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jd\Dairy\"/>
    </mc:Choice>
  </mc:AlternateContent>
  <bookViews>
    <workbookView xWindow="0" yWindow="0" windowWidth="20490" windowHeight="7755" tabRatio="603" firstSheet="9" activeTab="10"/>
  </bookViews>
  <sheets>
    <sheet name="Temp" sheetId="3" r:id="rId1"/>
    <sheet name="Legend" sheetId="1" r:id="rId2"/>
    <sheet name="Milk - Yield" sheetId="2" r:id="rId3"/>
    <sheet name="Milk - Yield per cow" sheetId="11" r:id="rId4"/>
    <sheet name="Lourdu advance" sheetId="17" r:id="rId5"/>
    <sheet name="Milk - Hotel Supply" sheetId="16" state="hidden" r:id="rId6"/>
    <sheet name="Daily Schedule" sheetId="14" state="hidden" r:id="rId7"/>
    <sheet name="Money - Credited" sheetId="12" state="hidden" r:id="rId8"/>
    <sheet name="Cow - Purchase and sales" sheetId="13" r:id="rId9"/>
    <sheet name="Cow - Pregnancy" sheetId="6" r:id="rId10"/>
    <sheet name="Cow - Medical" sheetId="5" r:id="rId11"/>
    <sheet name="Fodder" sheetId="4" r:id="rId12"/>
    <sheet name="Fodder - sowing" sheetId="10" r:id="rId13"/>
    <sheet name="Reports" sheetId="9" r:id="rId14"/>
    <sheet name="June 2018" sheetId="15" r:id="rId15"/>
  </sheets>
  <definedNames>
    <definedName name="_xlnm._FilterDatabase" localSheetId="2" hidden="1">'Milk - Yield'!$B$1:$B$237</definedName>
  </definedNames>
  <calcPr calcId="152511"/>
</workbook>
</file>

<file path=xl/calcChain.xml><?xml version="1.0" encoding="utf-8"?>
<calcChain xmlns="http://schemas.openxmlformats.org/spreadsheetml/2006/main">
  <c r="F162" i="3" l="1"/>
  <c r="C162" i="3"/>
  <c r="B162" i="3" s="1"/>
  <c r="C161" i="3"/>
  <c r="B161" i="3" s="1"/>
  <c r="C160" i="3"/>
  <c r="F160" i="3" s="1"/>
  <c r="B160" i="3"/>
  <c r="F159" i="3"/>
  <c r="C159" i="3"/>
  <c r="B159" i="3"/>
  <c r="C158" i="3"/>
  <c r="B158" i="3" s="1"/>
  <c r="B163" i="3" s="1"/>
  <c r="B164" i="3" s="1"/>
  <c r="B165" i="3" s="1"/>
  <c r="B166" i="3" s="1"/>
  <c r="U711" i="11"/>
  <c r="T711" i="11"/>
  <c r="V711" i="11" s="1"/>
  <c r="U708" i="11"/>
  <c r="T708" i="11"/>
  <c r="V708" i="11" s="1"/>
  <c r="U705" i="11"/>
  <c r="T705" i="11"/>
  <c r="V705" i="11" s="1"/>
  <c r="U702" i="11"/>
  <c r="T702" i="11"/>
  <c r="V702" i="11" s="1"/>
  <c r="V699" i="11"/>
  <c r="U699" i="11"/>
  <c r="T699" i="11"/>
  <c r="U696" i="11"/>
  <c r="T696" i="11"/>
  <c r="V696" i="11" s="1"/>
  <c r="U693" i="11"/>
  <c r="T693" i="11"/>
  <c r="V693" i="11" s="1"/>
  <c r="U690" i="11"/>
  <c r="T690" i="11"/>
  <c r="V690" i="11" s="1"/>
  <c r="U687" i="11"/>
  <c r="T687" i="11"/>
  <c r="V687" i="11" s="1"/>
  <c r="U684" i="11"/>
  <c r="T684" i="11"/>
  <c r="V684" i="11" s="1"/>
  <c r="U681" i="11"/>
  <c r="T681" i="11"/>
  <c r="V681" i="11" s="1"/>
  <c r="U678" i="11"/>
  <c r="V678" i="11" s="1"/>
  <c r="T678" i="11"/>
  <c r="U675" i="11"/>
  <c r="T675" i="11"/>
  <c r="V675" i="11" s="1"/>
  <c r="U672" i="11"/>
  <c r="T672" i="11"/>
  <c r="V672" i="11" s="1"/>
  <c r="U669" i="11"/>
  <c r="T669" i="11"/>
  <c r="V669" i="11" s="1"/>
  <c r="S712" i="11"/>
  <c r="R712" i="11"/>
  <c r="Q712" i="11"/>
  <c r="P712" i="11"/>
  <c r="O712" i="11"/>
  <c r="N712" i="11"/>
  <c r="M712" i="11"/>
  <c r="L712" i="11"/>
  <c r="S709" i="11"/>
  <c r="R709" i="11"/>
  <c r="Q709" i="11"/>
  <c r="P709" i="11"/>
  <c r="O709" i="11"/>
  <c r="N709" i="11"/>
  <c r="M709" i="11"/>
  <c r="L709" i="11"/>
  <c r="S706" i="11"/>
  <c r="R706" i="11"/>
  <c r="Q706" i="11"/>
  <c r="P706" i="11"/>
  <c r="O706" i="11"/>
  <c r="N706" i="11"/>
  <c r="M706" i="11"/>
  <c r="L706" i="11"/>
  <c r="S703" i="11"/>
  <c r="R703" i="11"/>
  <c r="Q703" i="11"/>
  <c r="P703" i="11"/>
  <c r="O703" i="11"/>
  <c r="N703" i="11"/>
  <c r="M703" i="11"/>
  <c r="L703" i="11"/>
  <c r="S700" i="11"/>
  <c r="R700" i="11"/>
  <c r="Q700" i="11"/>
  <c r="P700" i="11"/>
  <c r="O700" i="11"/>
  <c r="N700" i="11"/>
  <c r="M700" i="11"/>
  <c r="L700" i="11"/>
  <c r="S697" i="11"/>
  <c r="R697" i="11"/>
  <c r="Q697" i="11"/>
  <c r="P697" i="11"/>
  <c r="O697" i="11"/>
  <c r="N697" i="11"/>
  <c r="M697" i="11"/>
  <c r="L697" i="11"/>
  <c r="S694" i="11"/>
  <c r="R694" i="11"/>
  <c r="Q694" i="11"/>
  <c r="P694" i="11"/>
  <c r="O694" i="11"/>
  <c r="N694" i="11"/>
  <c r="M694" i="11"/>
  <c r="L694" i="11"/>
  <c r="S691" i="11"/>
  <c r="R691" i="11"/>
  <c r="Q691" i="11"/>
  <c r="P691" i="11"/>
  <c r="O691" i="11"/>
  <c r="N691" i="11"/>
  <c r="M691" i="11"/>
  <c r="L691" i="11"/>
  <c r="S688" i="11"/>
  <c r="R688" i="11"/>
  <c r="Q688" i="11"/>
  <c r="P688" i="11"/>
  <c r="O688" i="11"/>
  <c r="N688" i="11"/>
  <c r="M688" i="11"/>
  <c r="L688" i="11"/>
  <c r="S685" i="11"/>
  <c r="R685" i="11"/>
  <c r="Q685" i="11"/>
  <c r="P685" i="11"/>
  <c r="O685" i="11"/>
  <c r="N685" i="11"/>
  <c r="M685" i="11"/>
  <c r="L685" i="11"/>
  <c r="S682" i="11"/>
  <c r="R682" i="11"/>
  <c r="Q682" i="11"/>
  <c r="P682" i="11"/>
  <c r="O682" i="11"/>
  <c r="N682" i="11"/>
  <c r="M682" i="11"/>
  <c r="L682" i="11"/>
  <c r="S679" i="11"/>
  <c r="R679" i="11"/>
  <c r="Q679" i="11"/>
  <c r="P679" i="11"/>
  <c r="O679" i="11"/>
  <c r="N679" i="11"/>
  <c r="M679" i="11"/>
  <c r="L679" i="11"/>
  <c r="S676" i="11"/>
  <c r="R676" i="11"/>
  <c r="Q676" i="11"/>
  <c r="P676" i="11"/>
  <c r="O676" i="11"/>
  <c r="N676" i="11"/>
  <c r="M676" i="11"/>
  <c r="L676" i="11"/>
  <c r="S673" i="11"/>
  <c r="R673" i="11"/>
  <c r="Q673" i="11"/>
  <c r="P673" i="11"/>
  <c r="O673" i="11"/>
  <c r="N673" i="11"/>
  <c r="M673" i="11"/>
  <c r="L673" i="11"/>
  <c r="S670" i="11"/>
  <c r="R670" i="11"/>
  <c r="Q670" i="11"/>
  <c r="P670" i="11"/>
  <c r="O670" i="11"/>
  <c r="N670" i="11"/>
  <c r="M670" i="11"/>
  <c r="L670" i="11"/>
  <c r="S667" i="11"/>
  <c r="R667" i="11"/>
  <c r="Q667" i="11"/>
  <c r="P667" i="11"/>
  <c r="O667" i="11"/>
  <c r="N667" i="11"/>
  <c r="M667" i="11"/>
  <c r="L667" i="11"/>
  <c r="F158" i="3" l="1"/>
  <c r="F161" i="3"/>
  <c r="R643" i="11"/>
  <c r="Q643" i="11"/>
  <c r="P643" i="11"/>
  <c r="O643" i="11"/>
  <c r="N643" i="11"/>
  <c r="M643" i="11"/>
  <c r="L643" i="11"/>
  <c r="R640" i="11"/>
  <c r="Q640" i="11"/>
  <c r="P640" i="11"/>
  <c r="O640" i="11"/>
  <c r="N640" i="11"/>
  <c r="M640" i="11"/>
  <c r="L640" i="11"/>
  <c r="R637" i="11"/>
  <c r="Q637" i="11"/>
  <c r="P637" i="11"/>
  <c r="O637" i="11"/>
  <c r="N637" i="11"/>
  <c r="M637" i="11"/>
  <c r="L637" i="11"/>
  <c r="R634" i="11"/>
  <c r="Q634" i="11"/>
  <c r="P634" i="11"/>
  <c r="O634" i="11"/>
  <c r="N634" i="11"/>
  <c r="M634" i="11"/>
  <c r="L634" i="11"/>
  <c r="R631" i="11"/>
  <c r="Q631" i="11"/>
  <c r="P631" i="11"/>
  <c r="O631" i="11"/>
  <c r="N631" i="11"/>
  <c r="M631" i="11"/>
  <c r="L631" i="11"/>
  <c r="R628" i="11"/>
  <c r="Q628" i="11"/>
  <c r="P628" i="11"/>
  <c r="O628" i="11"/>
  <c r="N628" i="11"/>
  <c r="M628" i="11"/>
  <c r="L628" i="11"/>
  <c r="U666" i="11" l="1"/>
  <c r="T666" i="11"/>
  <c r="U663" i="11"/>
  <c r="T663" i="11"/>
  <c r="V663" i="11" s="1"/>
  <c r="U660" i="11"/>
  <c r="T660" i="11"/>
  <c r="U657" i="11"/>
  <c r="T657" i="11"/>
  <c r="V657" i="11" s="1"/>
  <c r="U654" i="11"/>
  <c r="T654" i="11"/>
  <c r="U651" i="11"/>
  <c r="T651" i="11"/>
  <c r="V651" i="11" s="1"/>
  <c r="U648" i="11"/>
  <c r="T648" i="11"/>
  <c r="U645" i="11"/>
  <c r="V645" i="11" s="1"/>
  <c r="T645" i="11"/>
  <c r="S664" i="11"/>
  <c r="R664" i="11"/>
  <c r="Q664" i="11"/>
  <c r="P664" i="11"/>
  <c r="O664" i="11"/>
  <c r="N664" i="11"/>
  <c r="M664" i="11"/>
  <c r="L664" i="11"/>
  <c r="S661" i="11"/>
  <c r="R661" i="11"/>
  <c r="Q661" i="11"/>
  <c r="P661" i="11"/>
  <c r="O661" i="11"/>
  <c r="N661" i="11"/>
  <c r="M661" i="11"/>
  <c r="L661" i="11"/>
  <c r="S658" i="11"/>
  <c r="R658" i="11"/>
  <c r="Q658" i="11"/>
  <c r="P658" i="11"/>
  <c r="O658" i="11"/>
  <c r="N658" i="11"/>
  <c r="M658" i="11"/>
  <c r="L658" i="11"/>
  <c r="S655" i="11"/>
  <c r="R655" i="11"/>
  <c r="Q655" i="11"/>
  <c r="P655" i="11"/>
  <c r="O655" i="11"/>
  <c r="N655" i="11"/>
  <c r="M655" i="11"/>
  <c r="L655" i="11"/>
  <c r="S652" i="11"/>
  <c r="R652" i="11"/>
  <c r="Q652" i="11"/>
  <c r="P652" i="11"/>
  <c r="O652" i="11"/>
  <c r="N652" i="11"/>
  <c r="M652" i="11"/>
  <c r="L652" i="11"/>
  <c r="S649" i="11"/>
  <c r="R649" i="11"/>
  <c r="Q649" i="11"/>
  <c r="P649" i="11"/>
  <c r="O649" i="11"/>
  <c r="N649" i="11"/>
  <c r="M649" i="11"/>
  <c r="L649" i="11"/>
  <c r="S646" i="11"/>
  <c r="R646" i="11"/>
  <c r="Q646" i="11"/>
  <c r="P646" i="11"/>
  <c r="O646" i="11"/>
  <c r="N646" i="11"/>
  <c r="M646" i="11"/>
  <c r="L646" i="11"/>
  <c r="V648" i="11" l="1"/>
  <c r="V654" i="11"/>
  <c r="V660" i="11"/>
  <c r="V666" i="11"/>
  <c r="B150" i="3"/>
  <c r="B146" i="3"/>
  <c r="B147" i="3"/>
  <c r="B148" i="3" s="1"/>
  <c r="B149" i="3" s="1"/>
  <c r="C146" i="3"/>
  <c r="F146" i="3"/>
  <c r="F145" i="3"/>
  <c r="F144" i="3"/>
  <c r="F143" i="3"/>
  <c r="F142" i="3"/>
  <c r="B145" i="3"/>
  <c r="B144" i="3"/>
  <c r="B143" i="3"/>
  <c r="B142" i="3"/>
  <c r="C145" i="3"/>
  <c r="C144" i="3"/>
  <c r="C143" i="3"/>
  <c r="C142" i="3"/>
  <c r="U627" i="11" l="1"/>
  <c r="T627" i="11"/>
  <c r="U624" i="11"/>
  <c r="T624" i="11"/>
  <c r="V624" i="11" s="1"/>
  <c r="U621" i="11"/>
  <c r="T621" i="11"/>
  <c r="U618" i="11"/>
  <c r="T618" i="11"/>
  <c r="V618" i="11" s="1"/>
  <c r="U615" i="11"/>
  <c r="T615" i="11"/>
  <c r="V615" i="11" s="1"/>
  <c r="U612" i="11"/>
  <c r="T612" i="11"/>
  <c r="V612" i="11" s="1"/>
  <c r="U609" i="11"/>
  <c r="T609" i="11"/>
  <c r="U606" i="11"/>
  <c r="T606" i="11"/>
  <c r="V606" i="11" s="1"/>
  <c r="U603" i="11"/>
  <c r="T603" i="11"/>
  <c r="V603" i="11" s="1"/>
  <c r="U600" i="11"/>
  <c r="T600" i="11"/>
  <c r="V600" i="11" s="1"/>
  <c r="U597" i="11"/>
  <c r="T597" i="11"/>
  <c r="V597" i="11" s="1"/>
  <c r="U594" i="11"/>
  <c r="T594" i="11"/>
  <c r="V594" i="11" s="1"/>
  <c r="U591" i="11"/>
  <c r="T591" i="11"/>
  <c r="R625" i="11"/>
  <c r="Q625" i="11"/>
  <c r="P625" i="11"/>
  <c r="O625" i="11"/>
  <c r="N625" i="11"/>
  <c r="M625" i="11"/>
  <c r="L625" i="11"/>
  <c r="R622" i="11"/>
  <c r="Q622" i="11"/>
  <c r="P622" i="11"/>
  <c r="O622" i="11"/>
  <c r="N622" i="11"/>
  <c r="M622" i="11"/>
  <c r="L622" i="11"/>
  <c r="R619" i="11"/>
  <c r="Q619" i="11"/>
  <c r="P619" i="11"/>
  <c r="O619" i="11"/>
  <c r="N619" i="11"/>
  <c r="M619" i="11"/>
  <c r="L619" i="11"/>
  <c r="R616" i="11"/>
  <c r="Q616" i="11"/>
  <c r="P616" i="11"/>
  <c r="O616" i="11"/>
  <c r="N616" i="11"/>
  <c r="M616" i="11"/>
  <c r="L616" i="11"/>
  <c r="R613" i="11"/>
  <c r="Q613" i="11"/>
  <c r="P613" i="11"/>
  <c r="O613" i="11"/>
  <c r="N613" i="11"/>
  <c r="M613" i="11"/>
  <c r="L613" i="11"/>
  <c r="R610" i="11"/>
  <c r="Q610" i="11"/>
  <c r="P610" i="11"/>
  <c r="O610" i="11"/>
  <c r="N610" i="11"/>
  <c r="M610" i="11"/>
  <c r="L610" i="11"/>
  <c r="R607" i="11"/>
  <c r="Q607" i="11"/>
  <c r="P607" i="11"/>
  <c r="O607" i="11"/>
  <c r="N607" i="11"/>
  <c r="M607" i="11"/>
  <c r="L607" i="11"/>
  <c r="R604" i="11"/>
  <c r="Q604" i="11"/>
  <c r="P604" i="11"/>
  <c r="O604" i="11"/>
  <c r="N604" i="11"/>
  <c r="M604" i="11"/>
  <c r="L604" i="11"/>
  <c r="R601" i="11"/>
  <c r="Q601" i="11"/>
  <c r="P601" i="11"/>
  <c r="O601" i="11"/>
  <c r="N601" i="11"/>
  <c r="M601" i="11"/>
  <c r="L601" i="11"/>
  <c r="R598" i="11"/>
  <c r="Q598" i="11"/>
  <c r="P598" i="11"/>
  <c r="O598" i="11"/>
  <c r="N598" i="11"/>
  <c r="M598" i="11"/>
  <c r="L598" i="11"/>
  <c r="R595" i="11"/>
  <c r="Q595" i="11"/>
  <c r="P595" i="11"/>
  <c r="O595" i="11"/>
  <c r="N595" i="11"/>
  <c r="M595" i="11"/>
  <c r="L595" i="11"/>
  <c r="R592" i="11"/>
  <c r="Q592" i="11"/>
  <c r="P592" i="11"/>
  <c r="O592" i="11"/>
  <c r="N592" i="11"/>
  <c r="M592" i="11"/>
  <c r="L592" i="11"/>
  <c r="R589" i="11"/>
  <c r="Q589" i="11"/>
  <c r="P589" i="11"/>
  <c r="O589" i="11"/>
  <c r="N589" i="11"/>
  <c r="M589" i="11"/>
  <c r="L589" i="11"/>
  <c r="V621" i="11" l="1"/>
  <c r="V591" i="11"/>
  <c r="V609" i="11"/>
  <c r="V627" i="11"/>
  <c r="N59" i="3"/>
  <c r="J79" i="3"/>
  <c r="U588" i="11" l="1"/>
  <c r="T588" i="11"/>
  <c r="U585" i="11"/>
  <c r="T585" i="11"/>
  <c r="V585" i="11" s="1"/>
  <c r="U582" i="11"/>
  <c r="T582" i="11"/>
  <c r="V582" i="11" s="1"/>
  <c r="U579" i="11"/>
  <c r="T579" i="11"/>
  <c r="V579" i="11" s="1"/>
  <c r="U576" i="11"/>
  <c r="T576" i="11"/>
  <c r="V576" i="11" s="1"/>
  <c r="U573" i="11"/>
  <c r="T573" i="11"/>
  <c r="V573" i="11" s="1"/>
  <c r="U570" i="11"/>
  <c r="T570" i="11"/>
  <c r="V570" i="11" s="1"/>
  <c r="U567" i="11"/>
  <c r="T567" i="11"/>
  <c r="V567" i="11" s="1"/>
  <c r="U564" i="11"/>
  <c r="T564" i="11"/>
  <c r="V564" i="11" s="1"/>
  <c r="U561" i="11"/>
  <c r="T561" i="11"/>
  <c r="V561" i="11" s="1"/>
  <c r="U558" i="11"/>
  <c r="T558" i="11"/>
  <c r="U555" i="11"/>
  <c r="T555" i="11"/>
  <c r="V555" i="11" s="1"/>
  <c r="U552" i="11"/>
  <c r="T552" i="11"/>
  <c r="V552" i="11" s="1"/>
  <c r="U549" i="11"/>
  <c r="T549" i="11"/>
  <c r="U546" i="11"/>
  <c r="T546" i="11"/>
  <c r="R586" i="11"/>
  <c r="Q586" i="11"/>
  <c r="P586" i="11"/>
  <c r="O586" i="11"/>
  <c r="N586" i="11"/>
  <c r="M586" i="11"/>
  <c r="L586" i="11"/>
  <c r="R583" i="11"/>
  <c r="Q583" i="11"/>
  <c r="P583" i="11"/>
  <c r="O583" i="11"/>
  <c r="N583" i="11"/>
  <c r="M583" i="11"/>
  <c r="L583" i="11"/>
  <c r="R580" i="11"/>
  <c r="Q580" i="11"/>
  <c r="P580" i="11"/>
  <c r="O580" i="11"/>
  <c r="N580" i="11"/>
  <c r="M580" i="11"/>
  <c r="L580" i="11"/>
  <c r="R577" i="11"/>
  <c r="Q577" i="11"/>
  <c r="P577" i="11"/>
  <c r="O577" i="11"/>
  <c r="N577" i="11"/>
  <c r="M577" i="11"/>
  <c r="L577" i="11"/>
  <c r="R574" i="11"/>
  <c r="Q574" i="11"/>
  <c r="P574" i="11"/>
  <c r="O574" i="11"/>
  <c r="N574" i="11"/>
  <c r="M574" i="11"/>
  <c r="L574" i="11"/>
  <c r="R571" i="11"/>
  <c r="Q571" i="11"/>
  <c r="P571" i="11"/>
  <c r="O571" i="11"/>
  <c r="N571" i="11"/>
  <c r="M571" i="11"/>
  <c r="L571" i="11"/>
  <c r="R568" i="11"/>
  <c r="Q568" i="11"/>
  <c r="P568" i="11"/>
  <c r="O568" i="11"/>
  <c r="N568" i="11"/>
  <c r="M568" i="11"/>
  <c r="L568" i="11"/>
  <c r="R565" i="11"/>
  <c r="Q565" i="11"/>
  <c r="P565" i="11"/>
  <c r="O565" i="11"/>
  <c r="N565" i="11"/>
  <c r="M565" i="11"/>
  <c r="L565" i="11"/>
  <c r="R562" i="11"/>
  <c r="Q562" i="11"/>
  <c r="P562" i="11"/>
  <c r="O562" i="11"/>
  <c r="N562" i="11"/>
  <c r="M562" i="11"/>
  <c r="L562" i="11"/>
  <c r="R559" i="11"/>
  <c r="Q559" i="11"/>
  <c r="P559" i="11"/>
  <c r="O559" i="11"/>
  <c r="N559" i="11"/>
  <c r="M559" i="11"/>
  <c r="L559" i="11"/>
  <c r="R556" i="11"/>
  <c r="Q556" i="11"/>
  <c r="P556" i="11"/>
  <c r="O556" i="11"/>
  <c r="N556" i="11"/>
  <c r="M556" i="11"/>
  <c r="L556" i="11"/>
  <c r="R553" i="11"/>
  <c r="Q553" i="11"/>
  <c r="P553" i="11"/>
  <c r="O553" i="11"/>
  <c r="N553" i="11"/>
  <c r="M553" i="11"/>
  <c r="L553" i="11"/>
  <c r="R550" i="11"/>
  <c r="Q550" i="11"/>
  <c r="P550" i="11"/>
  <c r="O550" i="11"/>
  <c r="N550" i="11"/>
  <c r="M550" i="11"/>
  <c r="L550" i="11"/>
  <c r="R547" i="11"/>
  <c r="Q547" i="11"/>
  <c r="P547" i="11"/>
  <c r="O547" i="11"/>
  <c r="N547" i="11"/>
  <c r="M547" i="11"/>
  <c r="L547" i="11"/>
  <c r="R544" i="11"/>
  <c r="Q544" i="11"/>
  <c r="P544" i="11"/>
  <c r="O544" i="11"/>
  <c r="N544" i="11"/>
  <c r="M544" i="11"/>
  <c r="L544" i="11"/>
  <c r="V549" i="11" l="1"/>
  <c r="V558" i="11"/>
  <c r="V588" i="11"/>
  <c r="V546" i="11"/>
  <c r="U543" i="11"/>
  <c r="T543" i="11"/>
  <c r="U540" i="11"/>
  <c r="T540" i="11"/>
  <c r="V540" i="11" s="1"/>
  <c r="U537" i="11"/>
  <c r="T537" i="11"/>
  <c r="U534" i="11"/>
  <c r="T534" i="11"/>
  <c r="V534" i="11" s="1"/>
  <c r="U531" i="11"/>
  <c r="T531" i="11"/>
  <c r="U528" i="11"/>
  <c r="T528" i="11"/>
  <c r="V528" i="11" s="1"/>
  <c r="R541" i="11"/>
  <c r="Q541" i="11"/>
  <c r="P541" i="11"/>
  <c r="O541" i="11"/>
  <c r="N541" i="11"/>
  <c r="M541" i="11"/>
  <c r="L541" i="11"/>
  <c r="R538" i="11"/>
  <c r="Q538" i="11"/>
  <c r="P538" i="11"/>
  <c r="O538" i="11"/>
  <c r="N538" i="11"/>
  <c r="M538" i="11"/>
  <c r="L538" i="11"/>
  <c r="R535" i="11"/>
  <c r="Q535" i="11"/>
  <c r="P535" i="11"/>
  <c r="O535" i="11"/>
  <c r="N535" i="11"/>
  <c r="M535" i="11"/>
  <c r="L535" i="11"/>
  <c r="R532" i="11"/>
  <c r="Q532" i="11"/>
  <c r="P532" i="11"/>
  <c r="O532" i="11"/>
  <c r="N532" i="11"/>
  <c r="M532" i="11"/>
  <c r="L532" i="11"/>
  <c r="R529" i="11"/>
  <c r="Q529" i="11"/>
  <c r="P529" i="11"/>
  <c r="O529" i="11"/>
  <c r="N529" i="11"/>
  <c r="M529" i="11"/>
  <c r="L529" i="11"/>
  <c r="V543" i="11" l="1"/>
  <c r="V531" i="11"/>
  <c r="V537" i="11"/>
  <c r="U525" i="11"/>
  <c r="V525" i="11" s="1"/>
  <c r="T525" i="11"/>
  <c r="U522" i="11"/>
  <c r="T522" i="11"/>
  <c r="V522" i="11" s="1"/>
  <c r="U519" i="11"/>
  <c r="T519" i="11"/>
  <c r="U516" i="11"/>
  <c r="T516" i="11"/>
  <c r="V516" i="11" s="1"/>
  <c r="U513" i="11"/>
  <c r="T513" i="11"/>
  <c r="U510" i="11"/>
  <c r="T510" i="11"/>
  <c r="V510" i="11" s="1"/>
  <c r="U507" i="11"/>
  <c r="T507" i="11"/>
  <c r="U504" i="11"/>
  <c r="T504" i="11"/>
  <c r="V504" i="11" s="1"/>
  <c r="U501" i="11"/>
  <c r="T501" i="11"/>
  <c r="U498" i="11"/>
  <c r="T498" i="11"/>
  <c r="V498" i="11" s="1"/>
  <c r="U495" i="11"/>
  <c r="T495" i="11"/>
  <c r="U492" i="11"/>
  <c r="T492" i="11"/>
  <c r="V492" i="11" s="1"/>
  <c r="U489" i="11"/>
  <c r="T489" i="11"/>
  <c r="U486" i="11"/>
  <c r="T486" i="11"/>
  <c r="V486" i="11" s="1"/>
  <c r="U483" i="11"/>
  <c r="T483" i="11"/>
  <c r="U480" i="11"/>
  <c r="T480" i="11"/>
  <c r="V480" i="11" s="1"/>
  <c r="U477" i="11"/>
  <c r="T477" i="11"/>
  <c r="U474" i="11"/>
  <c r="T474" i="11"/>
  <c r="V474" i="11" s="1"/>
  <c r="U471" i="11"/>
  <c r="T471" i="11"/>
  <c r="U468" i="11"/>
  <c r="T468" i="11"/>
  <c r="V465" i="11"/>
  <c r="U465" i="11"/>
  <c r="T465" i="11"/>
  <c r="U462" i="11"/>
  <c r="T462" i="11"/>
  <c r="U459" i="11"/>
  <c r="T459" i="11"/>
  <c r="V459" i="11" s="1"/>
  <c r="U456" i="11"/>
  <c r="T456" i="11"/>
  <c r="V456" i="11" s="1"/>
  <c r="U453" i="11"/>
  <c r="T453" i="11"/>
  <c r="V453" i="11" s="1"/>
  <c r="U450" i="11"/>
  <c r="T450" i="11"/>
  <c r="V450" i="11" s="1"/>
  <c r="U447" i="11"/>
  <c r="T447" i="11"/>
  <c r="V447" i="11" s="1"/>
  <c r="U444" i="11"/>
  <c r="T444" i="11"/>
  <c r="V444" i="11" s="1"/>
  <c r="U441" i="11"/>
  <c r="T441" i="11"/>
  <c r="V441" i="11" s="1"/>
  <c r="U438" i="11"/>
  <c r="T438" i="11"/>
  <c r="V438" i="11" s="1"/>
  <c r="U435" i="11"/>
  <c r="T435" i="11"/>
  <c r="V435" i="11" s="1"/>
  <c r="U432" i="11"/>
  <c r="T432" i="11"/>
  <c r="V432" i="11" s="1"/>
  <c r="U429" i="11"/>
  <c r="T429" i="11"/>
  <c r="V429" i="11" s="1"/>
  <c r="U426" i="11"/>
  <c r="T426" i="11"/>
  <c r="V426" i="11" s="1"/>
  <c r="U423" i="11"/>
  <c r="T423" i="11"/>
  <c r="V423" i="11" s="1"/>
  <c r="U420" i="11"/>
  <c r="T420" i="11"/>
  <c r="V420" i="11" s="1"/>
  <c r="U417" i="11"/>
  <c r="T417" i="11"/>
  <c r="V417" i="11" s="1"/>
  <c r="U414" i="11"/>
  <c r="T414" i="11"/>
  <c r="V414" i="11" s="1"/>
  <c r="U411" i="11"/>
  <c r="T411" i="11"/>
  <c r="V411" i="11" s="1"/>
  <c r="U408" i="11"/>
  <c r="T408" i="11"/>
  <c r="V408" i="11" s="1"/>
  <c r="U405" i="11"/>
  <c r="T405" i="11"/>
  <c r="V405" i="11" s="1"/>
  <c r="U402" i="11"/>
  <c r="T402" i="11"/>
  <c r="V402" i="11" s="1"/>
  <c r="R526" i="11"/>
  <c r="Q526" i="11"/>
  <c r="P526" i="11"/>
  <c r="O526" i="11"/>
  <c r="N526" i="11"/>
  <c r="M526" i="11"/>
  <c r="L526" i="11"/>
  <c r="R523" i="11"/>
  <c r="Q523" i="11"/>
  <c r="P523" i="11"/>
  <c r="O523" i="11"/>
  <c r="N523" i="11"/>
  <c r="M523" i="11"/>
  <c r="L523" i="11"/>
  <c r="R520" i="11"/>
  <c r="Q520" i="11"/>
  <c r="P520" i="11"/>
  <c r="O520" i="11"/>
  <c r="N520" i="11"/>
  <c r="M520" i="11"/>
  <c r="L520" i="11"/>
  <c r="R517" i="11"/>
  <c r="Q517" i="11"/>
  <c r="P517" i="11"/>
  <c r="O517" i="11"/>
  <c r="N517" i="11"/>
  <c r="M517" i="11"/>
  <c r="L517" i="11"/>
  <c r="R514" i="11"/>
  <c r="Q514" i="11"/>
  <c r="P514" i="11"/>
  <c r="O514" i="11"/>
  <c r="N514" i="11"/>
  <c r="M514" i="11"/>
  <c r="L514" i="11"/>
  <c r="R511" i="11"/>
  <c r="Q511" i="11"/>
  <c r="P511" i="11"/>
  <c r="O511" i="11"/>
  <c r="N511" i="11"/>
  <c r="M511" i="11"/>
  <c r="L511" i="11"/>
  <c r="R508" i="11"/>
  <c r="Q508" i="11"/>
  <c r="P508" i="11"/>
  <c r="O508" i="11"/>
  <c r="N508" i="11"/>
  <c r="M508" i="11"/>
  <c r="L508" i="11"/>
  <c r="R505" i="11"/>
  <c r="Q505" i="11"/>
  <c r="P505" i="11"/>
  <c r="O505" i="11"/>
  <c r="N505" i="11"/>
  <c r="M505" i="11"/>
  <c r="L505" i="11"/>
  <c r="R502" i="11"/>
  <c r="Q502" i="11"/>
  <c r="P502" i="11"/>
  <c r="O502" i="11"/>
  <c r="N502" i="11"/>
  <c r="M502" i="11"/>
  <c r="L502" i="11"/>
  <c r="R499" i="11"/>
  <c r="Q499" i="11"/>
  <c r="P499" i="11"/>
  <c r="O499" i="11"/>
  <c r="N499" i="11"/>
  <c r="M499" i="11"/>
  <c r="L499" i="11"/>
  <c r="R496" i="11"/>
  <c r="Q496" i="11"/>
  <c r="P496" i="11"/>
  <c r="O496" i="11"/>
  <c r="N496" i="11"/>
  <c r="M496" i="11"/>
  <c r="L496" i="11"/>
  <c r="R493" i="11"/>
  <c r="Q493" i="11"/>
  <c r="P493" i="11"/>
  <c r="O493" i="11"/>
  <c r="N493" i="11"/>
  <c r="M493" i="11"/>
  <c r="L493" i="11"/>
  <c r="R490" i="11"/>
  <c r="Q490" i="11"/>
  <c r="P490" i="11"/>
  <c r="O490" i="11"/>
  <c r="N490" i="11"/>
  <c r="M490" i="11"/>
  <c r="L490" i="11"/>
  <c r="R487" i="11"/>
  <c r="Q487" i="11"/>
  <c r="P487" i="11"/>
  <c r="O487" i="11"/>
  <c r="N487" i="11"/>
  <c r="M487" i="11"/>
  <c r="L487" i="11"/>
  <c r="R484" i="11"/>
  <c r="Q484" i="11"/>
  <c r="P484" i="11"/>
  <c r="O484" i="11"/>
  <c r="N484" i="11"/>
  <c r="M484" i="11"/>
  <c r="L484" i="11"/>
  <c r="R481" i="11"/>
  <c r="Q481" i="11"/>
  <c r="P481" i="11"/>
  <c r="O481" i="11"/>
  <c r="N481" i="11"/>
  <c r="M481" i="11"/>
  <c r="L481" i="11"/>
  <c r="R478" i="11"/>
  <c r="Q478" i="11"/>
  <c r="P478" i="11"/>
  <c r="O478" i="11"/>
  <c r="N478" i="11"/>
  <c r="M478" i="11"/>
  <c r="L478" i="11"/>
  <c r="R475" i="11"/>
  <c r="Q475" i="11"/>
  <c r="P475" i="11"/>
  <c r="O475" i="11"/>
  <c r="N475" i="11"/>
  <c r="M475" i="11"/>
  <c r="L475" i="11"/>
  <c r="R472" i="11"/>
  <c r="Q472" i="11"/>
  <c r="P472" i="11"/>
  <c r="O472" i="11"/>
  <c r="N472" i="11"/>
  <c r="M472" i="11"/>
  <c r="L472" i="11"/>
  <c r="R469" i="11"/>
  <c r="Q469" i="11"/>
  <c r="P469" i="11"/>
  <c r="O469" i="11"/>
  <c r="N469" i="11"/>
  <c r="M469" i="11"/>
  <c r="L469" i="11"/>
  <c r="R466" i="11"/>
  <c r="Q466" i="11"/>
  <c r="P466" i="11"/>
  <c r="O466" i="11"/>
  <c r="N466" i="11"/>
  <c r="M466" i="11"/>
  <c r="L466" i="11"/>
  <c r="R463" i="11"/>
  <c r="Q463" i="11"/>
  <c r="P463" i="11"/>
  <c r="O463" i="11"/>
  <c r="N463" i="11"/>
  <c r="M463" i="11"/>
  <c r="L463" i="11"/>
  <c r="R460" i="11"/>
  <c r="Q460" i="11"/>
  <c r="P460" i="11"/>
  <c r="O460" i="11"/>
  <c r="N460" i="11"/>
  <c r="M460" i="11"/>
  <c r="L460" i="11"/>
  <c r="R457" i="11"/>
  <c r="Q457" i="11"/>
  <c r="P457" i="11"/>
  <c r="O457" i="11"/>
  <c r="N457" i="11"/>
  <c r="M457" i="11"/>
  <c r="L457" i="11"/>
  <c r="R454" i="11"/>
  <c r="Q454" i="11"/>
  <c r="P454" i="11"/>
  <c r="O454" i="11"/>
  <c r="N454" i="11"/>
  <c r="M454" i="11"/>
  <c r="L454" i="11"/>
  <c r="R451" i="11"/>
  <c r="Q451" i="11"/>
  <c r="P451" i="11"/>
  <c r="O451" i="11"/>
  <c r="N451" i="11"/>
  <c r="M451" i="11"/>
  <c r="L451" i="11"/>
  <c r="R448" i="11"/>
  <c r="Q448" i="11"/>
  <c r="P448" i="11"/>
  <c r="O448" i="11"/>
  <c r="N448" i="11"/>
  <c r="M448" i="11"/>
  <c r="L448" i="11"/>
  <c r="R445" i="11"/>
  <c r="Q445" i="11"/>
  <c r="P445" i="11"/>
  <c r="O445" i="11"/>
  <c r="N445" i="11"/>
  <c r="M445" i="11"/>
  <c r="L445" i="11"/>
  <c r="R442" i="11"/>
  <c r="Q442" i="11"/>
  <c r="P442" i="11"/>
  <c r="O442" i="11"/>
  <c r="N442" i="11"/>
  <c r="M442" i="11"/>
  <c r="L442" i="11"/>
  <c r="R439" i="11"/>
  <c r="Q439" i="11"/>
  <c r="P439" i="11"/>
  <c r="O439" i="11"/>
  <c r="N439" i="11"/>
  <c r="M439" i="11"/>
  <c r="L439" i="11"/>
  <c r="R436" i="11"/>
  <c r="Q436" i="11"/>
  <c r="P436" i="11"/>
  <c r="O436" i="11"/>
  <c r="N436" i="11"/>
  <c r="M436" i="11"/>
  <c r="L436" i="11"/>
  <c r="R433" i="11"/>
  <c r="Q433" i="11"/>
  <c r="P433" i="11"/>
  <c r="O433" i="11"/>
  <c r="N433" i="11"/>
  <c r="M433" i="11"/>
  <c r="L433" i="11"/>
  <c r="R430" i="11"/>
  <c r="Q430" i="11"/>
  <c r="P430" i="11"/>
  <c r="O430" i="11"/>
  <c r="N430" i="11"/>
  <c r="M430" i="11"/>
  <c r="L430" i="11"/>
  <c r="R427" i="11"/>
  <c r="Q427" i="11"/>
  <c r="P427" i="11"/>
  <c r="O427" i="11"/>
  <c r="N427" i="11"/>
  <c r="M427" i="11"/>
  <c r="L427" i="11"/>
  <c r="R424" i="11"/>
  <c r="Q424" i="11"/>
  <c r="P424" i="11"/>
  <c r="O424" i="11"/>
  <c r="N424" i="11"/>
  <c r="M424" i="11"/>
  <c r="L424" i="11"/>
  <c r="R421" i="11"/>
  <c r="Q421" i="11"/>
  <c r="P421" i="11"/>
  <c r="O421" i="11"/>
  <c r="N421" i="11"/>
  <c r="M421" i="11"/>
  <c r="L421" i="11"/>
  <c r="R418" i="11"/>
  <c r="Q418" i="11"/>
  <c r="P418" i="11"/>
  <c r="O418" i="11"/>
  <c r="N418" i="11"/>
  <c r="M418" i="11"/>
  <c r="L418" i="11"/>
  <c r="R415" i="11"/>
  <c r="Q415" i="11"/>
  <c r="P415" i="11"/>
  <c r="O415" i="11"/>
  <c r="N415" i="11"/>
  <c r="M415" i="11"/>
  <c r="L415" i="11"/>
  <c r="R412" i="11"/>
  <c r="Q412" i="11"/>
  <c r="P412" i="11"/>
  <c r="O412" i="11"/>
  <c r="N412" i="11"/>
  <c r="M412" i="11"/>
  <c r="L412" i="11"/>
  <c r="R409" i="11"/>
  <c r="Q409" i="11"/>
  <c r="P409" i="11"/>
  <c r="O409" i="11"/>
  <c r="N409" i="11"/>
  <c r="M409" i="11"/>
  <c r="L409" i="11"/>
  <c r="R406" i="11"/>
  <c r="Q406" i="11"/>
  <c r="P406" i="11"/>
  <c r="O406" i="11"/>
  <c r="N406" i="11"/>
  <c r="M406" i="11"/>
  <c r="L406" i="11"/>
  <c r="R403" i="11"/>
  <c r="Q403" i="11"/>
  <c r="P403" i="11"/>
  <c r="O403" i="11"/>
  <c r="N403" i="11"/>
  <c r="M403" i="11"/>
  <c r="L403" i="11"/>
  <c r="V468" i="11" l="1"/>
  <c r="V462" i="11"/>
  <c r="V471" i="11"/>
  <c r="V477" i="11"/>
  <c r="V483" i="11"/>
  <c r="V489" i="11"/>
  <c r="V495" i="11"/>
  <c r="V501" i="11"/>
  <c r="V507" i="11"/>
  <c r="V513" i="11"/>
  <c r="V519" i="11"/>
  <c r="G4" i="17"/>
  <c r="C4" i="17"/>
  <c r="J4" i="17" l="1"/>
  <c r="D121" i="3"/>
  <c r="C121" i="3"/>
  <c r="M334" i="11" l="1"/>
  <c r="U399" i="11" l="1"/>
  <c r="T399" i="11"/>
  <c r="U396" i="11"/>
  <c r="T396" i="11"/>
  <c r="U393" i="11"/>
  <c r="T393" i="11"/>
  <c r="U390" i="11"/>
  <c r="T390" i="11"/>
  <c r="V390" i="11" s="1"/>
  <c r="U387" i="11"/>
  <c r="T387" i="11"/>
  <c r="U384" i="11"/>
  <c r="T384" i="11"/>
  <c r="U381" i="11"/>
  <c r="T381" i="11"/>
  <c r="V381" i="11" s="1"/>
  <c r="U378" i="11"/>
  <c r="T378" i="11"/>
  <c r="U375" i="11"/>
  <c r="T375" i="11"/>
  <c r="V375" i="11" s="1"/>
  <c r="U372" i="11"/>
  <c r="T372" i="11"/>
  <c r="U369" i="11"/>
  <c r="T369" i="11"/>
  <c r="V369" i="11" s="1"/>
  <c r="U366" i="11"/>
  <c r="T366" i="11"/>
  <c r="U363" i="11"/>
  <c r="T363" i="11"/>
  <c r="V363" i="11" s="1"/>
  <c r="U360" i="11"/>
  <c r="T360" i="11"/>
  <c r="U357" i="11"/>
  <c r="T357" i="11"/>
  <c r="V357" i="11" s="1"/>
  <c r="U354" i="11"/>
  <c r="T354" i="11"/>
  <c r="U351" i="11"/>
  <c r="T351" i="11"/>
  <c r="V351" i="11" s="1"/>
  <c r="R400" i="11"/>
  <c r="Q400" i="11"/>
  <c r="P400" i="11"/>
  <c r="O400" i="11"/>
  <c r="N400" i="11"/>
  <c r="M400" i="11"/>
  <c r="L400" i="11"/>
  <c r="R397" i="11"/>
  <c r="Q397" i="11"/>
  <c r="P397" i="11"/>
  <c r="O397" i="11"/>
  <c r="N397" i="11"/>
  <c r="M397" i="11"/>
  <c r="L397" i="11"/>
  <c r="R394" i="11"/>
  <c r="Q394" i="11"/>
  <c r="P394" i="11"/>
  <c r="O394" i="11"/>
  <c r="N394" i="11"/>
  <c r="M394" i="11"/>
  <c r="L394" i="11"/>
  <c r="R391" i="11"/>
  <c r="Q391" i="11"/>
  <c r="P391" i="11"/>
  <c r="O391" i="11"/>
  <c r="N391" i="11"/>
  <c r="M391" i="11"/>
  <c r="L391" i="11"/>
  <c r="R388" i="11"/>
  <c r="Q388" i="11"/>
  <c r="P388" i="11"/>
  <c r="O388" i="11"/>
  <c r="N388" i="11"/>
  <c r="M388" i="11"/>
  <c r="L388" i="11"/>
  <c r="R385" i="11"/>
  <c r="Q385" i="11"/>
  <c r="P385" i="11"/>
  <c r="O385" i="11"/>
  <c r="N385" i="11"/>
  <c r="M385" i="11"/>
  <c r="L385" i="11"/>
  <c r="R382" i="11"/>
  <c r="Q382" i="11"/>
  <c r="P382" i="11"/>
  <c r="O382" i="11"/>
  <c r="N382" i="11"/>
  <c r="M382" i="11"/>
  <c r="L382" i="11"/>
  <c r="R379" i="11"/>
  <c r="Q379" i="11"/>
  <c r="P379" i="11"/>
  <c r="O379" i="11"/>
  <c r="N379" i="11"/>
  <c r="M379" i="11"/>
  <c r="L379" i="11"/>
  <c r="R376" i="11"/>
  <c r="Q376" i="11"/>
  <c r="P376" i="11"/>
  <c r="O376" i="11"/>
  <c r="N376" i="11"/>
  <c r="M376" i="11"/>
  <c r="L376" i="11"/>
  <c r="R373" i="11"/>
  <c r="Q373" i="11"/>
  <c r="P373" i="11"/>
  <c r="O373" i="11"/>
  <c r="N373" i="11"/>
  <c r="M373" i="11"/>
  <c r="L373" i="11"/>
  <c r="R370" i="11"/>
  <c r="Q370" i="11"/>
  <c r="P370" i="11"/>
  <c r="O370" i="11"/>
  <c r="N370" i="11"/>
  <c r="M370" i="11"/>
  <c r="L370" i="11"/>
  <c r="R367" i="11"/>
  <c r="Q367" i="11"/>
  <c r="P367" i="11"/>
  <c r="O367" i="11"/>
  <c r="N367" i="11"/>
  <c r="M367" i="11"/>
  <c r="L367" i="11"/>
  <c r="R364" i="11"/>
  <c r="Q364" i="11"/>
  <c r="P364" i="11"/>
  <c r="O364" i="11"/>
  <c r="N364" i="11"/>
  <c r="M364" i="11"/>
  <c r="L364" i="11"/>
  <c r="R361" i="11"/>
  <c r="Q361" i="11"/>
  <c r="P361" i="11"/>
  <c r="O361" i="11"/>
  <c r="N361" i="11"/>
  <c r="M361" i="11"/>
  <c r="L361" i="11"/>
  <c r="R358" i="11"/>
  <c r="Q358" i="11"/>
  <c r="P358" i="11"/>
  <c r="O358" i="11"/>
  <c r="N358" i="11"/>
  <c r="M358" i="11"/>
  <c r="R355" i="11"/>
  <c r="Q355" i="11"/>
  <c r="P355" i="11"/>
  <c r="O355" i="11"/>
  <c r="N355" i="11"/>
  <c r="M355" i="11"/>
  <c r="L355" i="11"/>
  <c r="R352" i="11"/>
  <c r="Q352" i="11"/>
  <c r="P352" i="11"/>
  <c r="O352" i="11"/>
  <c r="N352" i="11"/>
  <c r="M352" i="11"/>
  <c r="L352" i="11"/>
  <c r="V360" i="11" l="1"/>
  <c r="V372" i="11"/>
  <c r="V384" i="11"/>
  <c r="V393" i="11"/>
  <c r="V396" i="11"/>
  <c r="V387" i="11"/>
  <c r="V399" i="11"/>
  <c r="V354" i="11"/>
  <c r="V366" i="11"/>
  <c r="V378" i="11"/>
  <c r="N55" i="3"/>
  <c r="N54" i="3"/>
  <c r="N105" i="3"/>
  <c r="N106" i="3"/>
  <c r="N88" i="3"/>
  <c r="N89" i="3"/>
  <c r="N75" i="3"/>
  <c r="N74" i="3"/>
  <c r="U345" i="11" l="1"/>
  <c r="T345" i="11"/>
  <c r="V345" i="11" s="1"/>
  <c r="U342" i="11"/>
  <c r="T342" i="11"/>
  <c r="U339" i="11"/>
  <c r="T339" i="11"/>
  <c r="U336" i="11"/>
  <c r="T336" i="11"/>
  <c r="V336" i="11" s="1"/>
  <c r="U333" i="11"/>
  <c r="T333" i="11"/>
  <c r="U330" i="11"/>
  <c r="T330" i="11"/>
  <c r="V330" i="11" s="1"/>
  <c r="U327" i="11"/>
  <c r="T327" i="11"/>
  <c r="V327" i="11" s="1"/>
  <c r="U324" i="11"/>
  <c r="T324" i="11"/>
  <c r="V324" i="11" s="1"/>
  <c r="U321" i="11"/>
  <c r="T321" i="11"/>
  <c r="V321" i="11" s="1"/>
  <c r="U318" i="11"/>
  <c r="T318" i="11"/>
  <c r="V318" i="11" s="1"/>
  <c r="U315" i="11"/>
  <c r="T315" i="11"/>
  <c r="V315" i="11" s="1"/>
  <c r="U312" i="11"/>
  <c r="T312" i="11"/>
  <c r="V312" i="11" s="1"/>
  <c r="U309" i="11"/>
  <c r="T309" i="11"/>
  <c r="U306" i="11"/>
  <c r="T306" i="11"/>
  <c r="V306" i="11" s="1"/>
  <c r="U303" i="11"/>
  <c r="T303" i="11"/>
  <c r="V303" i="11" s="1"/>
  <c r="R346" i="11"/>
  <c r="Q346" i="11"/>
  <c r="P346" i="11"/>
  <c r="O346" i="11"/>
  <c r="N346" i="11"/>
  <c r="M346" i="11"/>
  <c r="L346" i="11"/>
  <c r="R343" i="11"/>
  <c r="Q343" i="11"/>
  <c r="P343" i="11"/>
  <c r="O343" i="11"/>
  <c r="N343" i="11"/>
  <c r="M343" i="11"/>
  <c r="L343" i="11"/>
  <c r="R340" i="11"/>
  <c r="Q340" i="11"/>
  <c r="P340" i="11"/>
  <c r="O340" i="11"/>
  <c r="N340" i="11"/>
  <c r="M340" i="11"/>
  <c r="L340" i="11"/>
  <c r="R337" i="11"/>
  <c r="Q337" i="11"/>
  <c r="P337" i="11"/>
  <c r="O337" i="11"/>
  <c r="N337" i="11"/>
  <c r="M337" i="11"/>
  <c r="L337" i="11"/>
  <c r="R334" i="11"/>
  <c r="Q334" i="11"/>
  <c r="P334" i="11"/>
  <c r="O334" i="11"/>
  <c r="N334" i="11"/>
  <c r="L334" i="11"/>
  <c r="R331" i="11"/>
  <c r="Q331" i="11"/>
  <c r="P331" i="11"/>
  <c r="O331" i="11"/>
  <c r="N331" i="11"/>
  <c r="M331" i="11"/>
  <c r="L331" i="11"/>
  <c r="R328" i="11"/>
  <c r="Q328" i="11"/>
  <c r="P328" i="11"/>
  <c r="O328" i="11"/>
  <c r="N328" i="11"/>
  <c r="M328" i="11"/>
  <c r="L328" i="11"/>
  <c r="R325" i="11"/>
  <c r="Q325" i="11"/>
  <c r="P325" i="11"/>
  <c r="O325" i="11"/>
  <c r="N325" i="11"/>
  <c r="M325" i="11"/>
  <c r="L325" i="11"/>
  <c r="R322" i="11"/>
  <c r="Q322" i="11"/>
  <c r="P322" i="11"/>
  <c r="O322" i="11"/>
  <c r="N322" i="11"/>
  <c r="M322" i="11"/>
  <c r="L322" i="11"/>
  <c r="R319" i="11"/>
  <c r="Q319" i="11"/>
  <c r="P319" i="11"/>
  <c r="O319" i="11"/>
  <c r="N319" i="11"/>
  <c r="M319" i="11"/>
  <c r="L319" i="11"/>
  <c r="R316" i="11"/>
  <c r="Q316" i="11"/>
  <c r="P316" i="11"/>
  <c r="O316" i="11"/>
  <c r="N316" i="11"/>
  <c r="M316" i="11"/>
  <c r="L316" i="11"/>
  <c r="R313" i="11"/>
  <c r="Q313" i="11"/>
  <c r="P313" i="11"/>
  <c r="O313" i="11"/>
  <c r="N313" i="11"/>
  <c r="M313" i="11"/>
  <c r="L313" i="11"/>
  <c r="R310" i="11"/>
  <c r="Q310" i="11"/>
  <c r="P310" i="11"/>
  <c r="O310" i="11"/>
  <c r="N310" i="11"/>
  <c r="M310" i="11"/>
  <c r="L310" i="11"/>
  <c r="R307" i="11"/>
  <c r="Q307" i="11"/>
  <c r="P307" i="11"/>
  <c r="O307" i="11"/>
  <c r="N307" i="11"/>
  <c r="M307" i="11"/>
  <c r="L307" i="11"/>
  <c r="R304" i="11"/>
  <c r="Q304" i="11"/>
  <c r="P304" i="11"/>
  <c r="O304" i="11"/>
  <c r="N304" i="11"/>
  <c r="M304" i="11"/>
  <c r="L304" i="11"/>
  <c r="R301" i="11"/>
  <c r="Q301" i="11"/>
  <c r="P301" i="11"/>
  <c r="O301" i="11"/>
  <c r="N301" i="11"/>
  <c r="M301" i="11"/>
  <c r="L301" i="11"/>
  <c r="V342" i="11" l="1"/>
  <c r="V333" i="11"/>
  <c r="V339" i="11"/>
  <c r="V309" i="11"/>
  <c r="U300" i="11"/>
  <c r="T300" i="11"/>
  <c r="U297" i="11"/>
  <c r="T297" i="11"/>
  <c r="U294" i="11"/>
  <c r="T294" i="11"/>
  <c r="U291" i="11"/>
  <c r="T291" i="11"/>
  <c r="V291" i="11" s="1"/>
  <c r="U288" i="11"/>
  <c r="T288" i="11"/>
  <c r="U285" i="11"/>
  <c r="T285" i="11"/>
  <c r="V285" i="11" s="1"/>
  <c r="U282" i="11"/>
  <c r="T282" i="11"/>
  <c r="U279" i="11"/>
  <c r="T279" i="11"/>
  <c r="V279" i="11" s="1"/>
  <c r="U276" i="11"/>
  <c r="T276" i="11"/>
  <c r="U273" i="11"/>
  <c r="T273" i="11"/>
  <c r="U270" i="11"/>
  <c r="T270" i="11"/>
  <c r="U267" i="11"/>
  <c r="T267" i="11"/>
  <c r="V267" i="11" s="1"/>
  <c r="U264" i="11"/>
  <c r="T264" i="11"/>
  <c r="U261" i="11"/>
  <c r="T261" i="11"/>
  <c r="V261" i="11" s="1"/>
  <c r="U258" i="11"/>
  <c r="T258" i="11"/>
  <c r="R298" i="11"/>
  <c r="R295" i="11"/>
  <c r="R292" i="11"/>
  <c r="R289" i="11"/>
  <c r="R286" i="11"/>
  <c r="R283" i="11"/>
  <c r="R280" i="11"/>
  <c r="R277" i="11"/>
  <c r="R274" i="11"/>
  <c r="R271" i="11"/>
  <c r="R268" i="11"/>
  <c r="Q298" i="11"/>
  <c r="P298" i="11"/>
  <c r="O298" i="11"/>
  <c r="N298" i="11"/>
  <c r="M298" i="11"/>
  <c r="L298" i="11"/>
  <c r="Q295" i="11"/>
  <c r="P295" i="11"/>
  <c r="O295" i="11"/>
  <c r="N295" i="11"/>
  <c r="M295" i="11"/>
  <c r="L295" i="11"/>
  <c r="Q292" i="11"/>
  <c r="P292" i="11"/>
  <c r="O292" i="11"/>
  <c r="N292" i="11"/>
  <c r="M292" i="11"/>
  <c r="L292" i="11"/>
  <c r="Q289" i="11"/>
  <c r="P289" i="11"/>
  <c r="O289" i="11"/>
  <c r="N289" i="11"/>
  <c r="M289" i="11"/>
  <c r="L289" i="11"/>
  <c r="Q286" i="11"/>
  <c r="P286" i="11"/>
  <c r="O286" i="11"/>
  <c r="N286" i="11"/>
  <c r="M286" i="11"/>
  <c r="L286" i="11"/>
  <c r="Q283" i="11"/>
  <c r="P283" i="11"/>
  <c r="O283" i="11"/>
  <c r="N283" i="11"/>
  <c r="M283" i="11"/>
  <c r="L283" i="11"/>
  <c r="Q280" i="11"/>
  <c r="P280" i="11"/>
  <c r="O280" i="11"/>
  <c r="N280" i="11"/>
  <c r="M280" i="11"/>
  <c r="L280" i="11"/>
  <c r="Q277" i="11"/>
  <c r="P277" i="11"/>
  <c r="O277" i="11"/>
  <c r="N277" i="11"/>
  <c r="M277" i="11"/>
  <c r="L277" i="11"/>
  <c r="Q274" i="11"/>
  <c r="P274" i="11"/>
  <c r="O274" i="11"/>
  <c r="N274" i="11"/>
  <c r="M274" i="11"/>
  <c r="L274" i="11"/>
  <c r="Q271" i="11"/>
  <c r="P271" i="11"/>
  <c r="O271" i="11"/>
  <c r="N271" i="11"/>
  <c r="M271" i="11"/>
  <c r="L271" i="11"/>
  <c r="Q268" i="11"/>
  <c r="P268" i="11"/>
  <c r="O268" i="11"/>
  <c r="N268" i="11"/>
  <c r="M268" i="11"/>
  <c r="L268" i="11"/>
  <c r="Q265" i="11"/>
  <c r="P265" i="11"/>
  <c r="O265" i="11"/>
  <c r="N265" i="11"/>
  <c r="M265" i="11"/>
  <c r="L265" i="11"/>
  <c r="Q262" i="11"/>
  <c r="P262" i="11"/>
  <c r="O262" i="11"/>
  <c r="N262" i="11"/>
  <c r="M262" i="11"/>
  <c r="L262" i="11"/>
  <c r="Q259" i="11"/>
  <c r="P259" i="11"/>
  <c r="O259" i="11"/>
  <c r="N259" i="11"/>
  <c r="M259" i="11"/>
  <c r="L259" i="11"/>
  <c r="Q256" i="11"/>
  <c r="P256" i="11"/>
  <c r="O256" i="11"/>
  <c r="N256" i="11"/>
  <c r="M256" i="11"/>
  <c r="L256" i="11"/>
  <c r="V273" i="11" l="1"/>
  <c r="V258" i="11"/>
  <c r="V264" i="11"/>
  <c r="V276" i="11"/>
  <c r="V282" i="11"/>
  <c r="V294" i="11"/>
  <c r="V300" i="11"/>
  <c r="V297" i="11"/>
  <c r="V288" i="11"/>
  <c r="V270" i="11"/>
  <c r="B113" i="3" l="1"/>
  <c r="D111" i="3"/>
  <c r="D110" i="3"/>
  <c r="D109" i="3"/>
  <c r="D108" i="3"/>
  <c r="D105" i="3"/>
  <c r="D104" i="3"/>
  <c r="D103" i="3"/>
  <c r="D102" i="3"/>
  <c r="D106" i="3" l="1"/>
  <c r="D113" i="3"/>
  <c r="H110" i="3" s="1"/>
  <c r="J111" i="3" s="1"/>
  <c r="D89" i="3"/>
  <c r="D88" i="3"/>
  <c r="D87" i="3"/>
  <c r="D86" i="3"/>
  <c r="D73" i="3"/>
  <c r="D72" i="3"/>
  <c r="D71" i="3"/>
  <c r="D70" i="3"/>
  <c r="D58" i="3"/>
  <c r="D57" i="3"/>
  <c r="D56" i="3"/>
  <c r="D55" i="3"/>
  <c r="B97" i="3"/>
  <c r="D95" i="3"/>
  <c r="D94" i="3"/>
  <c r="D93" i="3"/>
  <c r="D92" i="3"/>
  <c r="B81" i="3"/>
  <c r="D79" i="3"/>
  <c r="D78" i="3"/>
  <c r="D77" i="3"/>
  <c r="D76" i="3"/>
  <c r="D74" i="3" l="1"/>
  <c r="D90" i="3"/>
  <c r="D81" i="3"/>
  <c r="D97" i="3"/>
  <c r="H94" i="3" l="1"/>
  <c r="J95" i="3" s="1"/>
  <c r="H78" i="3"/>
  <c r="U255" i="11"/>
  <c r="T255" i="11"/>
  <c r="U252" i="11"/>
  <c r="T252" i="11"/>
  <c r="U249" i="11"/>
  <c r="T249" i="11"/>
  <c r="V249" i="11" s="1"/>
  <c r="U246" i="11"/>
  <c r="T246" i="11"/>
  <c r="U243" i="11"/>
  <c r="T243" i="11"/>
  <c r="V243" i="11" s="1"/>
  <c r="U240" i="11"/>
  <c r="T240" i="11"/>
  <c r="V240" i="11" s="1"/>
  <c r="U237" i="11"/>
  <c r="T237" i="11"/>
  <c r="V237" i="11" s="1"/>
  <c r="U234" i="11"/>
  <c r="T234" i="11"/>
  <c r="V234" i="11" s="1"/>
  <c r="U231" i="11"/>
  <c r="T231" i="11"/>
  <c r="V231" i="11" s="1"/>
  <c r="U228" i="11"/>
  <c r="T228" i="11"/>
  <c r="U225" i="11"/>
  <c r="T225" i="11"/>
  <c r="V225" i="11" s="1"/>
  <c r="U222" i="11"/>
  <c r="T222" i="11"/>
  <c r="U219" i="11"/>
  <c r="T219" i="11"/>
  <c r="V219" i="11" s="1"/>
  <c r="U216" i="11"/>
  <c r="T216" i="11"/>
  <c r="U213" i="11"/>
  <c r="T213" i="11"/>
  <c r="V213" i="11" s="1"/>
  <c r="U210" i="11"/>
  <c r="T210" i="11"/>
  <c r="U207" i="11"/>
  <c r="T207" i="11"/>
  <c r="V207" i="11" s="1"/>
  <c r="U204" i="11"/>
  <c r="T204" i="11"/>
  <c r="U201" i="11"/>
  <c r="T201" i="11"/>
  <c r="V201" i="11" s="1"/>
  <c r="U198" i="11"/>
  <c r="T198" i="11"/>
  <c r="U195" i="11"/>
  <c r="T195" i="11"/>
  <c r="V195" i="11" s="1"/>
  <c r="U192" i="11"/>
  <c r="T192" i="11"/>
  <c r="U189" i="11"/>
  <c r="T189" i="11"/>
  <c r="V189" i="11" s="1"/>
  <c r="U186" i="11"/>
  <c r="T186" i="11"/>
  <c r="U183" i="11"/>
  <c r="T183" i="11"/>
  <c r="V183" i="11" s="1"/>
  <c r="U180" i="11"/>
  <c r="T180" i="11"/>
  <c r="U177" i="11"/>
  <c r="T177" i="11"/>
  <c r="V177" i="11" s="1"/>
  <c r="U174" i="11"/>
  <c r="T174" i="11"/>
  <c r="V174" i="11" s="1"/>
  <c r="U171" i="11"/>
  <c r="T171" i="11"/>
  <c r="V171" i="11" s="1"/>
  <c r="U168" i="11"/>
  <c r="T168" i="11"/>
  <c r="V168" i="11" s="1"/>
  <c r="Q253" i="11"/>
  <c r="P253" i="11"/>
  <c r="O253" i="11"/>
  <c r="N253" i="11"/>
  <c r="M253" i="11"/>
  <c r="L253" i="11"/>
  <c r="Q250" i="11"/>
  <c r="P250" i="11"/>
  <c r="O250" i="11"/>
  <c r="N250" i="11"/>
  <c r="M250" i="11"/>
  <c r="L250" i="11"/>
  <c r="Q247" i="11"/>
  <c r="P247" i="11"/>
  <c r="O247" i="11"/>
  <c r="N247" i="11"/>
  <c r="M247" i="11"/>
  <c r="L247" i="11"/>
  <c r="Q244" i="11"/>
  <c r="P244" i="11"/>
  <c r="O244" i="11"/>
  <c r="N244" i="11"/>
  <c r="M244" i="11"/>
  <c r="L244" i="11"/>
  <c r="Q241" i="11"/>
  <c r="P241" i="11"/>
  <c r="O241" i="11"/>
  <c r="N241" i="11"/>
  <c r="M241" i="11"/>
  <c r="L241" i="11"/>
  <c r="Q238" i="11"/>
  <c r="P238" i="11"/>
  <c r="O238" i="11"/>
  <c r="N238" i="11"/>
  <c r="M238" i="11"/>
  <c r="L238" i="11"/>
  <c r="Q235" i="11"/>
  <c r="P235" i="11"/>
  <c r="O235" i="11"/>
  <c r="N235" i="11"/>
  <c r="M235" i="11"/>
  <c r="L235" i="11"/>
  <c r="Q232" i="11"/>
  <c r="P232" i="11"/>
  <c r="O232" i="11"/>
  <c r="N232" i="11"/>
  <c r="M232" i="11"/>
  <c r="L232" i="11"/>
  <c r="Q229" i="11"/>
  <c r="P229" i="11"/>
  <c r="O229" i="11"/>
  <c r="N229" i="11"/>
  <c r="M229" i="11"/>
  <c r="L229" i="11"/>
  <c r="Q226" i="11"/>
  <c r="P226" i="11"/>
  <c r="O226" i="11"/>
  <c r="N226" i="11"/>
  <c r="M226" i="11"/>
  <c r="L226" i="11"/>
  <c r="Q223" i="11"/>
  <c r="P223" i="11"/>
  <c r="O223" i="11"/>
  <c r="N223" i="11"/>
  <c r="M223" i="11"/>
  <c r="L223" i="11"/>
  <c r="Q220" i="11"/>
  <c r="P220" i="11"/>
  <c r="O220" i="11"/>
  <c r="N220" i="11"/>
  <c r="M220" i="11"/>
  <c r="L220" i="11"/>
  <c r="Q217" i="11"/>
  <c r="P217" i="11"/>
  <c r="O217" i="11"/>
  <c r="N217" i="11"/>
  <c r="M217" i="11"/>
  <c r="L217" i="11"/>
  <c r="Q214" i="11"/>
  <c r="P214" i="11"/>
  <c r="O214" i="11"/>
  <c r="N214" i="11"/>
  <c r="M214" i="11"/>
  <c r="L214" i="11"/>
  <c r="Q211" i="11"/>
  <c r="P211" i="11"/>
  <c r="O211" i="11"/>
  <c r="N211" i="11"/>
  <c r="M211" i="11"/>
  <c r="L211" i="11"/>
  <c r="Q208" i="11"/>
  <c r="P208" i="11"/>
  <c r="O208" i="11"/>
  <c r="N208" i="11"/>
  <c r="M208" i="11"/>
  <c r="L208" i="11"/>
  <c r="Q205" i="11"/>
  <c r="P205" i="11"/>
  <c r="O205" i="11"/>
  <c r="N205" i="11"/>
  <c r="M205" i="11"/>
  <c r="L205" i="11"/>
  <c r="Q202" i="11"/>
  <c r="P202" i="11"/>
  <c r="O202" i="11"/>
  <c r="N202" i="11"/>
  <c r="M202" i="11"/>
  <c r="L202" i="11"/>
  <c r="Q199" i="11"/>
  <c r="P199" i="11"/>
  <c r="O199" i="11"/>
  <c r="N199" i="11"/>
  <c r="M199" i="11"/>
  <c r="L199" i="11"/>
  <c r="Q196" i="11"/>
  <c r="P196" i="11"/>
  <c r="O196" i="11"/>
  <c r="N196" i="11"/>
  <c r="M196" i="11"/>
  <c r="L196" i="11"/>
  <c r="D64" i="3"/>
  <c r="D63" i="3"/>
  <c r="D62" i="3"/>
  <c r="D61" i="3"/>
  <c r="V180" i="11" l="1"/>
  <c r="V186" i="11"/>
  <c r="V192" i="11"/>
  <c r="V198" i="11"/>
  <c r="V204" i="11"/>
  <c r="V210" i="11"/>
  <c r="V216" i="11"/>
  <c r="V222" i="11"/>
  <c r="V228" i="11"/>
  <c r="V246" i="11"/>
  <c r="V252" i="11"/>
  <c r="V255" i="11"/>
  <c r="Q193" i="11"/>
  <c r="P193" i="11"/>
  <c r="O193" i="11"/>
  <c r="N193" i="11"/>
  <c r="M193" i="11"/>
  <c r="L193" i="11"/>
  <c r="Q190" i="11"/>
  <c r="P190" i="11"/>
  <c r="O190" i="11"/>
  <c r="N190" i="11"/>
  <c r="M190" i="11"/>
  <c r="L190" i="11"/>
  <c r="Q187" i="11"/>
  <c r="P187" i="11"/>
  <c r="O187" i="11"/>
  <c r="N187" i="11"/>
  <c r="M187" i="11"/>
  <c r="L187" i="11"/>
  <c r="Q184" i="11"/>
  <c r="P184" i="11"/>
  <c r="O184" i="11"/>
  <c r="N184" i="11"/>
  <c r="M184" i="11"/>
  <c r="L184" i="11"/>
  <c r="Q181" i="11"/>
  <c r="P181" i="11"/>
  <c r="O181" i="11"/>
  <c r="N181" i="11"/>
  <c r="M181" i="11"/>
  <c r="L181" i="11"/>
  <c r="Q178" i="11"/>
  <c r="P178" i="11"/>
  <c r="O178" i="11"/>
  <c r="N178" i="11"/>
  <c r="M178" i="11"/>
  <c r="L178" i="11"/>
  <c r="Q175" i="11"/>
  <c r="P175" i="11"/>
  <c r="O175" i="11"/>
  <c r="N175" i="11"/>
  <c r="M175" i="11"/>
  <c r="L175" i="11"/>
  <c r="Q172" i="11"/>
  <c r="P172" i="11"/>
  <c r="O172" i="11"/>
  <c r="N172" i="11"/>
  <c r="M172" i="11"/>
  <c r="L172" i="11"/>
  <c r="Q169" i="11"/>
  <c r="P169" i="11"/>
  <c r="O169" i="11"/>
  <c r="N169" i="11"/>
  <c r="M169" i="11"/>
  <c r="L169" i="11"/>
  <c r="C29" i="16" l="1"/>
  <c r="C30" i="16"/>
  <c r="C31" i="16"/>
  <c r="C32" i="16"/>
  <c r="C33" i="16"/>
  <c r="C34" i="16"/>
  <c r="U165" i="11" l="1"/>
  <c r="V165" i="11" s="1"/>
  <c r="T165" i="11"/>
  <c r="U162" i="11"/>
  <c r="T162" i="11"/>
  <c r="U159" i="11"/>
  <c r="T159" i="11"/>
  <c r="U156" i="11"/>
  <c r="V156" i="11" s="1"/>
  <c r="U153" i="11"/>
  <c r="V153" i="11" s="1"/>
  <c r="T153" i="11"/>
  <c r="Q166" i="11"/>
  <c r="Q163" i="11"/>
  <c r="Q160" i="11"/>
  <c r="Q157" i="11"/>
  <c r="I166" i="11"/>
  <c r="I163" i="11"/>
  <c r="I160" i="11"/>
  <c r="P166" i="11"/>
  <c r="O166" i="11"/>
  <c r="N166" i="11"/>
  <c r="M166" i="11"/>
  <c r="L166" i="11"/>
  <c r="P163" i="11"/>
  <c r="O163" i="11"/>
  <c r="N163" i="11"/>
  <c r="M163" i="11"/>
  <c r="L163" i="11"/>
  <c r="P160" i="11"/>
  <c r="O160" i="11"/>
  <c r="N160" i="11"/>
  <c r="M160" i="11"/>
  <c r="L160" i="11"/>
  <c r="P157" i="11"/>
  <c r="O157" i="11"/>
  <c r="N157" i="11"/>
  <c r="M157" i="11"/>
  <c r="L157" i="11"/>
  <c r="P154" i="11"/>
  <c r="O154" i="11"/>
  <c r="N154" i="11"/>
  <c r="M154" i="11"/>
  <c r="L154" i="11"/>
  <c r="P151" i="11"/>
  <c r="O151" i="11"/>
  <c r="N151" i="11"/>
  <c r="M151" i="11"/>
  <c r="L151" i="11"/>
  <c r="P148" i="11"/>
  <c r="O148" i="11"/>
  <c r="N148" i="11"/>
  <c r="M148" i="11"/>
  <c r="L148" i="11"/>
  <c r="P145" i="11"/>
  <c r="O145" i="11"/>
  <c r="N145" i="11"/>
  <c r="M145" i="11"/>
  <c r="L145" i="11"/>
  <c r="P142" i="11"/>
  <c r="O142" i="11"/>
  <c r="N142" i="11"/>
  <c r="M142" i="11"/>
  <c r="L142" i="11"/>
  <c r="P139" i="11"/>
  <c r="O139" i="11"/>
  <c r="N139" i="11"/>
  <c r="M139" i="11"/>
  <c r="L139" i="11"/>
  <c r="P136" i="11"/>
  <c r="O136" i="11"/>
  <c r="N136" i="11"/>
  <c r="M136" i="11"/>
  <c r="L136" i="11"/>
  <c r="P133" i="11"/>
  <c r="O133" i="11"/>
  <c r="N133" i="11"/>
  <c r="M133" i="11"/>
  <c r="L133" i="11"/>
  <c r="P130" i="11"/>
  <c r="O130" i="11"/>
  <c r="N130" i="11"/>
  <c r="M130" i="11"/>
  <c r="L130" i="11"/>
  <c r="P127" i="11"/>
  <c r="O127" i="11"/>
  <c r="N127" i="11"/>
  <c r="M127" i="11"/>
  <c r="L127" i="11"/>
  <c r="P124" i="11"/>
  <c r="O124" i="11"/>
  <c r="N124" i="11"/>
  <c r="M124" i="11"/>
  <c r="L124" i="11"/>
  <c r="P121" i="11"/>
  <c r="O121" i="11"/>
  <c r="N121" i="11"/>
  <c r="M121" i="11"/>
  <c r="L121" i="11"/>
  <c r="P118" i="11"/>
  <c r="O118" i="11"/>
  <c r="N118" i="11"/>
  <c r="M118" i="11"/>
  <c r="L118" i="11"/>
  <c r="P115" i="11"/>
  <c r="O115" i="11"/>
  <c r="N115" i="11"/>
  <c r="M115" i="11"/>
  <c r="L115" i="11"/>
  <c r="P112" i="11"/>
  <c r="O112" i="11"/>
  <c r="N112" i="11"/>
  <c r="M112" i="11"/>
  <c r="L112" i="11"/>
  <c r="P109" i="11"/>
  <c r="O109" i="11"/>
  <c r="N109" i="11"/>
  <c r="M109" i="11"/>
  <c r="L109" i="11"/>
  <c r="P106" i="11"/>
  <c r="O106" i="11"/>
  <c r="N106" i="11"/>
  <c r="M106" i="11"/>
  <c r="L106" i="11"/>
  <c r="P103" i="11"/>
  <c r="O103" i="11"/>
  <c r="N103" i="11"/>
  <c r="M103" i="11"/>
  <c r="L103" i="11"/>
  <c r="P100" i="11"/>
  <c r="O100" i="11"/>
  <c r="N100" i="11"/>
  <c r="M100" i="11"/>
  <c r="L100" i="11"/>
  <c r="P97" i="11"/>
  <c r="O97" i="11"/>
  <c r="N97" i="11"/>
  <c r="M97" i="11"/>
  <c r="L97" i="11"/>
  <c r="P94" i="11"/>
  <c r="O94" i="11"/>
  <c r="N94" i="11"/>
  <c r="M94" i="11"/>
  <c r="L94" i="11"/>
  <c r="P91" i="11"/>
  <c r="O91" i="11"/>
  <c r="N91" i="11"/>
  <c r="M91" i="11"/>
  <c r="L91" i="11"/>
  <c r="V162" i="11"/>
  <c r="V159" i="11"/>
  <c r="T156" i="11"/>
  <c r="I57" i="11"/>
  <c r="I59" i="11"/>
  <c r="I61" i="11"/>
  <c r="I63" i="11"/>
  <c r="I65" i="11"/>
  <c r="I67" i="11"/>
  <c r="I69" i="11"/>
  <c r="U150" i="11"/>
  <c r="V150" i="11" s="1"/>
  <c r="T150" i="11"/>
  <c r="U147" i="11"/>
  <c r="V147" i="11" s="1"/>
  <c r="T147" i="11"/>
  <c r="U144" i="11"/>
  <c r="V144" i="11" s="1"/>
  <c r="T144" i="11"/>
  <c r="U141" i="11"/>
  <c r="T141" i="11"/>
  <c r="U138" i="11"/>
  <c r="T138" i="11"/>
  <c r="U135" i="11"/>
  <c r="T135" i="11"/>
  <c r="U132" i="11"/>
  <c r="T132" i="11"/>
  <c r="G136" i="11"/>
  <c r="D28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T83" i="11" l="1"/>
  <c r="U83" i="11"/>
  <c r="V83" i="11" s="1"/>
  <c r="Q83" i="11"/>
  <c r="H166" i="11"/>
  <c r="G166" i="11"/>
  <c r="F166" i="11"/>
  <c r="E166" i="11"/>
  <c r="C166" i="11"/>
  <c r="H163" i="11"/>
  <c r="G163" i="11"/>
  <c r="F163" i="11"/>
  <c r="E163" i="11"/>
  <c r="C163" i="11"/>
  <c r="H160" i="11"/>
  <c r="G160" i="11"/>
  <c r="F160" i="11"/>
  <c r="E160" i="11"/>
  <c r="C160" i="11"/>
  <c r="H157" i="11"/>
  <c r="G157" i="11"/>
  <c r="F157" i="11"/>
  <c r="E157" i="11"/>
  <c r="C157" i="11"/>
  <c r="H154" i="11"/>
  <c r="G154" i="11"/>
  <c r="F154" i="11"/>
  <c r="E154" i="11"/>
  <c r="C154" i="11"/>
  <c r="H151" i="11"/>
  <c r="G151" i="11"/>
  <c r="F151" i="11"/>
  <c r="E151" i="11"/>
  <c r="C151" i="11"/>
  <c r="H148" i="11"/>
  <c r="G148" i="11"/>
  <c r="F148" i="11"/>
  <c r="E148" i="11"/>
  <c r="C148" i="11"/>
  <c r="H145" i="11"/>
  <c r="G145" i="11"/>
  <c r="F145" i="11"/>
  <c r="E145" i="11"/>
  <c r="C145" i="11"/>
  <c r="H142" i="11"/>
  <c r="F142" i="11"/>
  <c r="E142" i="11"/>
  <c r="C142" i="11"/>
  <c r="H139" i="11"/>
  <c r="G139" i="11"/>
  <c r="F139" i="11"/>
  <c r="E139" i="11"/>
  <c r="C139" i="11"/>
  <c r="H136" i="11"/>
  <c r="F136" i="11"/>
  <c r="E136" i="11"/>
  <c r="C136" i="11"/>
  <c r="H133" i="11"/>
  <c r="G133" i="11"/>
  <c r="F133" i="11"/>
  <c r="E133" i="11"/>
  <c r="C133" i="11"/>
  <c r="H130" i="11"/>
  <c r="G130" i="11"/>
  <c r="F130" i="11"/>
  <c r="E130" i="11"/>
  <c r="C130" i="11"/>
  <c r="H127" i="11"/>
  <c r="G127" i="11"/>
  <c r="F127" i="11"/>
  <c r="E127" i="11"/>
  <c r="C127" i="11"/>
  <c r="H124" i="11"/>
  <c r="G124" i="11"/>
  <c r="F124" i="11"/>
  <c r="E124" i="11"/>
  <c r="C124" i="11"/>
  <c r="H121" i="11"/>
  <c r="G121" i="11"/>
  <c r="F121" i="11"/>
  <c r="E121" i="11"/>
  <c r="C121" i="11"/>
  <c r="H118" i="11"/>
  <c r="G118" i="11"/>
  <c r="F118" i="11"/>
  <c r="E118" i="11"/>
  <c r="C118" i="11"/>
  <c r="C115" i="11"/>
  <c r="E115" i="11"/>
  <c r="F115" i="11"/>
  <c r="G115" i="11"/>
  <c r="H115" i="11"/>
  <c r="H112" i="11"/>
  <c r="G112" i="11"/>
  <c r="F112" i="11"/>
  <c r="E112" i="11"/>
  <c r="C112" i="11"/>
  <c r="H109" i="11"/>
  <c r="G109" i="11"/>
  <c r="F109" i="11"/>
  <c r="E109" i="11"/>
  <c r="C109" i="11"/>
  <c r="P88" i="11" l="1"/>
  <c r="P83" i="11" s="1"/>
  <c r="O88" i="11"/>
  <c r="O83" i="11" s="1"/>
  <c r="N88" i="11"/>
  <c r="N83" i="11" s="1"/>
  <c r="M88" i="11"/>
  <c r="M83" i="11" s="1"/>
  <c r="H91" i="11"/>
  <c r="G91" i="11"/>
  <c r="F91" i="11"/>
  <c r="E91" i="11"/>
  <c r="H94" i="11"/>
  <c r="G94" i="11"/>
  <c r="F94" i="11"/>
  <c r="E94" i="11"/>
  <c r="H97" i="11"/>
  <c r="G97" i="11"/>
  <c r="F97" i="11"/>
  <c r="E97" i="11"/>
  <c r="H100" i="11"/>
  <c r="G100" i="11"/>
  <c r="F100" i="11"/>
  <c r="E100" i="11"/>
  <c r="H103" i="11"/>
  <c r="G103" i="11"/>
  <c r="F103" i="11"/>
  <c r="E103" i="11"/>
  <c r="H106" i="11"/>
  <c r="G106" i="11"/>
  <c r="F106" i="11"/>
  <c r="E106" i="11"/>
  <c r="C106" i="11"/>
  <c r="C103" i="11"/>
  <c r="C100" i="11"/>
  <c r="C97" i="11"/>
  <c r="C94" i="11"/>
  <c r="C91" i="11"/>
  <c r="L88" i="11"/>
  <c r="L83" i="11" s="1"/>
  <c r="L81" i="11" l="1"/>
  <c r="D66" i="3" l="1"/>
  <c r="B66" i="3"/>
  <c r="D59" i="3"/>
  <c r="F48" i="3"/>
  <c r="I48" i="3" s="1"/>
  <c r="D45" i="3"/>
  <c r="C45" i="3"/>
  <c r="D44" i="3"/>
  <c r="C44" i="3"/>
  <c r="D43" i="3"/>
  <c r="C43" i="3"/>
  <c r="H63" i="3" l="1"/>
  <c r="J64" i="3" s="1"/>
  <c r="N53" i="3" s="1"/>
  <c r="D48" i="3"/>
  <c r="D32" i="3" s="1"/>
  <c r="L29" i="3"/>
  <c r="L28" i="3"/>
  <c r="L27" i="3"/>
  <c r="L26" i="3"/>
  <c r="L25" i="3"/>
  <c r="L24" i="3"/>
  <c r="L23" i="3"/>
  <c r="L22" i="3"/>
  <c r="L21" i="3"/>
  <c r="L20" i="3"/>
  <c r="F29" i="3"/>
  <c r="F28" i="3"/>
  <c r="F27" i="3"/>
  <c r="F26" i="3"/>
  <c r="F25" i="3"/>
  <c r="F24" i="3"/>
  <c r="F23" i="3"/>
  <c r="F22" i="3"/>
  <c r="F21" i="3"/>
  <c r="F20" i="3"/>
  <c r="H32" i="3" l="1"/>
  <c r="L19" i="3"/>
  <c r="K9" i="3" s="1"/>
  <c r="F19" i="3"/>
  <c r="H9" i="3" s="1"/>
  <c r="R191" i="2"/>
  <c r="Q192" i="2"/>
  <c r="O191" i="2"/>
  <c r="P191" i="2" s="1"/>
  <c r="Q191" i="2" s="1"/>
  <c r="H68" i="11" l="1"/>
  <c r="H66" i="11"/>
  <c r="H64" i="11"/>
  <c r="H62" i="11"/>
  <c r="H60" i="11"/>
  <c r="H58" i="11"/>
  <c r="H56" i="11"/>
  <c r="F1" i="15" l="1"/>
  <c r="K7" i="15" s="1"/>
</calcChain>
</file>

<file path=xl/sharedStrings.xml><?xml version="1.0" encoding="utf-8"?>
<sst xmlns="http://schemas.openxmlformats.org/spreadsheetml/2006/main" count="2606" uniqueCount="570">
  <si>
    <t>UP</t>
  </si>
  <si>
    <t>Uzhuthampottu</t>
  </si>
  <si>
    <t>TP</t>
  </si>
  <si>
    <t>Thuvarampottu</t>
  </si>
  <si>
    <t>Tvdu</t>
  </si>
  <si>
    <t>Thavidu</t>
  </si>
  <si>
    <t>A-Formula-1</t>
  </si>
  <si>
    <t>Uluthampottu(1kg), Thuvarampottu(1kg), Gothuma(1kg)</t>
  </si>
  <si>
    <t>A-Formula-2</t>
  </si>
  <si>
    <t>Uluthampottu(1kg), Thuvarampottu(1kg), Thavidu(1kg), Kadalapunnakku(1kg), Soda uppu(100gms), Uppu(100gms)</t>
  </si>
  <si>
    <t>A-Formula-3</t>
  </si>
  <si>
    <t>U-Formula-1</t>
  </si>
  <si>
    <t>Vaikkol(5kg)</t>
  </si>
  <si>
    <t>P-Formula-1</t>
  </si>
  <si>
    <t>P-Formula-2</t>
  </si>
  <si>
    <t>Date</t>
  </si>
  <si>
    <t>Litres</t>
  </si>
  <si>
    <t>Fat</t>
  </si>
  <si>
    <t>SNF</t>
  </si>
  <si>
    <t>Rate</t>
  </si>
  <si>
    <t>Amount</t>
  </si>
  <si>
    <t>Pasuntheevanam</t>
  </si>
  <si>
    <t>Adartheevanam</t>
  </si>
  <si>
    <t>Ulartheevanam</t>
  </si>
  <si>
    <t>AM</t>
  </si>
  <si>
    <t>-</t>
  </si>
  <si>
    <t>PM</t>
  </si>
  <si>
    <t>Karuppu</t>
  </si>
  <si>
    <t>Vellai</t>
  </si>
  <si>
    <t>Motta</t>
  </si>
  <si>
    <t>Type</t>
  </si>
  <si>
    <t>Komari</t>
  </si>
  <si>
    <t>A-Formula-4(Pregnant cows)</t>
  </si>
  <si>
    <t>Description</t>
  </si>
  <si>
    <t>Morning and Evening equally divided</t>
  </si>
  <si>
    <t>Booza medium(2kg), Feed(2kg), Kadala punnakku(0.5kg)</t>
  </si>
  <si>
    <t>Item</t>
  </si>
  <si>
    <t>Thuvampottu</t>
  </si>
  <si>
    <t>Gothuma nice</t>
  </si>
  <si>
    <t>Booza medium</t>
  </si>
  <si>
    <t>Kadala punnakku</t>
  </si>
  <si>
    <t>Yellu punnakku</t>
  </si>
  <si>
    <t>Paruthikottai punnakku</t>
  </si>
  <si>
    <t>Price / kg</t>
  </si>
  <si>
    <t>Shop</t>
  </si>
  <si>
    <t>Xavier mama</t>
  </si>
  <si>
    <t>Satyam Marasekku(Inside Venkateshwara bakery)</t>
  </si>
  <si>
    <t>Feed(SKM)</t>
  </si>
  <si>
    <t>A-Formula-4 and 5</t>
  </si>
  <si>
    <t>13/5/2018</t>
  </si>
  <si>
    <t>14/5/2018</t>
  </si>
  <si>
    <t>15/5/2018</t>
  </si>
  <si>
    <t>Have 2 cows</t>
  </si>
  <si>
    <t>Opposite to Lutheren church in Bangalore road. On the way to roundaana from busstand.</t>
  </si>
  <si>
    <t>Booza medium(2kg), Feed(2kg), Paruthikottai punnakku(1kg)</t>
  </si>
  <si>
    <t>Dianese Karuppu</t>
  </si>
  <si>
    <t>Kauppu</t>
  </si>
  <si>
    <t>Mottai</t>
  </si>
  <si>
    <t>16/5/2018</t>
  </si>
  <si>
    <t>17/5/2018</t>
  </si>
  <si>
    <t>18/5/2018</t>
  </si>
  <si>
    <t>19/5/2018</t>
  </si>
  <si>
    <t>20/5/2018</t>
  </si>
  <si>
    <t>on 24thMay week, I had spent 31, 500 on vaikkol</t>
  </si>
  <si>
    <t>Boosa pul(1kg)</t>
  </si>
  <si>
    <t>Boosa pul(7kg)</t>
  </si>
  <si>
    <t>₹ 31, 500/12=₹2, 625 is for one month
₹ 2, 625/5=₹87.5</t>
  </si>
  <si>
    <t>₹ 87.5/day for 5 cows</t>
  </si>
  <si>
    <t>₹ 321/day for 3 cows</t>
  </si>
  <si>
    <t>₹ 228/day for 2 cows</t>
  </si>
  <si>
    <t>2a</t>
  </si>
  <si>
    <t>Boosa on plot 4</t>
  </si>
  <si>
    <t>First sowing</t>
  </si>
  <si>
    <t>COFS31 on plot 2a</t>
  </si>
  <si>
    <t>15/4/2018</t>
  </si>
  <si>
    <t>First Urea</t>
  </si>
  <si>
    <t>CO5 on plot 7 and 8</t>
  </si>
  <si>
    <t>First irrigation</t>
  </si>
  <si>
    <t>21/5/2018</t>
  </si>
  <si>
    <t>22/5/2018</t>
  </si>
  <si>
    <t>23/5/2018</t>
  </si>
  <si>
    <t>24/5/2018</t>
  </si>
  <si>
    <t>25/5/2018</t>
  </si>
  <si>
    <t>26/5/2018</t>
  </si>
  <si>
    <t>27/5/2018</t>
  </si>
  <si>
    <t>28/5/2018</t>
  </si>
  <si>
    <t>29/5/2018</t>
  </si>
  <si>
    <t>30/5/2018</t>
  </si>
  <si>
    <t>31/5/2018</t>
  </si>
  <si>
    <t>2625/5cows/month</t>
  </si>
  <si>
    <t>Irrigation-1</t>
  </si>
  <si>
    <t>Urea-1</t>
  </si>
  <si>
    <t>Irrigation-2</t>
  </si>
  <si>
    <t>Periya karuppu</t>
  </si>
  <si>
    <t>06 May '18</t>
  </si>
  <si>
    <t>19 May '18</t>
  </si>
  <si>
    <t>IMPS/P2A/812610940775/919786059280/Thirumalamilk</t>
  </si>
  <si>
    <t>IMPS/P2A/813919353330/919786915030/Milk</t>
  </si>
  <si>
    <t>Sales</t>
  </si>
  <si>
    <t xml:space="preserve">Mottai </t>
  </si>
  <si>
    <t>karuppu</t>
  </si>
  <si>
    <t>For every 7 to 10 days, have to give water</t>
  </si>
  <si>
    <t>For every 30 days or for each cut, have to put urea</t>
  </si>
  <si>
    <t>A-Formula-6</t>
  </si>
  <si>
    <t>P-Formula-3</t>
  </si>
  <si>
    <t>Boosa pul(7kg)+Chola thattu(7kg)</t>
  </si>
  <si>
    <t>Booza medium(1kg), Feed(4kg), Paruthikottai punnakku(1kg)</t>
  </si>
  <si>
    <t>Dianese Vellai</t>
  </si>
  <si>
    <t>Kombu Karuppu</t>
  </si>
  <si>
    <t>13/6/2018</t>
  </si>
  <si>
    <t>14/6/2018</t>
  </si>
  <si>
    <t>15/6/2018</t>
  </si>
  <si>
    <t>16/6/2018</t>
  </si>
  <si>
    <t>17/6/2018</t>
  </si>
  <si>
    <t>Kulthi</t>
  </si>
  <si>
    <t xml:space="preserve">Milking </t>
  </si>
  <si>
    <t>Pusa</t>
  </si>
  <si>
    <t>Chola thattu</t>
  </si>
  <si>
    <t>Vaikkol</t>
  </si>
  <si>
    <t>Place change</t>
  </si>
  <si>
    <t>Weekly Activities</t>
  </si>
  <si>
    <t>Bathing</t>
  </si>
  <si>
    <t>Tuesday</t>
  </si>
  <si>
    <t>Friday</t>
  </si>
  <si>
    <t>Saturday</t>
  </si>
  <si>
    <t>Watering pusa bit</t>
  </si>
  <si>
    <t>Watering CO5</t>
  </si>
  <si>
    <t>Sunday</t>
  </si>
  <si>
    <t>Calf tonic</t>
  </si>
  <si>
    <t>Record keeping litres/cow</t>
  </si>
  <si>
    <t>Sanni - 1</t>
  </si>
  <si>
    <t>Saani - 2</t>
  </si>
  <si>
    <t>A-Formula-7</t>
  </si>
  <si>
    <t>10 Thooru of boosa/ day/ 4 cows</t>
  </si>
  <si>
    <t>approximately 3 thoru/ cow</t>
  </si>
  <si>
    <t>Monthly Activities</t>
  </si>
  <si>
    <t>Urea</t>
  </si>
  <si>
    <t>Every 1st day of the month</t>
  </si>
  <si>
    <t>36 rows and 20 thoors are there in the pusa land</t>
  </si>
  <si>
    <t>Purchase</t>
  </si>
  <si>
    <t>SOLD</t>
  </si>
  <si>
    <t>18/6/2018</t>
  </si>
  <si>
    <t>19/6/2018</t>
  </si>
  <si>
    <t>20/6/2018</t>
  </si>
  <si>
    <t>21/6/2018</t>
  </si>
  <si>
    <t>22/6/2018</t>
  </si>
  <si>
    <t>23/6/2018</t>
  </si>
  <si>
    <t>24/6/2018</t>
  </si>
  <si>
    <t>25/6/2018</t>
  </si>
  <si>
    <t>26/6/2018</t>
  </si>
  <si>
    <t>27/6/2018</t>
  </si>
  <si>
    <t>28/6/2018</t>
  </si>
  <si>
    <t>29/6/2018</t>
  </si>
  <si>
    <t>30/6/2018</t>
  </si>
  <si>
    <t>A-Formula-8</t>
  </si>
  <si>
    <t>Booza medium(2kg), Feed(2kg), Paruthikottai punnakku(1kg), 10gms soda uppu, 10gms uppu</t>
  </si>
  <si>
    <t>Booza medium(2kg), Feed(2kg), Paruthikottai punnakku(1kg), 10gms soda uppu, 10gms uppu, 50 gms Chelated minerals, 50 gms Growel Immune Booster Premix, Growel Chelated Growmin Forte</t>
  </si>
  <si>
    <t>Kombu karuppu</t>
  </si>
  <si>
    <t>Irrigation-3</t>
  </si>
  <si>
    <t>31/02/18</t>
  </si>
  <si>
    <t>Cow</t>
  </si>
  <si>
    <t>Gave birth on</t>
  </si>
  <si>
    <t>Current cow status</t>
  </si>
  <si>
    <t>Current calf status</t>
  </si>
  <si>
    <t>Dead on 22nd June, 2018</t>
  </si>
  <si>
    <t>A-Formula-9</t>
  </si>
  <si>
    <t>Booza medium(2kg), Feed(2kg), Paruthikottai punnakku(1kg), 10gms soda uppu, 10gms uppu,  60 gms Glomin</t>
  </si>
  <si>
    <t>50+34+25+0+0+8=117/cow/day</t>
  </si>
  <si>
    <t>₹ 585/day for 5 cows</t>
  </si>
  <si>
    <t>Dianese karuppu</t>
  </si>
  <si>
    <t>Dianese vellai</t>
  </si>
  <si>
    <t>Income Milk</t>
  </si>
  <si>
    <t>585 x 15=</t>
  </si>
  <si>
    <t>50+37+25+0+0+8=117/cow/day</t>
  </si>
  <si>
    <t>₹ 468/day for 4 cows</t>
  </si>
  <si>
    <t>468 x 15=</t>
  </si>
  <si>
    <t>87 x 15</t>
  </si>
  <si>
    <t>70 x 15</t>
  </si>
  <si>
    <t>Ular theevanam for 4 cows</t>
  </si>
  <si>
    <t>Ular theevanam for 5 cows</t>
  </si>
  <si>
    <t>Adar for next first 15 days for 5 cows</t>
  </si>
  <si>
    <t>Adar for first 15 days for 4 cows</t>
  </si>
  <si>
    <t>Rent</t>
  </si>
  <si>
    <t>Labour</t>
  </si>
  <si>
    <t>Transportation of kombu karupu</t>
  </si>
  <si>
    <t>Transportation of HF kombu</t>
  </si>
  <si>
    <t>Repairs and maintenance</t>
  </si>
  <si>
    <t>Medical</t>
  </si>
  <si>
    <t>Profit/Loss</t>
  </si>
  <si>
    <t xml:space="preserve"> </t>
  </si>
  <si>
    <t>+</t>
  </si>
  <si>
    <t>Uluthampottu(1kg), Thuvarampottu(1kg), Thavidu(1kg), Kadalapunnakku(1kg), Ellupunnakku(0.5), Soda uppu(100gms), Uppu(100gms)</t>
  </si>
  <si>
    <t>17+20+10+25+9+0+0=81/cow/day</t>
  </si>
  <si>
    <t>₹ 405/day for 5 cows</t>
  </si>
  <si>
    <t>12150/month for 5 cows</t>
  </si>
  <si>
    <t>24+34+25=83/cow/day</t>
  </si>
  <si>
    <t>17550/5 cows/month</t>
  </si>
  <si>
    <t>9630/3 cows/month</t>
  </si>
  <si>
    <t>13/7/2018</t>
  </si>
  <si>
    <t>14/7/2018</t>
  </si>
  <si>
    <t>15/7/2018</t>
  </si>
  <si>
    <t>16/7/2018</t>
  </si>
  <si>
    <t>17/7/2018</t>
  </si>
  <si>
    <t>18/7/2018</t>
  </si>
  <si>
    <t>19/7/2018</t>
  </si>
  <si>
    <t>20/7/2018</t>
  </si>
  <si>
    <t>21/7/2018</t>
  </si>
  <si>
    <t>22/7/2018</t>
  </si>
  <si>
    <t>23/7/2018</t>
  </si>
  <si>
    <t>24/7/2018</t>
  </si>
  <si>
    <t>25/7/2018</t>
  </si>
  <si>
    <t>26/7/2018</t>
  </si>
  <si>
    <t>27/7/2018</t>
  </si>
  <si>
    <t>28/7/2018</t>
  </si>
  <si>
    <t>29/7/2018</t>
  </si>
  <si>
    <t>30/7/2018</t>
  </si>
  <si>
    <t>Cultivation from</t>
  </si>
  <si>
    <t>Insemination</t>
  </si>
  <si>
    <t>31/8/2018</t>
  </si>
  <si>
    <t>Thenga punnakku</t>
  </si>
  <si>
    <t>pottu boosa</t>
  </si>
  <si>
    <t>Medium boosa</t>
  </si>
  <si>
    <t>Feed</t>
  </si>
  <si>
    <t>Thuvaram pottu</t>
  </si>
  <si>
    <t>A-Formula-10</t>
  </si>
  <si>
    <t>Urea-2</t>
  </si>
  <si>
    <t>Irrigation-4</t>
  </si>
  <si>
    <t>Irrigation-5</t>
  </si>
  <si>
    <t>HF - Karuppu</t>
  </si>
  <si>
    <t>HF - Vellai</t>
  </si>
  <si>
    <t>Urea-3</t>
  </si>
  <si>
    <t>P-Formula-4</t>
  </si>
  <si>
    <t>COFS(7kg)+chola thattu(7kg)</t>
  </si>
  <si>
    <t>P-Formula-5</t>
  </si>
  <si>
    <t>Boosa pul(18 kg)</t>
  </si>
  <si>
    <t>31/7/2018</t>
  </si>
  <si>
    <t>will come for 14 days till 5th August, 2018
Yes, it came till 5th August, 2018</t>
  </si>
  <si>
    <t>A-Formula-11</t>
  </si>
  <si>
    <t>Thavidu(2kg), Feed(2kg), 30gms mineral mixture</t>
  </si>
  <si>
    <t>U-Formula-2</t>
  </si>
  <si>
    <t>This is when Lourdu started feeding liberally</t>
  </si>
  <si>
    <t>Vaikkol(5kg) + Kevru thaal(2 kg)</t>
  </si>
  <si>
    <t>z</t>
  </si>
  <si>
    <t>pottu booza(1kg), Uzhutham noi(1kg), Feed(2kg),Thavidu(.3kg), kadalai punnakku (1kg), 30gms aavin mineral mixture</t>
  </si>
  <si>
    <t>₹ 634/day for 6 cows</t>
  </si>
  <si>
    <t>19020/6 cows/month</t>
  </si>
  <si>
    <t>20.6+16+34+3+32=105.6/cow/day</t>
  </si>
  <si>
    <t xml:space="preserve">Thavidu </t>
  </si>
  <si>
    <t>Pottu pusa</t>
  </si>
  <si>
    <t>Kalaignar death</t>
  </si>
  <si>
    <t>Total ==&gt;</t>
  </si>
  <si>
    <t>Conservative plan</t>
  </si>
  <si>
    <t>Conservative Plan</t>
  </si>
  <si>
    <t>Liberal Plan</t>
  </si>
  <si>
    <t>Thuvara noi</t>
  </si>
  <si>
    <t xml:space="preserve">Kadala Punnakku </t>
  </si>
  <si>
    <t xml:space="preserve">Thenga Punnakku </t>
  </si>
  <si>
    <t>Kombu maadu kannu</t>
  </si>
  <si>
    <t>Sevala maadu kannu</t>
  </si>
  <si>
    <t>HF maadu Kannu</t>
  </si>
  <si>
    <t>Deearning - Kombu suttathu</t>
  </si>
  <si>
    <t>Irriggation</t>
  </si>
  <si>
    <t>Price /  kg</t>
  </si>
  <si>
    <t>.25 kg</t>
  </si>
  <si>
    <t>300 gms</t>
  </si>
  <si>
    <t>X gms for 6 cows</t>
  </si>
  <si>
    <t>1.8 kgs</t>
  </si>
  <si>
    <t>yellu punnakku</t>
  </si>
  <si>
    <t>paruthi punnakku</t>
  </si>
  <si>
    <t>for 1 cow x 6 x 30 days</t>
  </si>
  <si>
    <t>X kgs For 6 cows / 20 days</t>
  </si>
  <si>
    <t>Pottu boosa</t>
  </si>
  <si>
    <t>Total adar theevanam</t>
  </si>
  <si>
    <t>Farm expenses</t>
  </si>
  <si>
    <t>Dairy Rent</t>
  </si>
  <si>
    <t>Adar theevanam</t>
  </si>
  <si>
    <t>Ular theevanam</t>
  </si>
  <si>
    <t>Others</t>
  </si>
  <si>
    <t xml:space="preserve">For 6 cows, </t>
  </si>
  <si>
    <t>A-Formula-12</t>
  </si>
  <si>
    <t>pottu booza(1kg), Uzhutham noi(1kg), Feed(2kg),Thavidu(.3kg), paruthi punnakku (.5kg), yellu punnakku(.25kg), kadalai punnakku(.25), 30gms aavin mineral mixture</t>
  </si>
  <si>
    <t>20.6+16+34+12.5+4.5+12.5</t>
  </si>
  <si>
    <t>₹ 601/day for 6 cows</t>
  </si>
  <si>
    <t>18030/6 cows/month</t>
  </si>
  <si>
    <t>.</t>
  </si>
  <si>
    <t>Sevala</t>
  </si>
  <si>
    <t>HF</t>
  </si>
  <si>
    <t>13/8/2018</t>
  </si>
  <si>
    <t>14/8/2018</t>
  </si>
  <si>
    <t>15/8/2018</t>
  </si>
  <si>
    <t>16/8/2018</t>
  </si>
  <si>
    <t>17/8/2018</t>
  </si>
  <si>
    <t>18/8/2018</t>
  </si>
  <si>
    <t>19/8/2018</t>
  </si>
  <si>
    <t>20/8/2018</t>
  </si>
  <si>
    <t>21/8/2018</t>
  </si>
  <si>
    <t>22/8/2018</t>
  </si>
  <si>
    <t>23/8/2018</t>
  </si>
  <si>
    <t>24/8/2018</t>
  </si>
  <si>
    <t>25/8/2018</t>
  </si>
  <si>
    <t>26/8/2018</t>
  </si>
  <si>
    <t>27/8/2018</t>
  </si>
  <si>
    <t>28/8/2018</t>
  </si>
  <si>
    <t>29/8/2018</t>
  </si>
  <si>
    <t>30/8/2018</t>
  </si>
  <si>
    <t>P-Formula-6</t>
  </si>
  <si>
    <t>Bayantha karuppu</t>
  </si>
  <si>
    <t>Sex</t>
  </si>
  <si>
    <t>Female</t>
  </si>
  <si>
    <t>Male</t>
  </si>
  <si>
    <t>21/7/2018
10/8/2018</t>
  </si>
  <si>
    <t>Deworming</t>
  </si>
  <si>
    <t>Aavin in evening</t>
  </si>
  <si>
    <t>A-Formula-12 for periya karuppu</t>
  </si>
  <si>
    <t>A-Formula-12 for periya karuppu
A-Formula-13 for Bayantha karuppu</t>
  </si>
  <si>
    <t>pottu booza(1kg), Uzhutham noi(1kg), Feed(2kg),Thavidu(.3kg), 30gms aavin mineral mixture</t>
  </si>
  <si>
    <t>Quantity</t>
  </si>
  <si>
    <t>Bayantha Karuppu</t>
  </si>
  <si>
    <t>Periya Karuppu</t>
  </si>
  <si>
    <t>Total average litres/Day ==&gt;</t>
  </si>
  <si>
    <t>Night - 10</t>
  </si>
  <si>
    <t>31/8/2019</t>
  </si>
  <si>
    <t>A-Formula-12 for periya karuppu &amp; Bayantha jersey
A-Formula-13 for Bayantha karuppu</t>
  </si>
  <si>
    <t>P-Formula-7</t>
  </si>
  <si>
    <t>Asked to stop here</t>
  </si>
  <si>
    <t>CO5(24 kg)</t>
  </si>
  <si>
    <t>CO5(20 kg)+COFS 31 (2 kg)</t>
  </si>
  <si>
    <t>18/9/2018</t>
  </si>
  <si>
    <t xml:space="preserve">both were over at </t>
  </si>
  <si>
    <t>started cultivating on 19/8/2018. Sufficient for 30 days for approximately 6 cows</t>
  </si>
  <si>
    <t>13/9/2019</t>
  </si>
  <si>
    <t>14/9/2019</t>
  </si>
  <si>
    <t>15/9/2019</t>
  </si>
  <si>
    <t>16/9/2019</t>
  </si>
  <si>
    <t>17/9/2019</t>
  </si>
  <si>
    <t>18/9/2019</t>
  </si>
  <si>
    <t>19/9/2019</t>
  </si>
  <si>
    <t>P-formula x</t>
  </si>
  <si>
    <t>A-Formula-13</t>
  </si>
  <si>
    <t>13/9/2018</t>
  </si>
  <si>
    <t>14/9/2018</t>
  </si>
  <si>
    <t>15/9/2018</t>
  </si>
  <si>
    <t>16/9/2018</t>
  </si>
  <si>
    <t>17/9/2018</t>
  </si>
  <si>
    <t>19/9/2018</t>
  </si>
  <si>
    <t>20/9/2018</t>
  </si>
  <si>
    <t>21/9/2018</t>
  </si>
  <si>
    <t>22/9/2018</t>
  </si>
  <si>
    <t>23/9/2018</t>
  </si>
  <si>
    <t>24/9/2018</t>
  </si>
  <si>
    <t>25/9/2018</t>
  </si>
  <si>
    <t>26/9/2018</t>
  </si>
  <si>
    <t>27/9/2018</t>
  </si>
  <si>
    <t>28/9/2018</t>
  </si>
  <si>
    <t>29/9/2018</t>
  </si>
  <si>
    <t>30/9/2018</t>
  </si>
  <si>
    <t>Morning</t>
  </si>
  <si>
    <t>Evening</t>
  </si>
  <si>
    <t>Total</t>
  </si>
  <si>
    <t>Total Price ==&gt;</t>
  </si>
  <si>
    <t>Price/kg</t>
  </si>
  <si>
    <t>Labour salary</t>
  </si>
  <si>
    <t>Total Adar theevanam / month / 2 cows</t>
  </si>
  <si>
    <t>Jersey</t>
  </si>
  <si>
    <t>13/10/2018</t>
  </si>
  <si>
    <t>14/10/2018</t>
  </si>
  <si>
    <t>15/10/2018</t>
  </si>
  <si>
    <t>16/6/1900</t>
  </si>
  <si>
    <t>17/10/2018</t>
  </si>
  <si>
    <t>18/10/2018</t>
  </si>
  <si>
    <t>19/10/2018</t>
  </si>
  <si>
    <t>20/10/2018</t>
  </si>
  <si>
    <t>Bayantha karuppu maadu kannu</t>
  </si>
  <si>
    <t>Jersey kannu</t>
  </si>
  <si>
    <t>A-forumula-14</t>
  </si>
  <si>
    <t>U-Formula-3</t>
  </si>
  <si>
    <t>Vikkol(3kg)</t>
  </si>
  <si>
    <t>P-Formula-8</t>
  </si>
  <si>
    <t>CO5(25kg)+Velimasal(1kg)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</si>
  <si>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</si>
  <si>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</si>
  <si>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</si>
  <si>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</si>
  <si>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</si>
  <si>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</si>
  <si>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</si>
  <si>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</si>
  <si>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</si>
  <si>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</si>
  <si>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</si>
  <si>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Cost/month</t>
  </si>
  <si>
    <t>Feed/month(kg)</t>
  </si>
  <si>
    <t>Pottu boosa/month(kg)</t>
  </si>
  <si>
    <t>Purchase price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</si>
  <si>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</si>
  <si>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</si>
  <si>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</si>
  <si>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</si>
  <si>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</si>
  <si>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</si>
  <si>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</si>
  <si>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</si>
  <si>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</si>
  <si>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</si>
  <si>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</si>
  <si>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</si>
  <si>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</si>
  <si>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days</t>
  </si>
  <si>
    <t>kg</t>
  </si>
  <si>
    <t>Total kgs/month/7 cows</t>
  </si>
  <si>
    <t>Total moodai</t>
  </si>
  <si>
    <t>23/12/2018</t>
  </si>
  <si>
    <t>31st July</t>
  </si>
  <si>
    <t>2nd August</t>
  </si>
  <si>
    <t>4th August</t>
  </si>
  <si>
    <t>12th August</t>
  </si>
  <si>
    <t>8th August</t>
  </si>
  <si>
    <t>19th August</t>
  </si>
  <si>
    <t>1st September</t>
  </si>
  <si>
    <t>9th September</t>
  </si>
  <si>
    <t>15th September</t>
  </si>
  <si>
    <t>23rd September</t>
  </si>
  <si>
    <t>29th September</t>
  </si>
  <si>
    <t>30th September</t>
  </si>
  <si>
    <t>1st October</t>
  </si>
  <si>
    <t>14th October</t>
  </si>
  <si>
    <t>12th October</t>
  </si>
  <si>
    <t>16th October</t>
  </si>
  <si>
    <t>18th October</t>
  </si>
  <si>
    <t>2nd November</t>
  </si>
  <si>
    <t>3rd November</t>
  </si>
  <si>
    <t>8th November</t>
  </si>
  <si>
    <t>11th November</t>
  </si>
  <si>
    <t>18th November</t>
  </si>
  <si>
    <t>24th November</t>
  </si>
  <si>
    <t>2nd December</t>
  </si>
  <si>
    <t>7th December</t>
  </si>
  <si>
    <t>16th December</t>
  </si>
  <si>
    <t>22nd December</t>
  </si>
  <si>
    <t>28th December</t>
  </si>
  <si>
    <t>30th December</t>
  </si>
  <si>
    <t>palasarakku</t>
  </si>
  <si>
    <t>Advance</t>
  </si>
  <si>
    <t>Kaikari</t>
  </si>
  <si>
    <t>Petrol</t>
  </si>
  <si>
    <t>Malikai saaman</t>
  </si>
  <si>
    <t>From kumar</t>
  </si>
  <si>
    <t>TVS Repair</t>
  </si>
  <si>
    <t>Paal varavu</t>
  </si>
  <si>
    <t>Thaarpai</t>
  </si>
  <si>
    <t>Bank A/c transfer</t>
  </si>
  <si>
    <t>August</t>
  </si>
  <si>
    <t>September</t>
  </si>
  <si>
    <t>October</t>
  </si>
  <si>
    <t>November</t>
  </si>
  <si>
    <t>December</t>
  </si>
  <si>
    <t xml:space="preserve">Total ==&gt; </t>
  </si>
  <si>
    <t>Remaining</t>
  </si>
  <si>
    <t>26/11/2018</t>
  </si>
  <si>
    <t>27/11/2018</t>
  </si>
  <si>
    <t>28/11/2018</t>
  </si>
  <si>
    <t>29/11/2018</t>
  </si>
  <si>
    <t>30/11/2018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</si>
  <si>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</si>
  <si>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</si>
  <si>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</si>
  <si>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</si>
  <si>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</si>
  <si>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</si>
  <si>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</si>
  <si>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</si>
  <si>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</si>
  <si>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</si>
  <si>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</si>
  <si>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</si>
  <si>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</si>
  <si>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</si>
  <si>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</si>
  <si>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</si>
  <si>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</si>
  <si>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5th January</t>
  </si>
  <si>
    <t>1st January</t>
  </si>
  <si>
    <t>14/1/2018</t>
  </si>
  <si>
    <t>13/1/2018</t>
  </si>
  <si>
    <t>15/1/2018</t>
  </si>
  <si>
    <t>16/1/2018</t>
  </si>
  <si>
    <t>17/1/2018</t>
  </si>
  <si>
    <t>18/1/2018</t>
  </si>
  <si>
    <t>19/1/2018</t>
  </si>
  <si>
    <t>20/1/2018</t>
  </si>
  <si>
    <t>21/1/2018</t>
  </si>
  <si>
    <t>22/1/2018</t>
  </si>
  <si>
    <t>23/1/2018</t>
  </si>
  <si>
    <t>24/1/2018</t>
  </si>
  <si>
    <t>25/1/2018</t>
  </si>
  <si>
    <t>P-Formula-9</t>
  </si>
  <si>
    <t>Lourdu took from Mahesh amma</t>
  </si>
  <si>
    <t>HF - santhai</t>
  </si>
  <si>
    <t>18/1/2019</t>
  </si>
  <si>
    <t>Santha HF</t>
  </si>
  <si>
    <t>18/9/2018
23/1/2019</t>
  </si>
  <si>
    <t>BayanthaK</t>
  </si>
  <si>
    <t>Total Adar theevanam / month / 5 cows</t>
  </si>
  <si>
    <t>1 velaikku</t>
  </si>
  <si>
    <t>for every</t>
  </si>
  <si>
    <t>periya karuppu</t>
  </si>
  <si>
    <t>Kombu vellaikku</t>
  </si>
  <si>
    <t>Below detail is as of 27th Jan, 2019</t>
  </si>
  <si>
    <t>&lt;== all are in cups/velai. Each cup is 0.75</t>
  </si>
  <si>
    <t>Feed/day</t>
  </si>
  <si>
    <t>Pottu boosa/day</t>
  </si>
  <si>
    <t>26/1/2018</t>
  </si>
  <si>
    <t>27/1/2018</t>
  </si>
  <si>
    <t>28/1/2018</t>
  </si>
  <si>
    <t>29/1/2018</t>
  </si>
  <si>
    <t>30/1/2018</t>
  </si>
  <si>
    <t>31/1/2018</t>
  </si>
  <si>
    <t>Cups</t>
  </si>
  <si>
    <t>Kgs for cups</t>
  </si>
  <si>
    <t>Per/velai</t>
  </si>
  <si>
    <t>Per/day</t>
  </si>
  <si>
    <t>Below detail is as of 2nd Feb, 2019</t>
  </si>
  <si>
    <t>Per/month</t>
  </si>
  <si>
    <t>SKM bypass</t>
  </si>
  <si>
    <t>Rs. 890/mootai(50kgs)</t>
  </si>
  <si>
    <t>Total Kgs for X cows</t>
  </si>
  <si>
    <t>Jersey(1)</t>
  </si>
  <si>
    <t>HF(1)</t>
  </si>
  <si>
    <t>vellai, periya karuppu(2)</t>
  </si>
  <si>
    <t>Others(4)</t>
  </si>
  <si>
    <t>Per day adar theevanam/cow</t>
  </si>
  <si>
    <t>For calves</t>
  </si>
  <si>
    <t>Moottai needed for a month</t>
  </si>
  <si>
    <t>January</t>
  </si>
  <si>
    <t>15th January</t>
  </si>
  <si>
    <t>20th January</t>
  </si>
  <si>
    <t>26th January</t>
  </si>
  <si>
    <t>2nd February</t>
  </si>
  <si>
    <t>9th February</t>
  </si>
  <si>
    <t>Mottai HF</t>
  </si>
  <si>
    <t>20/2/2018</t>
  </si>
  <si>
    <t>13/2/2018</t>
  </si>
  <si>
    <t>14/2/2018</t>
  </si>
  <si>
    <t>15/2/2018</t>
  </si>
  <si>
    <t>16/2/2018</t>
  </si>
  <si>
    <t>17/2/2018</t>
  </si>
  <si>
    <t>18/2/2018</t>
  </si>
  <si>
    <t>19/2/2018</t>
  </si>
  <si>
    <t>23/12/2018
20/1/2019
11/2/2019</t>
  </si>
  <si>
    <t>Feed and mineral mixture only</t>
  </si>
  <si>
    <t>Only Feed</t>
  </si>
  <si>
    <t>A-Formula-14</t>
  </si>
  <si>
    <t>A-Formula-15</t>
  </si>
  <si>
    <t>Co4(15kg)+Velimasal(.5kg)</t>
  </si>
  <si>
    <t>24/2/2019</t>
  </si>
  <si>
    <t>16/02/2019</t>
  </si>
  <si>
    <t>Below detail is as of 3rd March, 2019</t>
  </si>
  <si>
    <t>A-Formula-16</t>
  </si>
  <si>
    <t>Refer Temp sheet</t>
  </si>
  <si>
    <t>A-Formula-17</t>
  </si>
  <si>
    <t>Due date</t>
  </si>
  <si>
    <t>21/4/2019</t>
  </si>
  <si>
    <t>18/06/2019</t>
  </si>
  <si>
    <t>February</t>
  </si>
  <si>
    <t>In Mango tree side</t>
  </si>
  <si>
    <t>Sorghum</t>
  </si>
  <si>
    <t>16th March, 2019</t>
  </si>
  <si>
    <t>COFS-31</t>
  </si>
  <si>
    <t>Veli masal</t>
  </si>
  <si>
    <t>17th March,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</si>
</sst>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"/>
    <numFmt numFmtId="165" formatCode="0.00;[Red]0.00"/>
    <numFmt numFmtId="166" formatCode="dd/mm/yyyy;@"/>
    <numFmt numFmtId="167" formatCode="[$-409]d\-mmm\-yyyy;@"/>
  </numFmts>
  <fonts count="4" x14ac:knownFonts="1"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4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3" xfId="0" applyNumberFormat="1" applyBorder="1"/>
    <xf numFmtId="0" fontId="0" fillId="0" borderId="0" xfId="0" applyFont="1" applyAlignment="1">
      <alignment horizontal="center"/>
    </xf>
    <xf numFmtId="164" fontId="0" fillId="0" borderId="4" xfId="0" applyNumberFormat="1" applyBorder="1"/>
    <xf numFmtId="0" fontId="0" fillId="0" borderId="1" xfId="0" applyFont="1" applyBorder="1"/>
    <xf numFmtId="0" fontId="0" fillId="0" borderId="2" xfId="0" applyBorder="1"/>
    <xf numFmtId="0" fontId="2" fillId="0" borderId="0" xfId="0" applyFont="1"/>
    <xf numFmtId="164" fontId="0" fillId="0" borderId="0" xfId="0" applyNumberFormat="1"/>
    <xf numFmtId="0" fontId="0" fillId="0" borderId="0" xfId="0" applyFont="1"/>
    <xf numFmtId="164" fontId="0" fillId="0" borderId="3" xfId="0" applyNumberForma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wrapText="1"/>
    </xf>
    <xf numFmtId="165" fontId="1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4" fontId="0" fillId="0" borderId="0" xfId="0" applyNumberFormat="1"/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0" fillId="6" borderId="5" xfId="0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4" fontId="0" fillId="0" borderId="0" xfId="0" applyNumberFormat="1"/>
    <xf numFmtId="18" fontId="0" fillId="0" borderId="0" xfId="0" applyNumberFormat="1"/>
    <xf numFmtId="0" fontId="2" fillId="6" borderId="5" xfId="0" applyFont="1" applyFill="1" applyBorder="1"/>
    <xf numFmtId="164" fontId="0" fillId="0" borderId="0" xfId="0" applyNumberForma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2" fillId="6" borderId="6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Font="1"/>
    <xf numFmtId="0" fontId="2" fillId="6" borderId="5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8" borderId="0" xfId="0" applyFill="1"/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2" fillId="6" borderId="0" xfId="0" applyFont="1" applyFill="1" applyBorder="1" applyAlignment="1">
      <alignment wrapText="1"/>
    </xf>
    <xf numFmtId="167" fontId="0" fillId="0" borderId="0" xfId="0" applyNumberFormat="1"/>
    <xf numFmtId="0" fontId="0" fillId="0" borderId="5" xfId="0" applyBorder="1"/>
    <xf numFmtId="0" fontId="0" fillId="0" borderId="0" xfId="0" applyAlignmen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Yield'!$F$7:$F$28</c:f>
              <c:numCache>
                <c:formatCode>General</c:formatCode>
                <c:ptCount val="22"/>
                <c:pt idx="0">
                  <c:v>24.64</c:v>
                </c:pt>
                <c:pt idx="1">
                  <c:v>22.04</c:v>
                </c:pt>
                <c:pt idx="2">
                  <c:v>22.82</c:v>
                </c:pt>
                <c:pt idx="3">
                  <c:v>21.09</c:v>
                </c:pt>
                <c:pt idx="4">
                  <c:v>21.85</c:v>
                </c:pt>
                <c:pt idx="5">
                  <c:v>22.04</c:v>
                </c:pt>
                <c:pt idx="6">
                  <c:v>22.82</c:v>
                </c:pt>
                <c:pt idx="7">
                  <c:v>22.82</c:v>
                </c:pt>
                <c:pt idx="8">
                  <c:v>23.01</c:v>
                </c:pt>
                <c:pt idx="9">
                  <c:v>21.85</c:v>
                </c:pt>
                <c:pt idx="10">
                  <c:v>23.8</c:v>
                </c:pt>
                <c:pt idx="11">
                  <c:v>22.04</c:v>
                </c:pt>
                <c:pt idx="12">
                  <c:v>24</c:v>
                </c:pt>
                <c:pt idx="13">
                  <c:v>22.82</c:v>
                </c:pt>
                <c:pt idx="14">
                  <c:v>21.85</c:v>
                </c:pt>
                <c:pt idx="15">
                  <c:v>22.04</c:v>
                </c:pt>
                <c:pt idx="16">
                  <c:v>21.09</c:v>
                </c:pt>
                <c:pt idx="17">
                  <c:v>21.85</c:v>
                </c:pt>
                <c:pt idx="18">
                  <c:v>22.04</c:v>
                </c:pt>
                <c:pt idx="19">
                  <c:v>22.04</c:v>
                </c:pt>
                <c:pt idx="20">
                  <c:v>21.09</c:v>
                </c:pt>
                <c:pt idx="21">
                  <c:v>23.8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669904"/>
        <c:axId val="1198673168"/>
      </c:barChart>
      <c:dateAx>
        <c:axId val="1198669904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73168"/>
        <c:crosses val="autoZero"/>
        <c:auto val="1"/>
        <c:lblOffset val="100"/>
        <c:baseTimeUnit val="days"/>
      </c:dateAx>
      <c:valAx>
        <c:axId val="11986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6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Yield'!$G$7:$G$28</c:f>
              <c:numCache>
                <c:formatCode>General</c:formatCode>
                <c:ptCount val="22"/>
                <c:pt idx="0">
                  <c:v>189.48</c:v>
                </c:pt>
                <c:pt idx="1">
                  <c:v>132.01</c:v>
                </c:pt>
                <c:pt idx="2">
                  <c:v>145.36000000000001</c:v>
                </c:pt>
                <c:pt idx="3">
                  <c:v>164.71</c:v>
                </c:pt>
                <c:pt idx="4">
                  <c:v>180.91</c:v>
                </c:pt>
                <c:pt idx="5">
                  <c:v>205.85</c:v>
                </c:pt>
                <c:pt idx="6">
                  <c:v>233.9</c:v>
                </c:pt>
                <c:pt idx="7">
                  <c:v>205.6</c:v>
                </c:pt>
                <c:pt idx="8">
                  <c:v>148.63999999999999</c:v>
                </c:pt>
                <c:pt idx="9">
                  <c:v>122.79</c:v>
                </c:pt>
                <c:pt idx="10">
                  <c:v>121.61</c:v>
                </c:pt>
                <c:pt idx="11">
                  <c:v>185.79</c:v>
                </c:pt>
                <c:pt idx="12">
                  <c:v>191.52</c:v>
                </c:pt>
                <c:pt idx="13">
                  <c:v>199.44</c:v>
                </c:pt>
                <c:pt idx="14">
                  <c:v>109.25</c:v>
                </c:pt>
                <c:pt idx="15">
                  <c:v>212.04</c:v>
                </c:pt>
                <c:pt idx="16">
                  <c:v>198.66</c:v>
                </c:pt>
                <c:pt idx="17">
                  <c:v>154.69</c:v>
                </c:pt>
                <c:pt idx="18">
                  <c:v>181.16</c:v>
                </c:pt>
                <c:pt idx="19">
                  <c:v>210.26</c:v>
                </c:pt>
                <c:pt idx="20">
                  <c:v>190.65</c:v>
                </c:pt>
                <c:pt idx="21">
                  <c:v>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676976"/>
        <c:axId val="1198670448"/>
      </c:barChart>
      <c:dateAx>
        <c:axId val="119867697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70448"/>
        <c:crosses val="autoZero"/>
        <c:auto val="1"/>
        <c:lblOffset val="100"/>
        <c:baseTimeUnit val="days"/>
      </c:dateAx>
      <c:valAx>
        <c:axId val="11986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7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609599</xdr:colOff>
      <xdr:row>13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0</xdr:row>
      <xdr:rowOff>0</xdr:rowOff>
    </xdr:from>
    <xdr:to>
      <xdr:col>14</xdr:col>
      <xdr:colOff>76200</xdr:colOff>
      <xdr:row>13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opLeftCell="A151" workbookViewId="0">
      <selection activeCell="F158" sqref="F158:F162"/>
    </sheetView>
  </sheetViews>
  <sheetFormatPr defaultColWidth="11.5703125" defaultRowHeight="12.75" x14ac:dyDescent="0.2"/>
  <cols>
    <col min="1" max="1" width="15.42578125" bestFit="1" customWidth="1"/>
    <col min="3" max="3" width="18.42578125" bestFit="1" customWidth="1"/>
    <col min="5" max="5" width="24" bestFit="1" customWidth="1"/>
    <col min="7" max="7" width="18.85546875" bestFit="1" customWidth="1"/>
    <col min="13" max="13" width="20.140625" bestFit="1" customWidth="1"/>
  </cols>
  <sheetData>
    <row r="1" spans="1:13" x14ac:dyDescent="0.2">
      <c r="A1" s="7" t="s">
        <v>15</v>
      </c>
      <c r="B1" s="62" t="s">
        <v>27</v>
      </c>
      <c r="C1" s="62"/>
      <c r="D1" s="62"/>
      <c r="E1" s="62"/>
      <c r="F1" s="63" t="s">
        <v>28</v>
      </c>
      <c r="G1" s="63"/>
      <c r="H1" s="63"/>
      <c r="I1" s="63"/>
      <c r="J1" s="64" t="s">
        <v>29</v>
      </c>
      <c r="K1" s="64"/>
      <c r="L1" s="64"/>
      <c r="M1" s="64"/>
    </row>
    <row r="2" spans="1:13" x14ac:dyDescent="0.2">
      <c r="A2" s="8"/>
      <c r="B2" t="s">
        <v>24</v>
      </c>
      <c r="C2" t="s">
        <v>26</v>
      </c>
      <c r="D2" t="s">
        <v>17</v>
      </c>
      <c r="E2" t="s">
        <v>20</v>
      </c>
      <c r="F2" t="s">
        <v>24</v>
      </c>
      <c r="G2" t="s">
        <v>26</v>
      </c>
      <c r="H2" t="s">
        <v>17</v>
      </c>
      <c r="I2" t="s">
        <v>20</v>
      </c>
      <c r="J2" t="s">
        <v>24</v>
      </c>
      <c r="K2" t="s">
        <v>26</v>
      </c>
      <c r="L2" t="s">
        <v>17</v>
      </c>
      <c r="M2" t="s">
        <v>20</v>
      </c>
    </row>
    <row r="3" spans="1:13" x14ac:dyDescent="0.2">
      <c r="A3" s="4">
        <v>43206</v>
      </c>
      <c r="B3">
        <v>2</v>
      </c>
      <c r="C3">
        <v>2</v>
      </c>
      <c r="F3">
        <v>2</v>
      </c>
      <c r="G3">
        <v>2</v>
      </c>
      <c r="J3">
        <v>4</v>
      </c>
      <c r="K3">
        <v>4</v>
      </c>
    </row>
    <row r="4" spans="1:13" x14ac:dyDescent="0.2">
      <c r="A4" s="4">
        <v>43207</v>
      </c>
    </row>
    <row r="5" spans="1:13" x14ac:dyDescent="0.2">
      <c r="A5" s="4">
        <v>43208</v>
      </c>
    </row>
    <row r="6" spans="1:13" x14ac:dyDescent="0.2">
      <c r="A6" s="4">
        <v>43209</v>
      </c>
    </row>
    <row r="7" spans="1:13" x14ac:dyDescent="0.2">
      <c r="A7" s="4">
        <v>43210</v>
      </c>
    </row>
    <row r="8" spans="1:13" x14ac:dyDescent="0.2">
      <c r="A8" s="4">
        <v>43211</v>
      </c>
      <c r="G8" t="s">
        <v>251</v>
      </c>
      <c r="J8" t="s">
        <v>253</v>
      </c>
    </row>
    <row r="9" spans="1:13" x14ac:dyDescent="0.2">
      <c r="A9" s="4">
        <v>43212</v>
      </c>
      <c r="G9">
        <v>1</v>
      </c>
      <c r="H9">
        <f>G9*F19</f>
        <v>74</v>
      </c>
      <c r="J9">
        <v>1</v>
      </c>
      <c r="K9">
        <f>J9*L19</f>
        <v>106</v>
      </c>
    </row>
    <row r="10" spans="1:13" x14ac:dyDescent="0.2">
      <c r="A10" s="4">
        <v>43213</v>
      </c>
    </row>
    <row r="11" spans="1:13" x14ac:dyDescent="0.2">
      <c r="A11" s="4">
        <v>43214</v>
      </c>
    </row>
    <row r="12" spans="1:13" x14ac:dyDescent="0.2">
      <c r="A12" s="4">
        <v>43215</v>
      </c>
    </row>
    <row r="13" spans="1:13" x14ac:dyDescent="0.2">
      <c r="A13" s="4">
        <v>43216</v>
      </c>
    </row>
    <row r="14" spans="1:13" x14ac:dyDescent="0.2">
      <c r="A14" s="4">
        <v>43217</v>
      </c>
    </row>
    <row r="15" spans="1:13" x14ac:dyDescent="0.2">
      <c r="A15" s="4">
        <v>43218</v>
      </c>
    </row>
    <row r="16" spans="1:13" x14ac:dyDescent="0.2">
      <c r="A16" s="4">
        <v>43219</v>
      </c>
    </row>
    <row r="17" spans="1:12" x14ac:dyDescent="0.2">
      <c r="A17" s="6">
        <v>43220</v>
      </c>
    </row>
    <row r="18" spans="1:12" x14ac:dyDescent="0.2">
      <c r="C18" s="65" t="s">
        <v>252</v>
      </c>
      <c r="D18" s="65"/>
      <c r="E18" s="65"/>
      <c r="F18" s="65"/>
      <c r="I18" s="65" t="s">
        <v>253</v>
      </c>
      <c r="J18" s="65"/>
      <c r="K18" s="65"/>
      <c r="L18" s="65"/>
    </row>
    <row r="19" spans="1:12" x14ac:dyDescent="0.2">
      <c r="E19" s="24" t="s">
        <v>250</v>
      </c>
      <c r="F19">
        <f>SUM(F20:F31)</f>
        <v>74</v>
      </c>
      <c r="K19" s="24" t="s">
        <v>250</v>
      </c>
      <c r="L19">
        <f>SUM(L20:L37)</f>
        <v>106</v>
      </c>
    </row>
    <row r="20" spans="1:12" x14ac:dyDescent="0.2">
      <c r="C20" t="s">
        <v>247</v>
      </c>
      <c r="D20">
        <v>3</v>
      </c>
      <c r="E20">
        <v>10</v>
      </c>
      <c r="F20">
        <f>D20*E20</f>
        <v>30</v>
      </c>
      <c r="I20" t="s">
        <v>247</v>
      </c>
      <c r="J20">
        <v>0.3</v>
      </c>
      <c r="K20">
        <v>10</v>
      </c>
      <c r="L20">
        <f>J20*K20</f>
        <v>3</v>
      </c>
    </row>
    <row r="21" spans="1:12" x14ac:dyDescent="0.2">
      <c r="C21" t="s">
        <v>222</v>
      </c>
      <c r="D21">
        <v>0.5</v>
      </c>
      <c r="E21">
        <v>17</v>
      </c>
      <c r="F21">
        <f t="shared" ref="F21:F29" si="0">D21*E21</f>
        <v>8.5</v>
      </c>
      <c r="I21" t="s">
        <v>222</v>
      </c>
      <c r="J21">
        <v>2</v>
      </c>
      <c r="K21">
        <v>17</v>
      </c>
      <c r="L21">
        <f t="shared" ref="L21:L29" si="1">J21*K21</f>
        <v>34</v>
      </c>
    </row>
    <row r="22" spans="1:12" x14ac:dyDescent="0.2">
      <c r="C22" t="s">
        <v>248</v>
      </c>
      <c r="D22">
        <v>0.5</v>
      </c>
      <c r="E22">
        <v>21</v>
      </c>
      <c r="F22">
        <f t="shared" si="0"/>
        <v>10.5</v>
      </c>
      <c r="I22" t="s">
        <v>248</v>
      </c>
      <c r="J22">
        <v>1</v>
      </c>
      <c r="K22">
        <v>21</v>
      </c>
      <c r="L22">
        <f t="shared" si="1"/>
        <v>21</v>
      </c>
    </row>
    <row r="23" spans="1:12" x14ac:dyDescent="0.2">
      <c r="C23" t="s">
        <v>256</v>
      </c>
      <c r="D23">
        <v>1</v>
      </c>
      <c r="E23">
        <v>25</v>
      </c>
      <c r="F23">
        <f t="shared" si="0"/>
        <v>25</v>
      </c>
      <c r="I23" t="s">
        <v>254</v>
      </c>
      <c r="J23">
        <v>1</v>
      </c>
      <c r="K23">
        <v>16</v>
      </c>
      <c r="L23">
        <f>J23*K23</f>
        <v>16</v>
      </c>
    </row>
    <row r="24" spans="1:12" x14ac:dyDescent="0.2">
      <c r="F24">
        <f t="shared" si="0"/>
        <v>0</v>
      </c>
      <c r="I24" t="s">
        <v>255</v>
      </c>
      <c r="J24">
        <v>1</v>
      </c>
      <c r="K24">
        <v>32</v>
      </c>
      <c r="L24">
        <f>J24*K24</f>
        <v>32</v>
      </c>
    </row>
    <row r="25" spans="1:12" x14ac:dyDescent="0.2">
      <c r="F25">
        <f t="shared" si="0"/>
        <v>0</v>
      </c>
      <c r="L25">
        <f t="shared" si="1"/>
        <v>0</v>
      </c>
    </row>
    <row r="26" spans="1:12" x14ac:dyDescent="0.2">
      <c r="F26">
        <f t="shared" si="0"/>
        <v>0</v>
      </c>
      <c r="L26">
        <f t="shared" si="1"/>
        <v>0</v>
      </c>
    </row>
    <row r="27" spans="1:12" x14ac:dyDescent="0.2">
      <c r="F27">
        <f t="shared" si="0"/>
        <v>0</v>
      </c>
      <c r="L27">
        <f t="shared" si="1"/>
        <v>0</v>
      </c>
    </row>
    <row r="28" spans="1:12" x14ac:dyDescent="0.2">
      <c r="F28">
        <f t="shared" si="0"/>
        <v>0</v>
      </c>
      <c r="L28">
        <f t="shared" si="1"/>
        <v>0</v>
      </c>
    </row>
    <row r="29" spans="1:12" x14ac:dyDescent="0.2">
      <c r="F29">
        <f t="shared" si="0"/>
        <v>0</v>
      </c>
      <c r="L29">
        <f t="shared" si="1"/>
        <v>0</v>
      </c>
    </row>
    <row r="32" spans="1:12" x14ac:dyDescent="0.2">
      <c r="C32" s="24" t="s">
        <v>273</v>
      </c>
      <c r="D32">
        <f>SUM(D33:D67)</f>
        <v>35842.199999999997</v>
      </c>
      <c r="G32" s="24" t="s">
        <v>273</v>
      </c>
      <c r="H32">
        <f>SUM(H33:H67)</f>
        <v>45733</v>
      </c>
    </row>
    <row r="33" spans="1:9" x14ac:dyDescent="0.2">
      <c r="C33" t="s">
        <v>274</v>
      </c>
      <c r="D33">
        <v>6000</v>
      </c>
      <c r="G33" t="s">
        <v>274</v>
      </c>
      <c r="H33">
        <v>13000</v>
      </c>
    </row>
    <row r="34" spans="1:9" x14ac:dyDescent="0.2">
      <c r="C34" t="s">
        <v>361</v>
      </c>
      <c r="D34">
        <v>12000</v>
      </c>
      <c r="G34" t="s">
        <v>361</v>
      </c>
      <c r="H34">
        <v>12000</v>
      </c>
    </row>
    <row r="35" spans="1:9" x14ac:dyDescent="0.2">
      <c r="C35" t="s">
        <v>275</v>
      </c>
      <c r="D35">
        <v>14670</v>
      </c>
      <c r="G35" t="s">
        <v>275</v>
      </c>
      <c r="H35">
        <v>14670</v>
      </c>
    </row>
    <row r="36" spans="1:9" x14ac:dyDescent="0.2">
      <c r="C36" t="s">
        <v>276</v>
      </c>
      <c r="D36">
        <v>2000</v>
      </c>
      <c r="G36" t="s">
        <v>276</v>
      </c>
      <c r="H36">
        <v>5000</v>
      </c>
    </row>
    <row r="37" spans="1:9" x14ac:dyDescent="0.2">
      <c r="C37" t="s">
        <v>277</v>
      </c>
      <c r="D37">
        <v>1000</v>
      </c>
      <c r="G37" t="s">
        <v>277</v>
      </c>
      <c r="H37">
        <v>1000</v>
      </c>
    </row>
    <row r="42" spans="1:9" x14ac:dyDescent="0.2">
      <c r="B42" s="24" t="s">
        <v>262</v>
      </c>
      <c r="C42" s="24" t="s">
        <v>263</v>
      </c>
      <c r="D42" t="s">
        <v>264</v>
      </c>
      <c r="E42" t="s">
        <v>265</v>
      </c>
    </row>
    <row r="43" spans="1:9" x14ac:dyDescent="0.2">
      <c r="A43" t="s">
        <v>40</v>
      </c>
      <c r="B43">
        <v>34</v>
      </c>
      <c r="C43">
        <f>B43/4</f>
        <v>8.5</v>
      </c>
      <c r="D43">
        <f>(B43/1000)*300</f>
        <v>10.200000000000001</v>
      </c>
      <c r="E43" t="s">
        <v>266</v>
      </c>
      <c r="F43">
        <v>17</v>
      </c>
    </row>
    <row r="44" spans="1:9" x14ac:dyDescent="0.2">
      <c r="A44" t="s">
        <v>267</v>
      </c>
      <c r="B44">
        <v>18</v>
      </c>
      <c r="C44">
        <f>B44/4</f>
        <v>4.5</v>
      </c>
      <c r="D44">
        <f>(B44/1000)*300</f>
        <v>5.3999999999999995</v>
      </c>
      <c r="F44">
        <v>4.5</v>
      </c>
    </row>
    <row r="45" spans="1:9" x14ac:dyDescent="0.2">
      <c r="A45" t="s">
        <v>268</v>
      </c>
      <c r="B45">
        <v>25</v>
      </c>
      <c r="C45">
        <f>B45/4</f>
        <v>6.25</v>
      </c>
      <c r="D45">
        <f>(B45/1000)*300</f>
        <v>7.5</v>
      </c>
      <c r="F45">
        <v>6.25</v>
      </c>
    </row>
    <row r="48" spans="1:9" x14ac:dyDescent="0.2">
      <c r="D48">
        <f>SUM(D43:D47)</f>
        <v>23.1</v>
      </c>
      <c r="F48">
        <f>SUM(F42:F47)</f>
        <v>27.75</v>
      </c>
      <c r="H48" t="s">
        <v>269</v>
      </c>
      <c r="I48">
        <f>F48*6*30</f>
        <v>4995</v>
      </c>
    </row>
    <row r="53" spans="1:14" x14ac:dyDescent="0.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2"/>
      <c r="M53" t="s">
        <v>390</v>
      </c>
      <c r="N53">
        <f>J64+J79+J95+J111</f>
        <v>11592</v>
      </c>
    </row>
    <row r="54" spans="1:14" x14ac:dyDescent="0.2">
      <c r="A54" s="43"/>
      <c r="B54" s="44" t="s">
        <v>316</v>
      </c>
      <c r="C54" s="44" t="s">
        <v>360</v>
      </c>
      <c r="D54" s="44" t="s">
        <v>20</v>
      </c>
      <c r="E54" s="44" t="s">
        <v>270</v>
      </c>
      <c r="F54" s="44"/>
      <c r="G54" s="44" t="s">
        <v>278</v>
      </c>
      <c r="H54" s="44"/>
      <c r="I54" s="44"/>
      <c r="J54" s="44"/>
      <c r="K54" s="44"/>
      <c r="L54" s="45"/>
      <c r="M54" t="s">
        <v>391</v>
      </c>
      <c r="N54">
        <f>N59+N74+N88+N105</f>
        <v>307.75</v>
      </c>
    </row>
    <row r="55" spans="1:14" x14ac:dyDescent="0.2">
      <c r="A55" s="43" t="s">
        <v>40</v>
      </c>
      <c r="B55" s="44">
        <v>0</v>
      </c>
      <c r="C55">
        <v>33</v>
      </c>
      <c r="D55" s="44">
        <f>B55*C55</f>
        <v>0</v>
      </c>
      <c r="E55" s="44">
        <v>30</v>
      </c>
      <c r="F55" s="44"/>
      <c r="G55" s="44">
        <v>1.5</v>
      </c>
      <c r="H55" s="44"/>
      <c r="I55" s="44"/>
      <c r="J55" s="44"/>
      <c r="K55" s="44"/>
      <c r="L55" s="45"/>
      <c r="M55" t="s">
        <v>392</v>
      </c>
      <c r="N55">
        <f>N60+N75+N89+N106</f>
        <v>60</v>
      </c>
    </row>
    <row r="56" spans="1:14" x14ac:dyDescent="0.2">
      <c r="A56" s="43" t="s">
        <v>267</v>
      </c>
      <c r="B56" s="44">
        <v>0</v>
      </c>
      <c r="C56">
        <v>18</v>
      </c>
      <c r="D56" s="44">
        <f>B56*C56</f>
        <v>0</v>
      </c>
      <c r="E56" s="44">
        <v>30</v>
      </c>
      <c r="F56" s="44"/>
      <c r="G56" s="44">
        <v>1.5</v>
      </c>
      <c r="H56" s="44"/>
      <c r="I56" s="44"/>
      <c r="J56" s="44"/>
      <c r="K56" s="44"/>
      <c r="L56" s="45"/>
    </row>
    <row r="57" spans="1:14" x14ac:dyDescent="0.2">
      <c r="A57" s="43" t="s">
        <v>219</v>
      </c>
      <c r="B57" s="44">
        <v>0</v>
      </c>
      <c r="C57">
        <v>23</v>
      </c>
      <c r="D57" s="44">
        <f>B57*C57</f>
        <v>0</v>
      </c>
      <c r="E57" s="44"/>
      <c r="F57" s="44"/>
      <c r="G57" s="44"/>
      <c r="H57" s="44"/>
      <c r="I57" s="44"/>
      <c r="J57" s="44"/>
      <c r="K57" s="44"/>
      <c r="L57" s="45"/>
    </row>
    <row r="58" spans="1:14" x14ac:dyDescent="0.2">
      <c r="A58" s="43" t="s">
        <v>268</v>
      </c>
      <c r="B58" s="44">
        <v>0</v>
      </c>
      <c r="C58">
        <v>25</v>
      </c>
      <c r="D58" s="44">
        <f>B58*C58</f>
        <v>0</v>
      </c>
      <c r="E58" s="44">
        <v>60</v>
      </c>
      <c r="F58" s="44"/>
      <c r="G58" s="44">
        <v>3</v>
      </c>
      <c r="H58" s="44"/>
      <c r="I58" s="44"/>
      <c r="J58" s="44"/>
      <c r="K58" s="44"/>
      <c r="L58" s="45"/>
    </row>
    <row r="59" spans="1:14" x14ac:dyDescent="0.2">
      <c r="A59" s="43"/>
      <c r="B59" s="44"/>
      <c r="C59" s="50" t="s">
        <v>359</v>
      </c>
      <c r="D59" s="44">
        <f>SUM(D55:D58)</f>
        <v>0</v>
      </c>
      <c r="E59" s="44"/>
      <c r="F59" s="44"/>
      <c r="G59" s="44"/>
      <c r="H59" s="44"/>
      <c r="I59" s="44"/>
      <c r="J59" s="44"/>
      <c r="K59" s="44"/>
      <c r="L59" s="45"/>
      <c r="M59" s="54" t="s">
        <v>509</v>
      </c>
      <c r="N59" s="54">
        <f>SUM(B64,B79,B95,B111)</f>
        <v>7.75</v>
      </c>
    </row>
    <row r="60" spans="1:14" x14ac:dyDescent="0.2">
      <c r="A60" s="43"/>
      <c r="B60" s="44" t="s">
        <v>316</v>
      </c>
      <c r="C60" s="44" t="s">
        <v>360</v>
      </c>
      <c r="D60" s="44" t="s">
        <v>20</v>
      </c>
      <c r="E60" s="44"/>
      <c r="F60" s="44"/>
      <c r="G60" s="44"/>
      <c r="H60" s="44"/>
      <c r="I60" s="44"/>
      <c r="J60" s="44"/>
      <c r="K60" s="44"/>
      <c r="L60" s="45" t="s">
        <v>363</v>
      </c>
      <c r="M60" s="54" t="s">
        <v>510</v>
      </c>
      <c r="N60" s="54">
        <v>0</v>
      </c>
    </row>
    <row r="61" spans="1:14" x14ac:dyDescent="0.2">
      <c r="A61" s="43" t="s">
        <v>5</v>
      </c>
      <c r="B61" s="44">
        <v>0</v>
      </c>
      <c r="C61" s="44">
        <v>10</v>
      </c>
      <c r="D61" s="44">
        <f>B61*C61</f>
        <v>0</v>
      </c>
      <c r="E61" s="44"/>
      <c r="F61" s="44"/>
      <c r="G61" s="44"/>
      <c r="H61" s="44"/>
      <c r="I61" s="44"/>
      <c r="J61" s="44"/>
      <c r="K61" s="44"/>
      <c r="L61" s="45" t="s">
        <v>501</v>
      </c>
    </row>
    <row r="62" spans="1:14" x14ac:dyDescent="0.2">
      <c r="A62" s="43" t="s">
        <v>271</v>
      </c>
      <c r="B62" s="44">
        <v>0</v>
      </c>
      <c r="C62" s="44">
        <v>20.6</v>
      </c>
      <c r="D62" s="44">
        <f>B62*C62</f>
        <v>0</v>
      </c>
      <c r="E62" s="44"/>
      <c r="F62" s="44"/>
      <c r="G62" s="44"/>
      <c r="H62" s="44"/>
      <c r="I62" s="44"/>
      <c r="J62" s="44"/>
      <c r="K62" s="44"/>
      <c r="L62" s="45"/>
    </row>
    <row r="63" spans="1:14" x14ac:dyDescent="0.2">
      <c r="A63" s="43" t="s">
        <v>223</v>
      </c>
      <c r="B63" s="44">
        <v>0</v>
      </c>
      <c r="C63" s="44">
        <v>16</v>
      </c>
      <c r="D63" s="44">
        <f>B63*C63</f>
        <v>0</v>
      </c>
      <c r="E63" s="44"/>
      <c r="F63" s="44"/>
      <c r="G63" s="44" t="s">
        <v>272</v>
      </c>
      <c r="H63" s="44">
        <f>D66+(D59/2)</f>
        <v>63</v>
      </c>
      <c r="I63" s="44"/>
      <c r="J63" s="44" t="s">
        <v>362</v>
      </c>
      <c r="K63" s="44"/>
      <c r="L63" s="45"/>
    </row>
    <row r="64" spans="1:14" x14ac:dyDescent="0.2">
      <c r="A64" s="43" t="s">
        <v>222</v>
      </c>
      <c r="B64" s="44">
        <v>3.75</v>
      </c>
      <c r="C64" s="44">
        <v>16.8</v>
      </c>
      <c r="D64" s="44">
        <f>B64*C64</f>
        <v>63</v>
      </c>
      <c r="E64" s="44"/>
      <c r="F64" s="44"/>
      <c r="G64" s="44"/>
      <c r="H64" s="44"/>
      <c r="I64" s="44"/>
      <c r="J64" s="44">
        <f>H63*2*30</f>
        <v>3780</v>
      </c>
      <c r="K64" s="44"/>
      <c r="L64" s="45"/>
    </row>
    <row r="65" spans="1:14" x14ac:dyDescent="0.2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5"/>
    </row>
    <row r="66" spans="1:14" x14ac:dyDescent="0.2">
      <c r="A66" s="46"/>
      <c r="B66" s="47">
        <f>SUM(B61:B64)</f>
        <v>3.75</v>
      </c>
      <c r="C66" s="47"/>
      <c r="D66" s="47">
        <f>SUM(D61:D64)</f>
        <v>63</v>
      </c>
      <c r="E66" s="47"/>
      <c r="F66" s="47"/>
      <c r="G66" s="47"/>
      <c r="H66" s="47"/>
      <c r="I66" s="47"/>
      <c r="J66" s="47"/>
      <c r="K66" s="47"/>
      <c r="L66" s="48"/>
    </row>
    <row r="67" spans="1:14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</row>
    <row r="68" spans="1:14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2"/>
    </row>
    <row r="69" spans="1:14" x14ac:dyDescent="0.2">
      <c r="A69" s="43"/>
      <c r="B69" s="44" t="s">
        <v>316</v>
      </c>
      <c r="C69" s="44" t="s">
        <v>360</v>
      </c>
      <c r="D69" s="44" t="s">
        <v>20</v>
      </c>
      <c r="E69" s="44" t="s">
        <v>270</v>
      </c>
      <c r="F69" s="44"/>
      <c r="G69" s="44" t="s">
        <v>278</v>
      </c>
      <c r="H69" s="44"/>
      <c r="I69" s="44"/>
      <c r="J69" s="44"/>
      <c r="K69" s="44"/>
      <c r="L69" s="45"/>
    </row>
    <row r="70" spans="1:14" x14ac:dyDescent="0.2">
      <c r="A70" s="43" t="s">
        <v>40</v>
      </c>
      <c r="B70" s="44">
        <v>0</v>
      </c>
      <c r="C70">
        <v>33</v>
      </c>
      <c r="D70" s="44">
        <f>B70*C70</f>
        <v>0</v>
      </c>
      <c r="E70" s="44">
        <v>30</v>
      </c>
      <c r="F70" s="44"/>
      <c r="G70" s="44">
        <v>1.5</v>
      </c>
      <c r="H70" s="44"/>
      <c r="I70" s="44"/>
      <c r="J70" s="44"/>
      <c r="K70" s="44"/>
      <c r="L70" s="45"/>
    </row>
    <row r="71" spans="1:14" x14ac:dyDescent="0.2">
      <c r="A71" s="43" t="s">
        <v>267</v>
      </c>
      <c r="B71" s="44">
        <v>0</v>
      </c>
      <c r="C71">
        <v>18</v>
      </c>
      <c r="D71" s="44">
        <f>B71*C71</f>
        <v>0</v>
      </c>
      <c r="E71" s="44">
        <v>30</v>
      </c>
      <c r="F71" s="44"/>
      <c r="G71" s="44">
        <v>1.5</v>
      </c>
      <c r="H71" s="44"/>
      <c r="I71" s="44"/>
      <c r="J71" s="44"/>
      <c r="K71" s="44"/>
      <c r="L71" s="45"/>
    </row>
    <row r="72" spans="1:14" x14ac:dyDescent="0.2">
      <c r="A72" s="43" t="s">
        <v>219</v>
      </c>
      <c r="B72" s="44">
        <v>0</v>
      </c>
      <c r="C72">
        <v>23</v>
      </c>
      <c r="D72" s="44">
        <f>B72*C72</f>
        <v>0</v>
      </c>
      <c r="E72" s="44"/>
      <c r="F72" s="44"/>
      <c r="G72" s="44"/>
      <c r="H72" s="44"/>
      <c r="I72" s="44"/>
      <c r="J72" s="44"/>
      <c r="K72" s="44"/>
      <c r="L72" s="45"/>
    </row>
    <row r="73" spans="1:14" x14ac:dyDescent="0.2">
      <c r="A73" s="43" t="s">
        <v>268</v>
      </c>
      <c r="B73" s="44">
        <v>0</v>
      </c>
      <c r="C73">
        <v>25</v>
      </c>
      <c r="D73" s="44">
        <f>B73*C73</f>
        <v>0</v>
      </c>
      <c r="E73" s="44">
        <v>60</v>
      </c>
      <c r="F73" s="44"/>
      <c r="G73" s="44">
        <v>3</v>
      </c>
      <c r="H73" s="44"/>
      <c r="I73" s="44"/>
      <c r="J73" s="44"/>
      <c r="K73" s="44"/>
      <c r="L73" s="45"/>
    </row>
    <row r="74" spans="1:14" x14ac:dyDescent="0.2">
      <c r="A74" s="43"/>
      <c r="B74" s="44"/>
      <c r="C74" s="50" t="s">
        <v>359</v>
      </c>
      <c r="D74" s="44">
        <f>SUM(D70:D73)</f>
        <v>0</v>
      </c>
      <c r="E74" s="44"/>
      <c r="F74" s="44"/>
      <c r="G74" s="44"/>
      <c r="H74" s="44"/>
      <c r="I74" s="44"/>
      <c r="J74" s="44"/>
      <c r="K74" s="44"/>
      <c r="L74" s="45"/>
      <c r="M74" s="54" t="s">
        <v>222</v>
      </c>
      <c r="N74" s="54">
        <f>2*3*30</f>
        <v>180</v>
      </c>
    </row>
    <row r="75" spans="1:14" x14ac:dyDescent="0.2">
      <c r="A75" s="43"/>
      <c r="B75" s="44" t="s">
        <v>316</v>
      </c>
      <c r="C75" s="44" t="s">
        <v>360</v>
      </c>
      <c r="D75" s="44" t="s">
        <v>20</v>
      </c>
      <c r="E75" s="44"/>
      <c r="F75" s="44"/>
      <c r="G75" s="44"/>
      <c r="H75" s="44"/>
      <c r="I75" s="44"/>
      <c r="J75" s="44"/>
      <c r="K75" s="44"/>
      <c r="L75" s="45"/>
      <c r="M75" s="54" t="s">
        <v>271</v>
      </c>
      <c r="N75" s="54">
        <f>2*1*30</f>
        <v>60</v>
      </c>
    </row>
    <row r="76" spans="1:14" x14ac:dyDescent="0.2">
      <c r="A76" s="43" t="s">
        <v>5</v>
      </c>
      <c r="B76" s="44">
        <v>0</v>
      </c>
      <c r="C76" s="44">
        <v>10</v>
      </c>
      <c r="D76" s="44">
        <f>B76*C76</f>
        <v>0</v>
      </c>
      <c r="E76" s="44"/>
      <c r="F76" s="44"/>
      <c r="G76" s="44"/>
      <c r="H76" s="44"/>
      <c r="I76" s="44"/>
      <c r="J76" s="44"/>
      <c r="K76" s="44"/>
      <c r="L76" s="45"/>
    </row>
    <row r="77" spans="1:14" x14ac:dyDescent="0.2">
      <c r="A77" s="43" t="s">
        <v>271</v>
      </c>
      <c r="B77" s="44">
        <v>0</v>
      </c>
      <c r="C77" s="44">
        <v>20.6</v>
      </c>
      <c r="D77" s="44">
        <f>B77*C77</f>
        <v>0</v>
      </c>
      <c r="E77" s="44"/>
      <c r="F77" s="44"/>
      <c r="G77" s="44"/>
      <c r="H77" s="44"/>
      <c r="I77" s="44"/>
      <c r="J77" s="44"/>
      <c r="K77" s="44"/>
      <c r="L77" s="45"/>
    </row>
    <row r="78" spans="1:14" x14ac:dyDescent="0.2">
      <c r="A78" s="43" t="s">
        <v>223</v>
      </c>
      <c r="B78" s="44">
        <v>0</v>
      </c>
      <c r="C78" s="44">
        <v>16</v>
      </c>
      <c r="D78" s="44">
        <f>B78*C78</f>
        <v>0</v>
      </c>
      <c r="E78" s="44"/>
      <c r="F78" s="44"/>
      <c r="G78" s="44" t="s">
        <v>272</v>
      </c>
      <c r="H78" s="44">
        <f>D81+(D74/2)</f>
        <v>42</v>
      </c>
      <c r="I78" s="44"/>
      <c r="J78" s="44" t="s">
        <v>502</v>
      </c>
      <c r="K78" s="44"/>
      <c r="L78" s="45"/>
    </row>
    <row r="79" spans="1:14" x14ac:dyDescent="0.2">
      <c r="A79" s="43" t="s">
        <v>222</v>
      </c>
      <c r="B79" s="44">
        <v>2.5</v>
      </c>
      <c r="C79" s="44">
        <v>16.8</v>
      </c>
      <c r="D79" s="44">
        <f>B79*C79</f>
        <v>42</v>
      </c>
      <c r="E79" s="44"/>
      <c r="F79" s="44"/>
      <c r="G79" s="44"/>
      <c r="H79" s="44"/>
      <c r="I79" s="44"/>
      <c r="J79" s="44">
        <f>H78*5*30</f>
        <v>6300</v>
      </c>
      <c r="K79" s="44"/>
      <c r="L79" s="45"/>
    </row>
    <row r="80" spans="1:14" x14ac:dyDescent="0.2">
      <c r="A80" s="43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5"/>
    </row>
    <row r="81" spans="1:14" x14ac:dyDescent="0.2">
      <c r="A81" s="46"/>
      <c r="B81" s="47">
        <f>SUM(B76:B79)</f>
        <v>2.5</v>
      </c>
      <c r="C81" s="47"/>
      <c r="D81" s="47">
        <f>SUM(D76:D79)</f>
        <v>42</v>
      </c>
      <c r="E81" s="47"/>
      <c r="F81" s="47"/>
      <c r="G81" s="47"/>
      <c r="H81" s="47"/>
      <c r="I81" s="47"/>
      <c r="J81" s="47"/>
      <c r="K81" s="47"/>
      <c r="L81" s="48"/>
    </row>
    <row r="82" spans="1:14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4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4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2"/>
    </row>
    <row r="85" spans="1:14" x14ac:dyDescent="0.2">
      <c r="A85" s="43"/>
      <c r="B85" s="44" t="s">
        <v>316</v>
      </c>
      <c r="C85" s="44" t="s">
        <v>360</v>
      </c>
      <c r="D85" s="44" t="s">
        <v>20</v>
      </c>
      <c r="E85" s="44" t="s">
        <v>270</v>
      </c>
      <c r="F85" s="44"/>
      <c r="G85" s="44" t="s">
        <v>278</v>
      </c>
      <c r="H85" s="44"/>
      <c r="I85" s="44"/>
      <c r="J85" s="44"/>
      <c r="K85" s="44"/>
      <c r="L85" s="45"/>
    </row>
    <row r="86" spans="1:14" x14ac:dyDescent="0.2">
      <c r="A86" s="43" t="s">
        <v>40</v>
      </c>
      <c r="B86" s="44">
        <v>0</v>
      </c>
      <c r="C86">
        <v>33</v>
      </c>
      <c r="D86" s="44">
        <f>B86*C86</f>
        <v>0</v>
      </c>
      <c r="E86" s="44">
        <v>30</v>
      </c>
      <c r="F86" s="44"/>
      <c r="G86" s="44">
        <v>1.5</v>
      </c>
      <c r="H86" s="44"/>
      <c r="I86" s="44"/>
      <c r="J86" s="44"/>
      <c r="K86" s="44"/>
      <c r="L86" s="45"/>
    </row>
    <row r="87" spans="1:14" x14ac:dyDescent="0.2">
      <c r="A87" s="43" t="s">
        <v>267</v>
      </c>
      <c r="B87" s="44">
        <v>0</v>
      </c>
      <c r="C87">
        <v>18</v>
      </c>
      <c r="D87" s="44">
        <f>B87*C87</f>
        <v>0</v>
      </c>
      <c r="E87" s="44">
        <v>30</v>
      </c>
      <c r="F87" s="44"/>
      <c r="G87" s="44">
        <v>1.5</v>
      </c>
      <c r="H87" s="44"/>
      <c r="I87" s="44"/>
      <c r="J87" s="44"/>
      <c r="K87" s="44"/>
      <c r="L87" s="45"/>
    </row>
    <row r="88" spans="1:14" x14ac:dyDescent="0.2">
      <c r="A88" s="43" t="s">
        <v>219</v>
      </c>
      <c r="B88" s="44">
        <v>0</v>
      </c>
      <c r="C88">
        <v>23</v>
      </c>
      <c r="D88" s="44">
        <f>B88*C88</f>
        <v>0</v>
      </c>
      <c r="E88" s="44"/>
      <c r="F88" s="44"/>
      <c r="G88" s="44"/>
      <c r="H88" s="44"/>
      <c r="I88" s="44"/>
      <c r="J88" s="44"/>
      <c r="K88" s="44"/>
      <c r="L88" s="45"/>
      <c r="M88" s="54" t="s">
        <v>222</v>
      </c>
      <c r="N88" s="54">
        <f>1.5*2*30</f>
        <v>90</v>
      </c>
    </row>
    <row r="89" spans="1:14" x14ac:dyDescent="0.2">
      <c r="A89" s="43" t="s">
        <v>268</v>
      </c>
      <c r="B89" s="44">
        <v>0</v>
      </c>
      <c r="C89">
        <v>25</v>
      </c>
      <c r="D89" s="44">
        <f>B89*C89</f>
        <v>0</v>
      </c>
      <c r="E89" s="44">
        <v>60</v>
      </c>
      <c r="F89" s="44"/>
      <c r="G89" s="44">
        <v>3</v>
      </c>
      <c r="H89" s="44"/>
      <c r="I89" s="44"/>
      <c r="J89" s="44"/>
      <c r="K89" s="44"/>
      <c r="L89" s="45"/>
      <c r="M89" s="54" t="s">
        <v>271</v>
      </c>
      <c r="N89" s="54">
        <f>0*1*30</f>
        <v>0</v>
      </c>
    </row>
    <row r="90" spans="1:14" x14ac:dyDescent="0.2">
      <c r="A90" s="43"/>
      <c r="B90" s="44"/>
      <c r="C90" s="50" t="s">
        <v>359</v>
      </c>
      <c r="D90" s="44">
        <f>SUM(D86:D89)</f>
        <v>0</v>
      </c>
      <c r="E90" s="44"/>
      <c r="F90" s="44"/>
      <c r="G90" s="44"/>
      <c r="H90" s="44"/>
      <c r="I90" s="44"/>
      <c r="J90" s="44"/>
      <c r="K90" s="44"/>
      <c r="L90" s="45"/>
    </row>
    <row r="91" spans="1:14" x14ac:dyDescent="0.2">
      <c r="A91" s="43"/>
      <c r="B91" s="44" t="s">
        <v>316</v>
      </c>
      <c r="C91" s="44" t="s">
        <v>360</v>
      </c>
      <c r="D91" s="44" t="s">
        <v>20</v>
      </c>
      <c r="E91" s="44"/>
      <c r="F91" s="44"/>
      <c r="G91" s="44"/>
      <c r="H91" s="44"/>
      <c r="I91" s="44"/>
      <c r="J91" s="44"/>
      <c r="K91" s="44"/>
      <c r="L91" s="45"/>
    </row>
    <row r="92" spans="1:14" x14ac:dyDescent="0.2">
      <c r="A92" s="43" t="s">
        <v>5</v>
      </c>
      <c r="B92" s="44">
        <v>0</v>
      </c>
      <c r="C92" s="44">
        <v>10</v>
      </c>
      <c r="D92" s="44">
        <f>B92*C92</f>
        <v>0</v>
      </c>
      <c r="E92" s="44"/>
      <c r="F92" s="44"/>
      <c r="G92" s="44"/>
      <c r="H92" s="44"/>
      <c r="I92" s="44"/>
      <c r="J92" s="44"/>
      <c r="K92" s="44"/>
      <c r="L92" s="45"/>
    </row>
    <row r="93" spans="1:14" x14ac:dyDescent="0.2">
      <c r="A93" s="43" t="s">
        <v>271</v>
      </c>
      <c r="B93" s="44">
        <v>0</v>
      </c>
      <c r="C93" s="44">
        <v>20.6</v>
      </c>
      <c r="D93" s="44">
        <f>B93*C93</f>
        <v>0</v>
      </c>
      <c r="E93" s="44"/>
      <c r="F93" s="44"/>
      <c r="G93" s="44"/>
      <c r="H93" s="44"/>
      <c r="I93" s="44"/>
      <c r="J93" s="44"/>
      <c r="K93" s="44"/>
      <c r="L93" s="45"/>
    </row>
    <row r="94" spans="1:14" x14ac:dyDescent="0.2">
      <c r="A94" s="43" t="s">
        <v>223</v>
      </c>
      <c r="B94" s="44">
        <v>0</v>
      </c>
      <c r="C94" s="44">
        <v>16</v>
      </c>
      <c r="D94" s="44">
        <f>B94*C94</f>
        <v>0</v>
      </c>
      <c r="E94" s="44"/>
      <c r="F94" s="44"/>
      <c r="G94" s="44" t="s">
        <v>272</v>
      </c>
      <c r="H94" s="44">
        <f>D97+(D90/2)</f>
        <v>25.200000000000003</v>
      </c>
      <c r="I94" s="44"/>
      <c r="J94" s="44" t="s">
        <v>362</v>
      </c>
      <c r="K94" s="44"/>
      <c r="L94" s="45"/>
    </row>
    <row r="95" spans="1:14" x14ac:dyDescent="0.2">
      <c r="A95" s="43" t="s">
        <v>222</v>
      </c>
      <c r="B95" s="44">
        <v>1.5</v>
      </c>
      <c r="C95" s="44">
        <v>16.8</v>
      </c>
      <c r="D95" s="44">
        <f>B95*C95</f>
        <v>25.200000000000003</v>
      </c>
      <c r="E95" s="44"/>
      <c r="F95" s="44"/>
      <c r="G95" s="44"/>
      <c r="H95" s="44"/>
      <c r="I95" s="44"/>
      <c r="J95" s="44">
        <f>H94*2*30</f>
        <v>1512.0000000000002</v>
      </c>
      <c r="K95" s="44"/>
      <c r="L95" s="45"/>
    </row>
    <row r="96" spans="1:14" x14ac:dyDescent="0.2">
      <c r="A96" s="43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5"/>
    </row>
    <row r="97" spans="1:14" x14ac:dyDescent="0.2">
      <c r="A97" s="46"/>
      <c r="B97" s="47">
        <f>SUM(B92:B95)</f>
        <v>1.5</v>
      </c>
      <c r="C97" s="47"/>
      <c r="D97" s="47">
        <f>SUM(D92:D95)</f>
        <v>25.200000000000003</v>
      </c>
      <c r="E97" s="47"/>
      <c r="F97" s="47"/>
      <c r="G97" s="47"/>
      <c r="H97" s="47"/>
      <c r="I97" s="47"/>
      <c r="J97" s="47"/>
      <c r="K97" s="47"/>
      <c r="L97" s="48"/>
    </row>
    <row r="98" spans="1:14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</row>
    <row r="99" spans="1:14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</row>
    <row r="100" spans="1:14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2"/>
    </row>
    <row r="101" spans="1:14" x14ac:dyDescent="0.2">
      <c r="A101" s="43"/>
      <c r="B101" s="44" t="s">
        <v>316</v>
      </c>
      <c r="C101" s="44" t="s">
        <v>360</v>
      </c>
      <c r="D101" s="44" t="s">
        <v>20</v>
      </c>
      <c r="E101" s="44" t="s">
        <v>270</v>
      </c>
      <c r="F101" s="44"/>
      <c r="G101" s="44" t="s">
        <v>278</v>
      </c>
      <c r="H101" s="44"/>
      <c r="I101" s="44"/>
      <c r="J101" s="44"/>
      <c r="K101" s="44"/>
      <c r="L101" s="45"/>
    </row>
    <row r="102" spans="1:14" x14ac:dyDescent="0.2">
      <c r="A102" s="43" t="s">
        <v>40</v>
      </c>
      <c r="B102" s="44">
        <v>0</v>
      </c>
      <c r="C102">
        <v>33</v>
      </c>
      <c r="D102" s="44">
        <f>B102*C102</f>
        <v>0</v>
      </c>
      <c r="E102" s="44">
        <v>30</v>
      </c>
      <c r="F102" s="44"/>
      <c r="G102" s="44">
        <v>1.5</v>
      </c>
      <c r="H102" s="44"/>
      <c r="I102" s="44"/>
      <c r="J102" s="44"/>
      <c r="K102" s="44"/>
      <c r="L102" s="45"/>
    </row>
    <row r="103" spans="1:14" x14ac:dyDescent="0.2">
      <c r="A103" s="43" t="s">
        <v>267</v>
      </c>
      <c r="B103" s="44">
        <v>0</v>
      </c>
      <c r="C103">
        <v>18</v>
      </c>
      <c r="D103" s="44">
        <f>B103*C103</f>
        <v>0</v>
      </c>
      <c r="E103" s="44">
        <v>30</v>
      </c>
      <c r="F103" s="44"/>
      <c r="G103" s="44">
        <v>1.5</v>
      </c>
      <c r="H103" s="44"/>
      <c r="I103" s="44"/>
      <c r="J103" s="44"/>
      <c r="K103" s="44"/>
      <c r="L103" s="45"/>
    </row>
    <row r="104" spans="1:14" x14ac:dyDescent="0.2">
      <c r="A104" s="43" t="s">
        <v>219</v>
      </c>
      <c r="B104" s="44">
        <v>0</v>
      </c>
      <c r="C104">
        <v>23</v>
      </c>
      <c r="D104" s="44">
        <f>B104*C104</f>
        <v>0</v>
      </c>
      <c r="E104" s="44"/>
      <c r="F104" s="44"/>
      <c r="G104" s="44"/>
      <c r="H104" s="44"/>
      <c r="I104" s="44"/>
      <c r="J104" s="44"/>
      <c r="K104" s="44"/>
      <c r="L104" s="45"/>
    </row>
    <row r="105" spans="1:14" x14ac:dyDescent="0.2">
      <c r="A105" s="43" t="s">
        <v>268</v>
      </c>
      <c r="B105" s="44">
        <v>0</v>
      </c>
      <c r="C105">
        <v>25</v>
      </c>
      <c r="D105" s="44">
        <f>B105*C105</f>
        <v>0</v>
      </c>
      <c r="E105" s="44">
        <v>60</v>
      </c>
      <c r="F105" s="44"/>
      <c r="G105" s="44">
        <v>3</v>
      </c>
      <c r="H105" s="44"/>
      <c r="I105" s="44"/>
      <c r="J105" s="44"/>
      <c r="K105" s="44"/>
      <c r="L105" s="45"/>
      <c r="M105" s="54" t="s">
        <v>222</v>
      </c>
      <c r="N105" s="54">
        <f>1*1*30</f>
        <v>30</v>
      </c>
    </row>
    <row r="106" spans="1:14" x14ac:dyDescent="0.2">
      <c r="A106" s="43"/>
      <c r="B106" s="44"/>
      <c r="C106" s="50" t="s">
        <v>359</v>
      </c>
      <c r="D106" s="44">
        <f>SUM(D102:D105)</f>
        <v>0</v>
      </c>
      <c r="E106" s="44"/>
      <c r="F106" s="44"/>
      <c r="G106" s="44"/>
      <c r="H106" s="44"/>
      <c r="I106" s="44"/>
      <c r="J106" s="44"/>
      <c r="K106" s="44"/>
      <c r="L106" s="45"/>
      <c r="M106" s="54" t="s">
        <v>271</v>
      </c>
      <c r="N106" s="54">
        <f>0*1*30</f>
        <v>0</v>
      </c>
    </row>
    <row r="107" spans="1:14" x14ac:dyDescent="0.2">
      <c r="A107" s="43"/>
      <c r="B107" s="44" t="s">
        <v>316</v>
      </c>
      <c r="C107" s="44" t="s">
        <v>360</v>
      </c>
      <c r="D107" s="44" t="s">
        <v>20</v>
      </c>
      <c r="E107" s="44"/>
      <c r="F107" s="44"/>
      <c r="G107" s="44"/>
      <c r="H107" s="44"/>
      <c r="I107" s="44"/>
      <c r="J107" s="44"/>
      <c r="K107" s="44"/>
      <c r="L107" s="45"/>
    </row>
    <row r="108" spans="1:14" x14ac:dyDescent="0.2">
      <c r="A108" s="43" t="s">
        <v>5</v>
      </c>
      <c r="B108" s="44">
        <v>0</v>
      </c>
      <c r="C108" s="44">
        <v>10</v>
      </c>
      <c r="D108" s="44">
        <f>B108*C108</f>
        <v>0</v>
      </c>
      <c r="E108" s="44"/>
      <c r="F108" s="44"/>
      <c r="G108" s="44"/>
      <c r="H108" s="44"/>
      <c r="I108" s="44"/>
      <c r="J108" s="44"/>
      <c r="K108" s="44"/>
      <c r="L108" s="45"/>
    </row>
    <row r="109" spans="1:14" x14ac:dyDescent="0.2">
      <c r="A109" s="43" t="s">
        <v>271</v>
      </c>
      <c r="B109" s="44">
        <v>0</v>
      </c>
      <c r="C109" s="44">
        <v>20.6</v>
      </c>
      <c r="D109" s="44">
        <f>B109*C109</f>
        <v>0</v>
      </c>
      <c r="E109" s="44"/>
      <c r="F109" s="44"/>
      <c r="G109" s="44"/>
      <c r="H109" s="44"/>
      <c r="I109" s="44"/>
      <c r="J109" s="44"/>
      <c r="K109" s="44"/>
      <c r="L109" s="45"/>
    </row>
    <row r="110" spans="1:14" x14ac:dyDescent="0.2">
      <c r="A110" s="43" t="s">
        <v>223</v>
      </c>
      <c r="B110" s="44">
        <v>0</v>
      </c>
      <c r="C110" s="44">
        <v>16</v>
      </c>
      <c r="D110" s="44">
        <f>B110*C110</f>
        <v>0</v>
      </c>
      <c r="E110" s="44"/>
      <c r="F110" s="44"/>
      <c r="G110" s="44" t="s">
        <v>272</v>
      </c>
      <c r="H110" s="44">
        <f>D113+(D106/2)</f>
        <v>0</v>
      </c>
      <c r="I110" s="44"/>
      <c r="J110" s="44" t="s">
        <v>362</v>
      </c>
      <c r="K110" s="44"/>
      <c r="L110" s="45"/>
    </row>
    <row r="111" spans="1:14" x14ac:dyDescent="0.2">
      <c r="A111" s="43" t="s">
        <v>222</v>
      </c>
      <c r="B111" s="44">
        <v>0</v>
      </c>
      <c r="C111" s="44">
        <v>16.8</v>
      </c>
      <c r="D111" s="44">
        <f>B111*C111</f>
        <v>0</v>
      </c>
      <c r="E111" s="44"/>
      <c r="F111" s="44"/>
      <c r="G111" s="44"/>
      <c r="H111" s="44"/>
      <c r="I111" s="44"/>
      <c r="J111" s="44">
        <f>H110*2*30</f>
        <v>0</v>
      </c>
      <c r="K111" s="44"/>
      <c r="L111" s="45"/>
    </row>
    <row r="112" spans="1:14" x14ac:dyDescent="0.2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5"/>
    </row>
    <row r="113" spans="1:12" x14ac:dyDescent="0.2">
      <c r="A113" s="46"/>
      <c r="B113" s="47">
        <f>SUM(B108:B111)</f>
        <v>0</v>
      </c>
      <c r="C113" s="47"/>
      <c r="D113" s="47">
        <f>SUM(D108:D111)</f>
        <v>0</v>
      </c>
      <c r="E113" s="47"/>
      <c r="F113" s="47"/>
      <c r="G113" s="47"/>
      <c r="H113" s="47"/>
      <c r="I113" s="47"/>
      <c r="J113" s="47"/>
      <c r="K113" s="47"/>
      <c r="L113" s="48"/>
    </row>
    <row r="117" spans="1:12" x14ac:dyDescent="0.2">
      <c r="E117">
        <v>8</v>
      </c>
      <c r="F117">
        <v>10</v>
      </c>
      <c r="G117">
        <v>1</v>
      </c>
    </row>
    <row r="120" spans="1:12" x14ac:dyDescent="0.2">
      <c r="A120" t="s">
        <v>408</v>
      </c>
      <c r="B120" t="s">
        <v>407</v>
      </c>
      <c r="C120" t="s">
        <v>409</v>
      </c>
      <c r="D120" t="s">
        <v>410</v>
      </c>
    </row>
    <row r="121" spans="1:12" x14ac:dyDescent="0.2">
      <c r="A121">
        <v>19</v>
      </c>
      <c r="B121">
        <v>30</v>
      </c>
      <c r="C121">
        <f>B121*A121</f>
        <v>570</v>
      </c>
      <c r="D121">
        <f>C121/50</f>
        <v>11.4</v>
      </c>
    </row>
    <row r="136" spans="1:7" x14ac:dyDescent="0.2">
      <c r="A136" s="9" t="s">
        <v>557</v>
      </c>
    </row>
    <row r="137" spans="1:7" x14ac:dyDescent="0.2">
      <c r="A137" t="s">
        <v>507</v>
      </c>
    </row>
    <row r="138" spans="1:7" x14ac:dyDescent="0.2">
      <c r="B138" t="s">
        <v>363</v>
      </c>
      <c r="C138" t="s">
        <v>504</v>
      </c>
      <c r="D138" t="s">
        <v>505</v>
      </c>
      <c r="E138" t="s">
        <v>506</v>
      </c>
    </row>
    <row r="139" spans="1:7" x14ac:dyDescent="0.2">
      <c r="A139" t="s">
        <v>503</v>
      </c>
      <c r="B139">
        <v>4</v>
      </c>
      <c r="C139">
        <v>2.75</v>
      </c>
      <c r="D139">
        <v>1.5</v>
      </c>
      <c r="E139">
        <v>3</v>
      </c>
      <c r="G139" t="s">
        <v>508</v>
      </c>
    </row>
    <row r="140" spans="1:7" x14ac:dyDescent="0.2">
      <c r="A140" t="s">
        <v>521</v>
      </c>
    </row>
    <row r="141" spans="1:7" ht="38.25" x14ac:dyDescent="0.2">
      <c r="B141" s="13" t="s">
        <v>525</v>
      </c>
      <c r="C141" t="s">
        <v>518</v>
      </c>
      <c r="D141" t="s">
        <v>517</v>
      </c>
      <c r="F141" s="13" t="s">
        <v>530</v>
      </c>
    </row>
    <row r="142" spans="1:7" x14ac:dyDescent="0.2">
      <c r="B142">
        <f>C142*1</f>
        <v>1.875</v>
      </c>
      <c r="C142">
        <f>D142*0.75</f>
        <v>1.875</v>
      </c>
      <c r="D142">
        <v>2.5</v>
      </c>
      <c r="E142" t="s">
        <v>526</v>
      </c>
      <c r="F142">
        <f>C142*2</f>
        <v>3.75</v>
      </c>
    </row>
    <row r="143" spans="1:7" x14ac:dyDescent="0.2">
      <c r="B143">
        <f>C143*1</f>
        <v>1.5</v>
      </c>
      <c r="C143">
        <f>D143*0.75</f>
        <v>1.5</v>
      </c>
      <c r="D143">
        <v>2</v>
      </c>
      <c r="E143" t="s">
        <v>527</v>
      </c>
      <c r="F143">
        <f>C143*2</f>
        <v>3</v>
      </c>
    </row>
    <row r="144" spans="1:7" x14ac:dyDescent="0.2">
      <c r="B144">
        <f>C144*4</f>
        <v>4.5</v>
      </c>
      <c r="C144">
        <f>D144*0.75</f>
        <v>1.125</v>
      </c>
      <c r="D144">
        <v>1.5</v>
      </c>
      <c r="E144" t="s">
        <v>529</v>
      </c>
      <c r="F144">
        <f>C144*2</f>
        <v>2.25</v>
      </c>
    </row>
    <row r="145" spans="1:6" x14ac:dyDescent="0.2">
      <c r="B145">
        <f>C145*2</f>
        <v>1.5</v>
      </c>
      <c r="C145">
        <f>D145*0.75</f>
        <v>0.75</v>
      </c>
      <c r="D145">
        <v>1</v>
      </c>
      <c r="E145" t="s">
        <v>528</v>
      </c>
      <c r="F145">
        <f>C145*2</f>
        <v>1.5</v>
      </c>
    </row>
    <row r="146" spans="1:6" x14ac:dyDescent="0.2">
      <c r="B146">
        <f>C146*1</f>
        <v>1.5</v>
      </c>
      <c r="C146">
        <f>D146*0.75</f>
        <v>1.5</v>
      </c>
      <c r="D146">
        <v>2</v>
      </c>
      <c r="E146" t="s">
        <v>531</v>
      </c>
      <c r="F146">
        <f>C146*2</f>
        <v>3</v>
      </c>
    </row>
    <row r="147" spans="1:6" x14ac:dyDescent="0.2">
      <c r="A147" s="24" t="s">
        <v>519</v>
      </c>
      <c r="B147" s="41">
        <f>SUM(B142:B146)</f>
        <v>10.875</v>
      </c>
    </row>
    <row r="148" spans="1:6" x14ac:dyDescent="0.2">
      <c r="A148" s="24" t="s">
        <v>520</v>
      </c>
      <c r="B148">
        <f>B147*2</f>
        <v>21.75</v>
      </c>
    </row>
    <row r="149" spans="1:6" x14ac:dyDescent="0.2">
      <c r="A149" s="24" t="s">
        <v>522</v>
      </c>
      <c r="B149">
        <f>B148*31</f>
        <v>674.25</v>
      </c>
    </row>
    <row r="150" spans="1:6" ht="25.5" x14ac:dyDescent="0.2">
      <c r="A150" s="57" t="s">
        <v>532</v>
      </c>
      <c r="B150">
        <f>(B149/50)</f>
        <v>13.484999999999999</v>
      </c>
    </row>
    <row r="152" spans="1:6" x14ac:dyDescent="0.2">
      <c r="A152" s="24" t="s">
        <v>523</v>
      </c>
      <c r="B152" t="s">
        <v>524</v>
      </c>
    </row>
    <row r="155" spans="1:6" x14ac:dyDescent="0.2">
      <c r="A155" s="9" t="s">
        <v>559</v>
      </c>
    </row>
    <row r="156" spans="1:6" x14ac:dyDescent="0.2">
      <c r="A156" t="s">
        <v>556</v>
      </c>
    </row>
    <row r="157" spans="1:6" ht="38.25" x14ac:dyDescent="0.2">
      <c r="B157" s="13" t="s">
        <v>525</v>
      </c>
      <c r="C157" t="s">
        <v>518</v>
      </c>
      <c r="D157" t="s">
        <v>517</v>
      </c>
      <c r="F157" s="13" t="s">
        <v>530</v>
      </c>
    </row>
    <row r="158" spans="1:6" x14ac:dyDescent="0.2">
      <c r="B158">
        <f>C158*1</f>
        <v>1.875</v>
      </c>
      <c r="C158">
        <f>D158*0.75</f>
        <v>1.875</v>
      </c>
      <c r="D158">
        <v>2.5</v>
      </c>
      <c r="E158" t="s">
        <v>526</v>
      </c>
      <c r="F158">
        <f>C158*2</f>
        <v>3.75</v>
      </c>
    </row>
    <row r="159" spans="1:6" x14ac:dyDescent="0.2">
      <c r="B159">
        <f>C159*1</f>
        <v>1.5</v>
      </c>
      <c r="C159">
        <f>D159*0.75</f>
        <v>1.5</v>
      </c>
      <c r="D159">
        <v>2</v>
      </c>
      <c r="E159" t="s">
        <v>527</v>
      </c>
      <c r="F159">
        <f>C159*2</f>
        <v>3</v>
      </c>
    </row>
    <row r="160" spans="1:6" x14ac:dyDescent="0.2">
      <c r="B160">
        <f>C160*4</f>
        <v>4.5</v>
      </c>
      <c r="C160">
        <f>D160*0.75</f>
        <v>1.125</v>
      </c>
      <c r="D160">
        <v>1.5</v>
      </c>
      <c r="E160" t="s">
        <v>529</v>
      </c>
      <c r="F160">
        <f>C160*2</f>
        <v>2.25</v>
      </c>
    </row>
    <row r="161" spans="1:6" x14ac:dyDescent="0.2">
      <c r="B161">
        <f>C161*2</f>
        <v>1.5</v>
      </c>
      <c r="C161">
        <f>D161*0.75</f>
        <v>0.75</v>
      </c>
      <c r="D161">
        <v>1</v>
      </c>
      <c r="E161" t="s">
        <v>528</v>
      </c>
      <c r="F161">
        <f>C161*2</f>
        <v>1.5</v>
      </c>
    </row>
    <row r="162" spans="1:6" x14ac:dyDescent="0.2">
      <c r="B162">
        <f>C162*1</f>
        <v>1.5</v>
      </c>
      <c r="C162">
        <f>D162*0.75</f>
        <v>1.5</v>
      </c>
      <c r="D162">
        <v>2</v>
      </c>
      <c r="E162" t="s">
        <v>531</v>
      </c>
      <c r="F162">
        <f>C162*2</f>
        <v>3</v>
      </c>
    </row>
    <row r="163" spans="1:6" x14ac:dyDescent="0.2">
      <c r="A163" s="24" t="s">
        <v>519</v>
      </c>
      <c r="B163" s="41">
        <f>SUM(B158:B162)</f>
        <v>10.875</v>
      </c>
    </row>
    <row r="164" spans="1:6" x14ac:dyDescent="0.2">
      <c r="A164" s="24" t="s">
        <v>520</v>
      </c>
      <c r="B164">
        <f>B163*2</f>
        <v>21.75</v>
      </c>
    </row>
    <row r="165" spans="1:6" x14ac:dyDescent="0.2">
      <c r="A165" s="24" t="s">
        <v>522</v>
      </c>
      <c r="B165">
        <f>B164*31</f>
        <v>674.25</v>
      </c>
    </row>
    <row r="166" spans="1:6" ht="25.5" x14ac:dyDescent="0.2">
      <c r="A166" s="57" t="s">
        <v>532</v>
      </c>
      <c r="B166">
        <f>(B165/50)</f>
        <v>13.484999999999999</v>
      </c>
    </row>
    <row r="168" spans="1:6" x14ac:dyDescent="0.2">
      <c r="A168" s="24" t="s">
        <v>523</v>
      </c>
      <c r="B168" t="s">
        <v>524</v>
      </c>
    </row>
  </sheetData>
  <sheetProtection selectLockedCells="1" selectUnlockedCells="1"/>
  <mergeCells count="5">
    <mergeCell ref="B1:E1"/>
    <mergeCell ref="F1:I1"/>
    <mergeCell ref="J1:M1"/>
    <mergeCell ref="C18:F18"/>
    <mergeCell ref="I18:L18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11" sqref="B11"/>
    </sheetView>
  </sheetViews>
  <sheetFormatPr defaultColWidth="11.5703125" defaultRowHeight="12.75" x14ac:dyDescent="0.2"/>
  <cols>
    <col min="1" max="1" width="15.28515625" bestFit="1" customWidth="1"/>
    <col min="2" max="2" width="13.42578125" bestFit="1" customWidth="1"/>
    <col min="3" max="3" width="16.7109375" bestFit="1" customWidth="1"/>
    <col min="4" max="4" width="22.42578125" bestFit="1" customWidth="1"/>
    <col min="5" max="5" width="12.7109375" bestFit="1" customWidth="1"/>
    <col min="6" max="6" width="12.7109375" customWidth="1"/>
    <col min="8" max="8" width="14.7109375" bestFit="1" customWidth="1"/>
  </cols>
  <sheetData>
    <row r="1" spans="1:8" x14ac:dyDescent="0.2">
      <c r="A1" s="29" t="s">
        <v>160</v>
      </c>
      <c r="B1" s="29" t="s">
        <v>161</v>
      </c>
      <c r="C1" s="29" t="s">
        <v>162</v>
      </c>
      <c r="D1" s="29" t="s">
        <v>163</v>
      </c>
      <c r="E1" s="29" t="s">
        <v>217</v>
      </c>
      <c r="F1" s="33" t="s">
        <v>560</v>
      </c>
      <c r="G1" s="33" t="s">
        <v>307</v>
      </c>
      <c r="H1" s="33" t="s">
        <v>393</v>
      </c>
    </row>
    <row r="2" spans="1:8" x14ac:dyDescent="0.2">
      <c r="A2" s="31" t="s">
        <v>27</v>
      </c>
      <c r="B2" s="32">
        <v>43190</v>
      </c>
      <c r="C2" s="31" t="s">
        <v>140</v>
      </c>
      <c r="D2" s="31" t="s">
        <v>140</v>
      </c>
      <c r="G2" s="31" t="s">
        <v>309</v>
      </c>
      <c r="H2">
        <v>42500</v>
      </c>
    </row>
    <row r="3" spans="1:8" x14ac:dyDescent="0.2">
      <c r="A3" t="s">
        <v>28</v>
      </c>
      <c r="B3" s="30">
        <v>43190</v>
      </c>
      <c r="D3" s="31" t="s">
        <v>140</v>
      </c>
      <c r="E3" t="s">
        <v>206</v>
      </c>
      <c r="F3" s="59" t="s">
        <v>561</v>
      </c>
      <c r="G3" t="s">
        <v>309</v>
      </c>
      <c r="H3">
        <v>42500</v>
      </c>
    </row>
    <row r="4" spans="1:8" x14ac:dyDescent="0.2">
      <c r="A4" s="31" t="s">
        <v>29</v>
      </c>
      <c r="B4" s="32" t="s">
        <v>159</v>
      </c>
      <c r="C4" s="31" t="s">
        <v>140</v>
      </c>
      <c r="D4" s="31" t="s">
        <v>140</v>
      </c>
      <c r="F4" s="59"/>
      <c r="G4" s="31" t="s">
        <v>309</v>
      </c>
      <c r="H4">
        <v>45000</v>
      </c>
    </row>
    <row r="5" spans="1:8" ht="25.5" x14ac:dyDescent="0.2">
      <c r="A5" t="s">
        <v>55</v>
      </c>
      <c r="B5" s="30" t="s">
        <v>61</v>
      </c>
      <c r="D5" t="s">
        <v>164</v>
      </c>
      <c r="E5" s="13" t="s">
        <v>310</v>
      </c>
      <c r="F5" s="60">
        <v>43743</v>
      </c>
      <c r="G5" t="s">
        <v>308</v>
      </c>
      <c r="H5">
        <v>64000</v>
      </c>
    </row>
    <row r="6" spans="1:8" x14ac:dyDescent="0.2">
      <c r="A6" t="s">
        <v>107</v>
      </c>
      <c r="B6" s="30" t="s">
        <v>110</v>
      </c>
      <c r="C6" t="s">
        <v>189</v>
      </c>
      <c r="E6" t="s">
        <v>327</v>
      </c>
      <c r="F6" s="60" t="s">
        <v>562</v>
      </c>
      <c r="G6" t="s">
        <v>308</v>
      </c>
      <c r="H6">
        <v>54000</v>
      </c>
    </row>
    <row r="7" spans="1:8" ht="25.5" x14ac:dyDescent="0.2">
      <c r="A7" t="s">
        <v>108</v>
      </c>
      <c r="B7" s="30" t="s">
        <v>111</v>
      </c>
      <c r="E7" s="13" t="s">
        <v>500</v>
      </c>
      <c r="F7" s="61" t="s">
        <v>562</v>
      </c>
      <c r="G7" t="s">
        <v>308</v>
      </c>
      <c r="H7">
        <v>58000</v>
      </c>
    </row>
    <row r="8" spans="1:8" ht="38.25" x14ac:dyDescent="0.2">
      <c r="A8" t="s">
        <v>229</v>
      </c>
      <c r="B8" s="20">
        <v>43319</v>
      </c>
      <c r="E8" s="13" t="s">
        <v>548</v>
      </c>
      <c r="F8" s="13"/>
      <c r="G8" t="s">
        <v>308</v>
      </c>
      <c r="H8">
        <v>56000</v>
      </c>
    </row>
    <row r="9" spans="1:8" x14ac:dyDescent="0.2">
      <c r="A9" t="s">
        <v>306</v>
      </c>
      <c r="B9" s="30" t="s">
        <v>299</v>
      </c>
      <c r="E9" s="13" t="s">
        <v>554</v>
      </c>
      <c r="F9" s="13"/>
      <c r="G9" t="s">
        <v>308</v>
      </c>
      <c r="H9">
        <v>58000</v>
      </c>
    </row>
    <row r="10" spans="1:8" x14ac:dyDescent="0.2">
      <c r="A10" t="s">
        <v>363</v>
      </c>
      <c r="B10" s="20">
        <v>43141</v>
      </c>
      <c r="E10" s="56">
        <v>43647</v>
      </c>
      <c r="F10" s="56"/>
      <c r="G10" t="s">
        <v>308</v>
      </c>
      <c r="H10">
        <v>52500</v>
      </c>
    </row>
    <row r="11" spans="1:8" x14ac:dyDescent="0.2">
      <c r="A11" t="s">
        <v>499</v>
      </c>
      <c r="B11" s="20">
        <v>43161</v>
      </c>
      <c r="H11">
        <v>46000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F11" sqref="F11"/>
    </sheetView>
  </sheetViews>
  <sheetFormatPr defaultColWidth="11.5703125" defaultRowHeight="12.75" x14ac:dyDescent="0.2"/>
  <cols>
    <col min="1" max="1" width="28.28515625" bestFit="1" customWidth="1"/>
    <col min="2" max="2" width="0" hidden="1" customWidth="1"/>
    <col min="4" max="4" width="0" hidden="1" customWidth="1"/>
    <col min="5" max="5" width="15.28515625" bestFit="1" customWidth="1"/>
    <col min="6" max="6" width="12.85546875" bestFit="1" customWidth="1"/>
    <col min="7" max="7" width="14.42578125" bestFit="1" customWidth="1"/>
    <col min="9" max="9" width="16.140625" bestFit="1" customWidth="1"/>
  </cols>
  <sheetData>
    <row r="1" spans="1:16" x14ac:dyDescent="0.2">
      <c r="A1" t="s">
        <v>30</v>
      </c>
      <c r="B1" s="31" t="s">
        <v>56</v>
      </c>
      <c r="C1" s="13" t="s">
        <v>28</v>
      </c>
      <c r="D1" s="35" t="s">
        <v>57</v>
      </c>
      <c r="E1" s="13" t="s">
        <v>55</v>
      </c>
      <c r="F1" s="13" t="s">
        <v>107</v>
      </c>
      <c r="G1" s="13" t="s">
        <v>108</v>
      </c>
      <c r="H1" s="13" t="s">
        <v>286</v>
      </c>
      <c r="I1" s="13" t="s">
        <v>306</v>
      </c>
      <c r="J1" s="13" t="s">
        <v>363</v>
      </c>
      <c r="K1" s="13"/>
      <c r="L1" s="13"/>
      <c r="M1" s="13"/>
      <c r="N1" s="13"/>
      <c r="O1" s="13"/>
      <c r="P1" s="13"/>
    </row>
    <row r="2" spans="1:16" x14ac:dyDescent="0.2">
      <c r="A2" t="s">
        <v>31</v>
      </c>
      <c r="B2" s="10">
        <v>43218</v>
      </c>
      <c r="C2" s="10">
        <v>43218</v>
      </c>
      <c r="D2" s="10">
        <v>43218</v>
      </c>
      <c r="E2" s="10">
        <v>43218</v>
      </c>
      <c r="F2" s="10">
        <v>43218</v>
      </c>
      <c r="G2" s="10">
        <v>43218</v>
      </c>
    </row>
    <row r="3" spans="1:16" x14ac:dyDescent="0.2">
      <c r="A3" t="s">
        <v>311</v>
      </c>
      <c r="C3" t="s">
        <v>293</v>
      </c>
      <c r="E3" t="s">
        <v>293</v>
      </c>
      <c r="F3" t="s">
        <v>293</v>
      </c>
      <c r="G3" t="s">
        <v>293</v>
      </c>
      <c r="H3" t="s">
        <v>293</v>
      </c>
      <c r="I3" t="s">
        <v>293</v>
      </c>
    </row>
    <row r="4" spans="1:16" x14ac:dyDescent="0.2">
      <c r="A4" t="s">
        <v>31</v>
      </c>
      <c r="C4" s="20">
        <v>43140</v>
      </c>
      <c r="E4" s="20">
        <v>43140</v>
      </c>
      <c r="F4" s="20">
        <v>43140</v>
      </c>
      <c r="G4" s="20">
        <v>43140</v>
      </c>
      <c r="H4" s="20">
        <v>43140</v>
      </c>
      <c r="I4" s="20">
        <v>43140</v>
      </c>
    </row>
    <row r="11" spans="1:16" s="13" customFormat="1" ht="38.25" x14ac:dyDescent="0.2">
      <c r="C11" s="13" t="s">
        <v>260</v>
      </c>
      <c r="E11" s="13" t="s">
        <v>311</v>
      </c>
      <c r="F11" s="13" t="s">
        <v>311</v>
      </c>
    </row>
    <row r="12" spans="1:16" x14ac:dyDescent="0.2">
      <c r="A12" t="s">
        <v>257</v>
      </c>
      <c r="C12" s="20">
        <v>43288</v>
      </c>
      <c r="E12" t="s">
        <v>293</v>
      </c>
      <c r="F12" s="53">
        <v>43541</v>
      </c>
    </row>
    <row r="13" spans="1:16" x14ac:dyDescent="0.2">
      <c r="A13" t="s">
        <v>258</v>
      </c>
      <c r="C13" s="20">
        <v>43412</v>
      </c>
      <c r="E13" t="s">
        <v>293</v>
      </c>
      <c r="F13" s="53">
        <v>43541</v>
      </c>
    </row>
    <row r="14" spans="1:16" x14ac:dyDescent="0.2">
      <c r="A14" t="s">
        <v>259</v>
      </c>
      <c r="C14" s="20">
        <v>43442</v>
      </c>
      <c r="E14" t="s">
        <v>293</v>
      </c>
      <c r="F14" s="53">
        <v>43541</v>
      </c>
    </row>
    <row r="15" spans="1:16" x14ac:dyDescent="0.2">
      <c r="A15" t="s">
        <v>372</v>
      </c>
      <c r="C15" t="s">
        <v>555</v>
      </c>
      <c r="F15" s="53">
        <v>43541</v>
      </c>
    </row>
    <row r="16" spans="1:16" x14ac:dyDescent="0.2">
      <c r="A16" t="s">
        <v>373</v>
      </c>
      <c r="C16" t="s">
        <v>555</v>
      </c>
      <c r="F16" s="53">
        <v>43541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ColWidth="11.5703125" defaultRowHeight="12.75" x14ac:dyDescent="0.2"/>
  <cols>
    <col min="1" max="1" width="28.42578125" bestFit="1" customWidth="1"/>
    <col min="3" max="3" width="15.5703125" customWidth="1"/>
  </cols>
  <sheetData>
    <row r="1" spans="1:4" x14ac:dyDescent="0.2">
      <c r="A1" t="s">
        <v>133</v>
      </c>
      <c r="B1" t="s">
        <v>134</v>
      </c>
      <c r="C1" s="9"/>
      <c r="D1" s="9"/>
    </row>
    <row r="2" spans="1:4" x14ac:dyDescent="0.2">
      <c r="A2" t="s">
        <v>138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topLeftCell="A31" workbookViewId="0">
      <selection activeCell="B43" sqref="B43"/>
    </sheetView>
  </sheetViews>
  <sheetFormatPr defaultRowHeight="12.75" x14ac:dyDescent="0.2"/>
  <cols>
    <col min="1" max="1" width="23" customWidth="1"/>
    <col min="2" max="2" width="23" style="24" customWidth="1"/>
    <col min="3" max="3" width="26.7109375" style="24" customWidth="1"/>
    <col min="4" max="4" width="13.7109375" bestFit="1" customWidth="1"/>
    <col min="6" max="6" width="33.85546875" bestFit="1" customWidth="1"/>
  </cols>
  <sheetData>
    <row r="2" spans="1:10" x14ac:dyDescent="0.2">
      <c r="A2" s="26" t="s">
        <v>71</v>
      </c>
      <c r="C2" s="24">
        <v>4</v>
      </c>
      <c r="J2" t="s">
        <v>101</v>
      </c>
    </row>
    <row r="3" spans="1:10" x14ac:dyDescent="0.2">
      <c r="A3" t="s">
        <v>72</v>
      </c>
      <c r="B3" s="25" t="s">
        <v>74</v>
      </c>
      <c r="C3" s="24" t="s">
        <v>70</v>
      </c>
      <c r="J3" t="s">
        <v>102</v>
      </c>
    </row>
    <row r="4" spans="1:10" x14ac:dyDescent="0.2">
      <c r="A4" t="s">
        <v>77</v>
      </c>
    </row>
    <row r="5" spans="1:10" x14ac:dyDescent="0.2">
      <c r="A5" t="s">
        <v>75</v>
      </c>
    </row>
    <row r="6" spans="1:10" x14ac:dyDescent="0.2">
      <c r="A6" t="s">
        <v>90</v>
      </c>
    </row>
    <row r="7" spans="1:10" x14ac:dyDescent="0.2">
      <c r="A7" t="s">
        <v>91</v>
      </c>
      <c r="B7" s="25">
        <v>43196</v>
      </c>
    </row>
    <row r="8" spans="1:10" x14ac:dyDescent="0.2">
      <c r="A8" t="s">
        <v>92</v>
      </c>
      <c r="B8" s="25" t="s">
        <v>112</v>
      </c>
    </row>
    <row r="9" spans="1:10" x14ac:dyDescent="0.2">
      <c r="A9" t="s">
        <v>158</v>
      </c>
      <c r="B9" s="25" t="s">
        <v>147</v>
      </c>
    </row>
    <row r="10" spans="1:10" x14ac:dyDescent="0.2">
      <c r="A10" t="s">
        <v>225</v>
      </c>
      <c r="B10" s="25">
        <v>43350</v>
      </c>
    </row>
    <row r="12" spans="1:10" x14ac:dyDescent="0.2">
      <c r="A12" s="26" t="s">
        <v>73</v>
      </c>
    </row>
    <row r="13" spans="1:10" ht="38.25" x14ac:dyDescent="0.2">
      <c r="A13" t="s">
        <v>72</v>
      </c>
      <c r="B13" s="25">
        <v>43348</v>
      </c>
      <c r="D13" t="s">
        <v>216</v>
      </c>
      <c r="E13" t="s">
        <v>207</v>
      </c>
      <c r="F13" s="13" t="s">
        <v>236</v>
      </c>
    </row>
    <row r="14" spans="1:10" x14ac:dyDescent="0.2">
      <c r="A14" t="s">
        <v>77</v>
      </c>
    </row>
    <row r="15" spans="1:10" x14ac:dyDescent="0.2">
      <c r="A15" t="s">
        <v>75</v>
      </c>
    </row>
    <row r="16" spans="1:10" x14ac:dyDescent="0.2">
      <c r="A16" t="s">
        <v>90</v>
      </c>
    </row>
    <row r="17" spans="1:2" x14ac:dyDescent="0.2">
      <c r="A17" t="s">
        <v>91</v>
      </c>
      <c r="B17" s="25">
        <v>43196</v>
      </c>
    </row>
    <row r="18" spans="1:2" x14ac:dyDescent="0.2">
      <c r="A18" t="s">
        <v>92</v>
      </c>
      <c r="B18" s="25" t="s">
        <v>112</v>
      </c>
    </row>
    <row r="19" spans="1:2" x14ac:dyDescent="0.2">
      <c r="A19" t="s">
        <v>158</v>
      </c>
      <c r="B19" s="25" t="s">
        <v>147</v>
      </c>
    </row>
    <row r="20" spans="1:2" x14ac:dyDescent="0.2">
      <c r="A20" t="s">
        <v>226</v>
      </c>
      <c r="B20" s="25" t="s">
        <v>208</v>
      </c>
    </row>
    <row r="21" spans="1:2" x14ac:dyDescent="0.2">
      <c r="A21" t="s">
        <v>225</v>
      </c>
      <c r="B21" s="25">
        <v>43350</v>
      </c>
    </row>
    <row r="22" spans="1:2" x14ac:dyDescent="0.2">
      <c r="A22" t="s">
        <v>230</v>
      </c>
      <c r="B22" s="25">
        <v>43259</v>
      </c>
    </row>
    <row r="24" spans="1:2" x14ac:dyDescent="0.2">
      <c r="A24" s="26" t="s">
        <v>76</v>
      </c>
    </row>
    <row r="25" spans="1:2" x14ac:dyDescent="0.2">
      <c r="A25" t="s">
        <v>72</v>
      </c>
      <c r="B25" s="25">
        <v>43106</v>
      </c>
    </row>
    <row r="26" spans="1:2" x14ac:dyDescent="0.2">
      <c r="A26" t="s">
        <v>77</v>
      </c>
    </row>
    <row r="27" spans="1:2" x14ac:dyDescent="0.2">
      <c r="A27" t="s">
        <v>75</v>
      </c>
      <c r="B27" s="25">
        <v>43196</v>
      </c>
    </row>
    <row r="28" spans="1:2" x14ac:dyDescent="0.2">
      <c r="A28" t="s">
        <v>90</v>
      </c>
    </row>
    <row r="29" spans="1:2" x14ac:dyDescent="0.2">
      <c r="A29" t="s">
        <v>92</v>
      </c>
      <c r="B29" s="24" t="s">
        <v>113</v>
      </c>
    </row>
    <row r="30" spans="1:2" x14ac:dyDescent="0.2">
      <c r="A30" t="s">
        <v>158</v>
      </c>
      <c r="B30" s="24" t="s">
        <v>148</v>
      </c>
    </row>
    <row r="31" spans="1:2" x14ac:dyDescent="0.2">
      <c r="A31" t="s">
        <v>226</v>
      </c>
      <c r="B31" s="24" t="s">
        <v>210</v>
      </c>
    </row>
    <row r="32" spans="1:2" x14ac:dyDescent="0.2">
      <c r="A32" t="s">
        <v>227</v>
      </c>
      <c r="B32" s="24" t="s">
        <v>218</v>
      </c>
    </row>
    <row r="33" spans="1:3" x14ac:dyDescent="0.2">
      <c r="A33" t="s">
        <v>225</v>
      </c>
      <c r="B33" s="25">
        <v>43380</v>
      </c>
    </row>
    <row r="34" spans="1:3" x14ac:dyDescent="0.2">
      <c r="A34" t="s">
        <v>230</v>
      </c>
      <c r="B34" s="25">
        <v>43289</v>
      </c>
    </row>
    <row r="35" spans="1:3" x14ac:dyDescent="0.2">
      <c r="A35" t="s">
        <v>261</v>
      </c>
      <c r="B35" s="25">
        <v>43198</v>
      </c>
    </row>
    <row r="36" spans="1:3" x14ac:dyDescent="0.2">
      <c r="A36" t="s">
        <v>328</v>
      </c>
      <c r="B36" s="24" t="s">
        <v>327</v>
      </c>
      <c r="C36" s="24" t="s">
        <v>329</v>
      </c>
    </row>
    <row r="40" spans="1:3" x14ac:dyDescent="0.2">
      <c r="A40" t="s">
        <v>564</v>
      </c>
    </row>
    <row r="41" spans="1:3" x14ac:dyDescent="0.2">
      <c r="A41" t="s">
        <v>565</v>
      </c>
      <c r="B41" s="24" t="s">
        <v>566</v>
      </c>
    </row>
    <row r="42" spans="1:3" x14ac:dyDescent="0.2">
      <c r="A42" t="s">
        <v>567</v>
      </c>
      <c r="B42" s="24" t="s">
        <v>569</v>
      </c>
    </row>
    <row r="43" spans="1:3" x14ac:dyDescent="0.2">
      <c r="A43" t="s">
        <v>568</v>
      </c>
      <c r="B43" s="24" t="s">
        <v>569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5" sqref="F2:F5"/>
    </sheetView>
  </sheetViews>
  <sheetFormatPr defaultRowHeight="12.75" x14ac:dyDescent="0.2"/>
  <cols>
    <col min="1" max="1" width="11" bestFit="1" customWidth="1"/>
    <col min="4" max="4" width="32" bestFit="1" customWidth="1"/>
  </cols>
  <sheetData>
    <row r="1" spans="1:11" x14ac:dyDescent="0.2">
      <c r="A1" t="s">
        <v>171</v>
      </c>
      <c r="B1">
        <v>24275</v>
      </c>
      <c r="F1">
        <f>SUM(F2:F19)</f>
        <v>46280</v>
      </c>
    </row>
    <row r="2" spans="1:11" x14ac:dyDescent="0.2">
      <c r="D2" t="s">
        <v>178</v>
      </c>
      <c r="E2" t="s">
        <v>177</v>
      </c>
      <c r="F2">
        <v>1050</v>
      </c>
    </row>
    <row r="3" spans="1:11" x14ac:dyDescent="0.2">
      <c r="D3" t="s">
        <v>179</v>
      </c>
      <c r="E3" t="s">
        <v>176</v>
      </c>
      <c r="F3">
        <v>1305</v>
      </c>
    </row>
    <row r="4" spans="1:11" x14ac:dyDescent="0.2">
      <c r="D4" t="s">
        <v>181</v>
      </c>
      <c r="E4" t="s">
        <v>175</v>
      </c>
      <c r="F4">
        <v>7020</v>
      </c>
    </row>
    <row r="5" spans="1:11" x14ac:dyDescent="0.2">
      <c r="D5" t="s">
        <v>180</v>
      </c>
      <c r="E5" t="s">
        <v>172</v>
      </c>
      <c r="F5">
        <v>8775</v>
      </c>
    </row>
    <row r="7" spans="1:11" x14ac:dyDescent="0.2">
      <c r="D7" t="s">
        <v>182</v>
      </c>
      <c r="F7">
        <v>13000</v>
      </c>
      <c r="J7" t="s">
        <v>188</v>
      </c>
      <c r="K7">
        <f>B1-F1</f>
        <v>-22005</v>
      </c>
    </row>
    <row r="8" spans="1:11" x14ac:dyDescent="0.2">
      <c r="D8" t="s">
        <v>183</v>
      </c>
      <c r="F8">
        <v>12000</v>
      </c>
    </row>
    <row r="9" spans="1:11" x14ac:dyDescent="0.2">
      <c r="D9" t="s">
        <v>187</v>
      </c>
      <c r="F9">
        <v>1080</v>
      </c>
    </row>
    <row r="10" spans="1:11" x14ac:dyDescent="0.2">
      <c r="D10" t="s">
        <v>184</v>
      </c>
      <c r="F10">
        <v>650</v>
      </c>
    </row>
    <row r="11" spans="1:11" x14ac:dyDescent="0.2">
      <c r="D11" t="s">
        <v>186</v>
      </c>
      <c r="F11">
        <v>750</v>
      </c>
    </row>
    <row r="12" spans="1:11" x14ac:dyDescent="0.2">
      <c r="D12" t="s">
        <v>185</v>
      </c>
      <c r="F12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47" workbookViewId="0">
      <selection activeCell="A21" sqref="A21"/>
    </sheetView>
  </sheetViews>
  <sheetFormatPr defaultColWidth="11.5703125" defaultRowHeight="12.75" x14ac:dyDescent="0.2"/>
  <cols>
    <col min="1" max="1" width="25" bestFit="1" customWidth="1"/>
    <col min="2" max="2" width="63.42578125" style="13" customWidth="1"/>
    <col min="3" max="3" width="18.28515625" style="13" customWidth="1"/>
    <col min="4" max="4" width="25.85546875" style="13" customWidth="1"/>
    <col min="5" max="5" width="18.42578125" bestFit="1" customWidth="1"/>
    <col min="6" max="6" width="21" bestFit="1" customWidth="1"/>
  </cols>
  <sheetData>
    <row r="1" spans="1:9" x14ac:dyDescent="0.2">
      <c r="A1" t="s">
        <v>0</v>
      </c>
      <c r="B1" s="13" t="s">
        <v>1</v>
      </c>
    </row>
    <row r="2" spans="1:9" x14ac:dyDescent="0.2">
      <c r="A2" t="s">
        <v>2</v>
      </c>
      <c r="B2" s="13" t="s">
        <v>3</v>
      </c>
    </row>
    <row r="3" spans="1:9" x14ac:dyDescent="0.2">
      <c r="A3" t="s">
        <v>4</v>
      </c>
      <c r="B3" s="13" t="s">
        <v>5</v>
      </c>
    </row>
    <row r="5" spans="1:9" x14ac:dyDescent="0.2">
      <c r="C5" s="13" t="s">
        <v>33</v>
      </c>
    </row>
    <row r="6" spans="1:9" x14ac:dyDescent="0.2">
      <c r="A6" t="s">
        <v>6</v>
      </c>
      <c r="B6" s="13" t="s">
        <v>7</v>
      </c>
    </row>
    <row r="7" spans="1:9" ht="25.5" x14ac:dyDescent="0.2">
      <c r="A7" t="s">
        <v>8</v>
      </c>
      <c r="B7" s="14" t="s">
        <v>9</v>
      </c>
      <c r="C7" s="14"/>
      <c r="D7" s="14"/>
      <c r="E7" s="11"/>
      <c r="F7" s="11"/>
      <c r="G7" s="11"/>
      <c r="H7" s="11"/>
      <c r="I7" s="11"/>
    </row>
    <row r="8" spans="1:9" ht="38.25" x14ac:dyDescent="0.2">
      <c r="A8" t="s">
        <v>10</v>
      </c>
      <c r="B8" s="14" t="s">
        <v>191</v>
      </c>
      <c r="C8" s="14"/>
      <c r="D8" s="14" t="s">
        <v>192</v>
      </c>
      <c r="E8" s="11" t="s">
        <v>193</v>
      </c>
      <c r="F8" s="11" t="s">
        <v>194</v>
      </c>
      <c r="G8" s="11"/>
      <c r="H8" s="11"/>
      <c r="I8" s="11"/>
    </row>
    <row r="9" spans="1:9" ht="38.25" x14ac:dyDescent="0.2">
      <c r="A9" t="s">
        <v>32</v>
      </c>
      <c r="B9" s="14" t="s">
        <v>35</v>
      </c>
      <c r="C9" s="14" t="s">
        <v>34</v>
      </c>
      <c r="D9" s="14" t="s">
        <v>52</v>
      </c>
      <c r="E9" s="11" t="s">
        <v>69</v>
      </c>
      <c r="F9" s="11"/>
      <c r="G9" s="11"/>
      <c r="H9" s="11"/>
      <c r="I9" s="11"/>
    </row>
    <row r="10" spans="1:9" ht="38.25" x14ac:dyDescent="0.2">
      <c r="A10" t="s">
        <v>242</v>
      </c>
      <c r="B10" s="14" t="s">
        <v>54</v>
      </c>
      <c r="C10" s="14" t="s">
        <v>34</v>
      </c>
      <c r="D10" s="14" t="s">
        <v>195</v>
      </c>
      <c r="E10" s="11" t="s">
        <v>68</v>
      </c>
      <c r="F10" s="11" t="s">
        <v>197</v>
      </c>
      <c r="G10" s="11"/>
      <c r="H10" s="11"/>
      <c r="I10" s="11"/>
    </row>
    <row r="11" spans="1:9" x14ac:dyDescent="0.2">
      <c r="A11" t="s">
        <v>103</v>
      </c>
      <c r="B11" s="13" t="s">
        <v>106</v>
      </c>
    </row>
    <row r="12" spans="1:9" ht="25.5" x14ac:dyDescent="0.2">
      <c r="A12" t="s">
        <v>132</v>
      </c>
      <c r="B12" s="13" t="s">
        <v>155</v>
      </c>
    </row>
    <row r="13" spans="1:9" ht="38.25" x14ac:dyDescent="0.2">
      <c r="A13" t="s">
        <v>154</v>
      </c>
      <c r="B13" s="13" t="s">
        <v>156</v>
      </c>
      <c r="C13" s="14" t="s">
        <v>34</v>
      </c>
      <c r="D13" s="13" t="s">
        <v>173</v>
      </c>
      <c r="E13" t="s">
        <v>174</v>
      </c>
    </row>
    <row r="14" spans="1:9" ht="38.25" x14ac:dyDescent="0.2">
      <c r="A14" t="s">
        <v>165</v>
      </c>
      <c r="B14" s="13" t="s">
        <v>166</v>
      </c>
      <c r="C14" s="14" t="s">
        <v>34</v>
      </c>
      <c r="D14" s="13" t="s">
        <v>167</v>
      </c>
      <c r="E14" t="s">
        <v>168</v>
      </c>
      <c r="F14" t="s">
        <v>196</v>
      </c>
    </row>
    <row r="15" spans="1:9" x14ac:dyDescent="0.2">
      <c r="A15" t="s">
        <v>224</v>
      </c>
      <c r="B15" s="13" t="s">
        <v>238</v>
      </c>
      <c r="C15" s="14"/>
    </row>
    <row r="16" spans="1:9" ht="25.5" x14ac:dyDescent="0.2">
      <c r="A16" t="s">
        <v>237</v>
      </c>
      <c r="B16" s="13" t="s">
        <v>243</v>
      </c>
      <c r="C16" s="14"/>
      <c r="D16" s="13" t="s">
        <v>246</v>
      </c>
      <c r="E16" t="s">
        <v>244</v>
      </c>
      <c r="F16" t="s">
        <v>245</v>
      </c>
    </row>
    <row r="17" spans="1:6" ht="38.25" x14ac:dyDescent="0.2">
      <c r="A17" t="s">
        <v>279</v>
      </c>
      <c r="B17" s="13" t="s">
        <v>280</v>
      </c>
      <c r="C17" s="14"/>
      <c r="D17" s="13" t="s">
        <v>281</v>
      </c>
      <c r="E17" t="s">
        <v>282</v>
      </c>
      <c r="F17" t="s">
        <v>283</v>
      </c>
    </row>
    <row r="18" spans="1:6" ht="25.5" x14ac:dyDescent="0.2">
      <c r="A18" t="s">
        <v>338</v>
      </c>
      <c r="B18" s="13" t="s">
        <v>315</v>
      </c>
      <c r="C18" s="14"/>
    </row>
    <row r="19" spans="1:6" x14ac:dyDescent="0.2">
      <c r="A19" t="s">
        <v>551</v>
      </c>
      <c r="B19" s="13" t="s">
        <v>549</v>
      </c>
    </row>
    <row r="20" spans="1:6" x14ac:dyDescent="0.2">
      <c r="A20" t="s">
        <v>552</v>
      </c>
      <c r="B20" s="13" t="s">
        <v>550</v>
      </c>
    </row>
    <row r="21" spans="1:6" x14ac:dyDescent="0.2">
      <c r="A21" t="s">
        <v>557</v>
      </c>
      <c r="B21" s="13" t="s">
        <v>558</v>
      </c>
    </row>
    <row r="22" spans="1:6" x14ac:dyDescent="0.2">
      <c r="A22" t="s">
        <v>559</v>
      </c>
      <c r="B22" s="13" t="s">
        <v>558</v>
      </c>
    </row>
    <row r="25" spans="1:6" ht="38.25" x14ac:dyDescent="0.2">
      <c r="A25" t="s">
        <v>11</v>
      </c>
      <c r="B25" s="13" t="s">
        <v>12</v>
      </c>
      <c r="C25" s="13" t="s">
        <v>63</v>
      </c>
      <c r="D25" s="13" t="s">
        <v>66</v>
      </c>
      <c r="E25" s="13" t="s">
        <v>67</v>
      </c>
      <c r="F25" t="s">
        <v>89</v>
      </c>
    </row>
    <row r="26" spans="1:6" ht="38.25" x14ac:dyDescent="0.2">
      <c r="A26" t="s">
        <v>239</v>
      </c>
      <c r="B26" s="13" t="s">
        <v>241</v>
      </c>
      <c r="C26" s="13" t="s">
        <v>240</v>
      </c>
    </row>
    <row r="27" spans="1:6" x14ac:dyDescent="0.2">
      <c r="A27" t="s">
        <v>375</v>
      </c>
      <c r="B27" s="13" t="s">
        <v>376</v>
      </c>
    </row>
    <row r="31" spans="1:6" x14ac:dyDescent="0.2">
      <c r="A31" t="s">
        <v>13</v>
      </c>
      <c r="B31" s="13" t="s">
        <v>64</v>
      </c>
    </row>
    <row r="32" spans="1:6" x14ac:dyDescent="0.2">
      <c r="A32" t="s">
        <v>14</v>
      </c>
      <c r="B32" s="13" t="s">
        <v>65</v>
      </c>
    </row>
    <row r="33" spans="1:4" x14ac:dyDescent="0.2">
      <c r="A33" t="s">
        <v>104</v>
      </c>
      <c r="B33" s="13" t="s">
        <v>105</v>
      </c>
    </row>
    <row r="34" spans="1:4" x14ac:dyDescent="0.2">
      <c r="A34" t="s">
        <v>231</v>
      </c>
      <c r="B34" s="13" t="s">
        <v>232</v>
      </c>
    </row>
    <row r="35" spans="1:4" x14ac:dyDescent="0.2">
      <c r="A35" t="s">
        <v>233</v>
      </c>
      <c r="B35" s="13" t="s">
        <v>234</v>
      </c>
    </row>
    <row r="36" spans="1:4" x14ac:dyDescent="0.2">
      <c r="A36" t="s">
        <v>305</v>
      </c>
      <c r="B36" s="13" t="s">
        <v>325</v>
      </c>
    </row>
    <row r="37" spans="1:4" x14ac:dyDescent="0.2">
      <c r="A37" t="s">
        <v>323</v>
      </c>
      <c r="B37" s="13" t="s">
        <v>326</v>
      </c>
    </row>
    <row r="38" spans="1:4" x14ac:dyDescent="0.2">
      <c r="A38" t="s">
        <v>377</v>
      </c>
      <c r="B38" s="13" t="s">
        <v>378</v>
      </c>
    </row>
    <row r="39" spans="1:4" x14ac:dyDescent="0.2">
      <c r="A39" t="s">
        <v>495</v>
      </c>
      <c r="B39" s="13" t="s">
        <v>553</v>
      </c>
    </row>
    <row r="41" spans="1:4" x14ac:dyDescent="0.2">
      <c r="A41" s="21"/>
      <c r="B41" s="22" t="s">
        <v>36</v>
      </c>
      <c r="C41" s="23" t="s">
        <v>43</v>
      </c>
      <c r="D41" s="22" t="s">
        <v>44</v>
      </c>
    </row>
    <row r="42" spans="1:4" x14ac:dyDescent="0.2">
      <c r="B42" s="13" t="s">
        <v>1</v>
      </c>
      <c r="C42" s="15">
        <v>17</v>
      </c>
      <c r="D42" s="13" t="s">
        <v>45</v>
      </c>
    </row>
    <row r="43" spans="1:4" x14ac:dyDescent="0.2">
      <c r="B43" s="13" t="s">
        <v>37</v>
      </c>
      <c r="C43" s="15">
        <v>20</v>
      </c>
      <c r="D43" s="13" t="s">
        <v>45</v>
      </c>
    </row>
    <row r="44" spans="1:4" x14ac:dyDescent="0.2">
      <c r="B44" s="13" t="s">
        <v>38</v>
      </c>
      <c r="C44" s="15">
        <v>10</v>
      </c>
      <c r="D44" s="13" t="s">
        <v>45</v>
      </c>
    </row>
    <row r="45" spans="1:4" x14ac:dyDescent="0.2">
      <c r="B45" s="13" t="s">
        <v>39</v>
      </c>
      <c r="C45" s="15">
        <v>24</v>
      </c>
      <c r="D45" s="13" t="s">
        <v>45</v>
      </c>
    </row>
    <row r="46" spans="1:4" ht="25.5" x14ac:dyDescent="0.2">
      <c r="B46" s="13" t="s">
        <v>40</v>
      </c>
      <c r="C46" s="15">
        <v>32</v>
      </c>
      <c r="D46" s="13" t="s">
        <v>46</v>
      </c>
    </row>
    <row r="47" spans="1:4" ht="25.5" x14ac:dyDescent="0.2">
      <c r="B47" s="13" t="s">
        <v>41</v>
      </c>
      <c r="C47" s="15">
        <v>15</v>
      </c>
      <c r="D47" s="13" t="s">
        <v>46</v>
      </c>
    </row>
    <row r="48" spans="1:4" ht="51" x14ac:dyDescent="0.2">
      <c r="B48" s="13" t="s">
        <v>42</v>
      </c>
      <c r="C48" s="15">
        <v>25</v>
      </c>
      <c r="D48" s="13" t="s">
        <v>53</v>
      </c>
    </row>
    <row r="49" spans="2:4" x14ac:dyDescent="0.2">
      <c r="B49" s="13" t="s">
        <v>47</v>
      </c>
      <c r="C49" s="15">
        <v>17</v>
      </c>
      <c r="D49" s="13" t="s">
        <v>45</v>
      </c>
    </row>
    <row r="50" spans="2:4" x14ac:dyDescent="0.2">
      <c r="B50" s="13" t="s">
        <v>219</v>
      </c>
      <c r="C50" s="15">
        <v>20</v>
      </c>
    </row>
    <row r="52" spans="2:4" x14ac:dyDescent="0.2">
      <c r="B52" s="13" t="s">
        <v>220</v>
      </c>
      <c r="C52" s="13">
        <v>20.6</v>
      </c>
    </row>
    <row r="53" spans="2:4" x14ac:dyDescent="0.2">
      <c r="B53" s="13" t="s">
        <v>221</v>
      </c>
      <c r="C53" s="13">
        <v>21.6</v>
      </c>
    </row>
    <row r="54" spans="2:4" x14ac:dyDescent="0.2">
      <c r="B54" s="13" t="s">
        <v>222</v>
      </c>
      <c r="C54" s="13">
        <v>16.8</v>
      </c>
    </row>
    <row r="55" spans="2:4" x14ac:dyDescent="0.2">
      <c r="B55" s="13" t="s">
        <v>223</v>
      </c>
      <c r="C55" s="13">
        <v>16</v>
      </c>
    </row>
    <row r="56" spans="2:4" x14ac:dyDescent="0.2">
      <c r="B56" s="13" t="s">
        <v>5</v>
      </c>
      <c r="C56" s="13">
        <v>10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6"/>
  <sheetViews>
    <sheetView zoomScaleNormal="100" workbookViewId="0">
      <pane ySplit="1" topLeftCell="A457" activePane="bottomLeft" state="frozen"/>
      <selection pane="bottomLeft" activeCell="J434" sqref="J434:J469"/>
    </sheetView>
  </sheetViews>
  <sheetFormatPr defaultColWidth="11.5703125" defaultRowHeight="12.75" x14ac:dyDescent="0.2"/>
  <cols>
    <col min="1" max="1" width="11.42578125" bestFit="1" customWidth="1"/>
    <col min="2" max="2" width="7.42578125" customWidth="1"/>
    <col min="3" max="3" width="8.140625" style="19" bestFit="1" customWidth="1"/>
    <col min="4" max="4" width="12.5703125" customWidth="1"/>
    <col min="5" max="7" width="7.7109375" customWidth="1"/>
    <col min="8" max="8" width="15.5703125" customWidth="1"/>
    <col min="9" max="9" width="21.42578125" customWidth="1"/>
    <col min="10" max="10" width="13.7109375" customWidth="1"/>
    <col min="11" max="11" width="14.28515625" bestFit="1" customWidth="1"/>
    <col min="12" max="12" width="31.5703125" customWidth="1"/>
    <col min="13" max="13" width="4.140625" customWidth="1"/>
    <col min="14" max="14" width="4" customWidth="1"/>
    <col min="15" max="15" width="7.7109375" customWidth="1"/>
  </cols>
  <sheetData>
    <row r="1" spans="1:10" x14ac:dyDescent="0.2">
      <c r="A1" s="2" t="s">
        <v>15</v>
      </c>
      <c r="B1" s="2"/>
      <c r="C1" s="16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43206</v>
      </c>
      <c r="B2" s="4" t="s">
        <v>24</v>
      </c>
      <c r="C2" s="17">
        <v>14.42</v>
      </c>
      <c r="D2">
        <v>3.88</v>
      </c>
      <c r="E2">
        <v>7.63</v>
      </c>
      <c r="F2">
        <v>21.91</v>
      </c>
      <c r="G2">
        <v>320.26</v>
      </c>
      <c r="H2" s="5" t="s">
        <v>25</v>
      </c>
      <c r="I2" t="s">
        <v>6</v>
      </c>
      <c r="J2" s="1" t="s">
        <v>11</v>
      </c>
    </row>
    <row r="3" spans="1:10" x14ac:dyDescent="0.2">
      <c r="A3" s="4">
        <v>43206</v>
      </c>
      <c r="B3" s="4" t="s">
        <v>26</v>
      </c>
      <c r="C3" s="17">
        <v>4.3499999999999996</v>
      </c>
      <c r="D3">
        <v>4.0999999999999996</v>
      </c>
      <c r="E3">
        <v>7.5</v>
      </c>
      <c r="F3">
        <v>22.04</v>
      </c>
      <c r="G3">
        <v>95.87</v>
      </c>
      <c r="H3" s="5" t="s">
        <v>25</v>
      </c>
      <c r="I3" t="s">
        <v>6</v>
      </c>
      <c r="J3" s="1" t="s">
        <v>11</v>
      </c>
    </row>
    <row r="4" spans="1:10" x14ac:dyDescent="0.2">
      <c r="A4" s="4">
        <v>43207</v>
      </c>
      <c r="B4" s="4" t="s">
        <v>24</v>
      </c>
      <c r="C4" s="17">
        <v>8.73</v>
      </c>
      <c r="D4">
        <v>3.7</v>
      </c>
      <c r="E4">
        <v>7.6</v>
      </c>
      <c r="F4">
        <v>20.91</v>
      </c>
      <c r="G4">
        <v>182.54</v>
      </c>
      <c r="H4" t="s">
        <v>13</v>
      </c>
      <c r="I4" t="s">
        <v>6</v>
      </c>
      <c r="J4" s="1" t="s">
        <v>11</v>
      </c>
    </row>
    <row r="5" spans="1:10" x14ac:dyDescent="0.2">
      <c r="A5" s="4">
        <v>43207</v>
      </c>
      <c r="B5" s="4" t="s">
        <v>26</v>
      </c>
      <c r="C5" s="17">
        <v>5.49</v>
      </c>
      <c r="D5">
        <v>4.3</v>
      </c>
      <c r="E5">
        <v>7.4</v>
      </c>
      <c r="F5">
        <v>22.82</v>
      </c>
      <c r="G5">
        <v>125.28</v>
      </c>
      <c r="H5" t="s">
        <v>13</v>
      </c>
      <c r="I5" t="s">
        <v>6</v>
      </c>
      <c r="J5" s="1" t="s">
        <v>11</v>
      </c>
    </row>
    <row r="6" spans="1:10" x14ac:dyDescent="0.2">
      <c r="A6" s="4">
        <v>43208</v>
      </c>
      <c r="B6" s="4" t="s">
        <v>24</v>
      </c>
      <c r="C6" s="17">
        <v>10.18</v>
      </c>
      <c r="D6">
        <v>3.8</v>
      </c>
      <c r="E6">
        <v>7.9</v>
      </c>
      <c r="F6">
        <v>22.82</v>
      </c>
      <c r="G6">
        <v>232.3</v>
      </c>
      <c r="H6" s="5" t="s">
        <v>25</v>
      </c>
      <c r="I6" t="s">
        <v>6</v>
      </c>
      <c r="J6" s="1" t="s">
        <v>11</v>
      </c>
    </row>
    <row r="7" spans="1:10" x14ac:dyDescent="0.2">
      <c r="A7" s="4">
        <v>43208</v>
      </c>
      <c r="B7" s="4" t="s">
        <v>26</v>
      </c>
      <c r="C7" s="17">
        <v>7.69</v>
      </c>
      <c r="D7">
        <v>4.5</v>
      </c>
      <c r="E7">
        <v>7.7</v>
      </c>
      <c r="F7">
        <v>24.64</v>
      </c>
      <c r="G7">
        <v>189.48</v>
      </c>
      <c r="H7" s="5" t="s">
        <v>25</v>
      </c>
      <c r="I7" t="s">
        <v>6</v>
      </c>
      <c r="J7" s="1" t="s">
        <v>11</v>
      </c>
    </row>
    <row r="8" spans="1:10" x14ac:dyDescent="0.2">
      <c r="A8" s="4">
        <v>43209</v>
      </c>
      <c r="B8" s="4" t="s">
        <v>24</v>
      </c>
      <c r="C8" s="17">
        <v>5.99</v>
      </c>
      <c r="D8">
        <v>4</v>
      </c>
      <c r="E8">
        <v>7.6</v>
      </c>
      <c r="F8">
        <v>22.04</v>
      </c>
      <c r="G8">
        <v>132.01</v>
      </c>
      <c r="H8" s="5" t="s">
        <v>25</v>
      </c>
      <c r="I8" t="s">
        <v>6</v>
      </c>
      <c r="J8" s="1" t="s">
        <v>11</v>
      </c>
    </row>
    <row r="9" spans="1:10" x14ac:dyDescent="0.2">
      <c r="A9" s="4">
        <v>43209</v>
      </c>
      <c r="B9" s="4" t="s">
        <v>26</v>
      </c>
      <c r="C9" s="17">
        <v>6.37</v>
      </c>
      <c r="D9">
        <v>4.0999999999999996</v>
      </c>
      <c r="E9">
        <v>7.6</v>
      </c>
      <c r="F9">
        <v>22.82</v>
      </c>
      <c r="G9">
        <v>145.36000000000001</v>
      </c>
      <c r="H9" s="5" t="s">
        <v>25</v>
      </c>
      <c r="I9" t="s">
        <v>6</v>
      </c>
      <c r="J9" s="1" t="s">
        <v>11</v>
      </c>
    </row>
    <row r="10" spans="1:10" x14ac:dyDescent="0.2">
      <c r="A10" s="4">
        <v>43210</v>
      </c>
      <c r="B10" s="4" t="s">
        <v>24</v>
      </c>
      <c r="C10" s="17">
        <v>7.81</v>
      </c>
      <c r="D10">
        <v>3.9</v>
      </c>
      <c r="E10">
        <v>7.5</v>
      </c>
      <c r="F10">
        <v>21.09</v>
      </c>
      <c r="G10">
        <v>164.71</v>
      </c>
      <c r="H10" t="s">
        <v>13</v>
      </c>
      <c r="I10" t="s">
        <v>6</v>
      </c>
      <c r="J10" s="1" t="s">
        <v>11</v>
      </c>
    </row>
    <row r="11" spans="1:10" x14ac:dyDescent="0.2">
      <c r="A11" s="4">
        <v>43210</v>
      </c>
      <c r="B11" s="4" t="s">
        <v>26</v>
      </c>
      <c r="C11" s="17">
        <v>8.2799999999999994</v>
      </c>
      <c r="D11">
        <v>3.9</v>
      </c>
      <c r="E11">
        <v>7.6</v>
      </c>
      <c r="F11">
        <v>21.85</v>
      </c>
      <c r="G11">
        <v>180.91</v>
      </c>
      <c r="H11" t="s">
        <v>13</v>
      </c>
      <c r="I11" t="s">
        <v>6</v>
      </c>
      <c r="J11" s="1" t="s">
        <v>11</v>
      </c>
    </row>
    <row r="12" spans="1:10" x14ac:dyDescent="0.2">
      <c r="A12" s="4">
        <v>43211</v>
      </c>
      <c r="B12" s="4" t="s">
        <v>24</v>
      </c>
      <c r="C12" s="17">
        <v>9.34</v>
      </c>
      <c r="D12">
        <v>4.0999999999999996</v>
      </c>
      <c r="E12">
        <v>7.5</v>
      </c>
      <c r="F12">
        <v>22.04</v>
      </c>
      <c r="G12">
        <v>205.85</v>
      </c>
      <c r="H12" t="s">
        <v>13</v>
      </c>
      <c r="I12" t="s">
        <v>6</v>
      </c>
      <c r="J12" s="1" t="s">
        <v>11</v>
      </c>
    </row>
    <row r="13" spans="1:10" x14ac:dyDescent="0.2">
      <c r="A13" s="4">
        <v>43211</v>
      </c>
      <c r="B13" s="4" t="s">
        <v>26</v>
      </c>
      <c r="C13" s="17">
        <v>10.25</v>
      </c>
      <c r="D13">
        <v>4.0999999999999996</v>
      </c>
      <c r="E13">
        <v>7.6</v>
      </c>
      <c r="F13">
        <v>22.82</v>
      </c>
      <c r="G13">
        <v>233.9</v>
      </c>
      <c r="H13" s="5" t="s">
        <v>25</v>
      </c>
      <c r="I13" t="s">
        <v>6</v>
      </c>
      <c r="J13" s="1" t="s">
        <v>11</v>
      </c>
    </row>
    <row r="14" spans="1:10" x14ac:dyDescent="0.2">
      <c r="A14" s="4">
        <v>43212</v>
      </c>
      <c r="B14" s="4" t="s">
        <v>24</v>
      </c>
      <c r="C14" s="17">
        <v>9.01</v>
      </c>
      <c r="D14">
        <v>4</v>
      </c>
      <c r="E14">
        <v>7.7</v>
      </c>
      <c r="F14">
        <v>22.82</v>
      </c>
      <c r="G14">
        <v>205.6</v>
      </c>
      <c r="H14" s="5" t="s">
        <v>25</v>
      </c>
      <c r="I14" t="s">
        <v>6</v>
      </c>
      <c r="J14" s="1" t="s">
        <v>11</v>
      </c>
    </row>
    <row r="15" spans="1:10" x14ac:dyDescent="0.2">
      <c r="A15" s="4">
        <v>43212</v>
      </c>
      <c r="B15" s="4" t="s">
        <v>26</v>
      </c>
      <c r="C15" s="17">
        <v>6.43</v>
      </c>
      <c r="D15">
        <v>4.0999999999999996</v>
      </c>
      <c r="E15">
        <v>7.7</v>
      </c>
      <c r="F15">
        <v>23.01</v>
      </c>
      <c r="G15">
        <v>148.63999999999999</v>
      </c>
      <c r="H15" s="5"/>
      <c r="J15" s="1"/>
    </row>
    <row r="16" spans="1:10" x14ac:dyDescent="0.2">
      <c r="A16" s="4">
        <v>43213</v>
      </c>
      <c r="B16" s="4" t="s">
        <v>24</v>
      </c>
      <c r="C16" s="17">
        <v>5.62</v>
      </c>
      <c r="D16">
        <v>4.0999999999999996</v>
      </c>
      <c r="E16">
        <v>7.4</v>
      </c>
      <c r="F16">
        <v>21.85</v>
      </c>
      <c r="G16">
        <v>122.79</v>
      </c>
      <c r="H16" s="5" t="s">
        <v>25</v>
      </c>
      <c r="I16" t="s">
        <v>8</v>
      </c>
      <c r="J16" s="1" t="s">
        <v>11</v>
      </c>
    </row>
    <row r="17" spans="1:10" x14ac:dyDescent="0.2">
      <c r="A17" s="4">
        <v>43213</v>
      </c>
      <c r="B17" s="4" t="s">
        <v>26</v>
      </c>
      <c r="C17" s="17">
        <v>5.1100000000000003</v>
      </c>
      <c r="D17">
        <v>4.3</v>
      </c>
      <c r="E17">
        <v>7.6</v>
      </c>
      <c r="F17">
        <v>23.8</v>
      </c>
      <c r="G17">
        <v>121.61</v>
      </c>
      <c r="H17" s="5" t="s">
        <v>25</v>
      </c>
      <c r="I17" t="s">
        <v>8</v>
      </c>
      <c r="J17" s="1" t="s">
        <v>11</v>
      </c>
    </row>
    <row r="18" spans="1:10" x14ac:dyDescent="0.2">
      <c r="A18" s="4">
        <v>43214</v>
      </c>
      <c r="B18" s="4" t="s">
        <v>24</v>
      </c>
      <c r="C18" s="17">
        <v>8.43</v>
      </c>
      <c r="D18">
        <v>4.4000000000000004</v>
      </c>
      <c r="E18">
        <v>7.2</v>
      </c>
      <c r="F18">
        <v>22.04</v>
      </c>
      <c r="G18">
        <v>185.79</v>
      </c>
      <c r="H18" s="5" t="s">
        <v>25</v>
      </c>
      <c r="I18" t="s">
        <v>8</v>
      </c>
      <c r="J18" s="1" t="s">
        <v>11</v>
      </c>
    </row>
    <row r="19" spans="1:10" x14ac:dyDescent="0.2">
      <c r="A19" s="4">
        <v>43214</v>
      </c>
      <c r="B19" s="4" t="s">
        <v>26</v>
      </c>
      <c r="C19" s="17">
        <v>7.98</v>
      </c>
      <c r="D19">
        <v>4.2</v>
      </c>
      <c r="E19">
        <v>7.8</v>
      </c>
      <c r="F19">
        <v>24</v>
      </c>
      <c r="G19">
        <v>191.52</v>
      </c>
      <c r="H19" s="5" t="s">
        <v>25</v>
      </c>
      <c r="I19" t="s">
        <v>8</v>
      </c>
      <c r="J19" s="1" t="s">
        <v>11</v>
      </c>
    </row>
    <row r="20" spans="1:10" x14ac:dyDescent="0.2">
      <c r="A20" s="4">
        <v>43215</v>
      </c>
      <c r="B20" s="4" t="s">
        <v>24</v>
      </c>
      <c r="C20" s="17">
        <v>8.74</v>
      </c>
      <c r="D20">
        <v>4.0999999999999996</v>
      </c>
      <c r="E20">
        <v>7.6</v>
      </c>
      <c r="F20">
        <v>22.82</v>
      </c>
      <c r="G20">
        <v>199.44</v>
      </c>
      <c r="H20" s="5" t="s">
        <v>25</v>
      </c>
      <c r="I20" t="s">
        <v>8</v>
      </c>
      <c r="J20" s="1" t="s">
        <v>11</v>
      </c>
    </row>
    <row r="21" spans="1:10" x14ac:dyDescent="0.2">
      <c r="A21" s="4">
        <v>43215</v>
      </c>
      <c r="B21" s="4" t="s">
        <v>26</v>
      </c>
      <c r="C21" s="17">
        <v>5</v>
      </c>
      <c r="D21">
        <v>3.8</v>
      </c>
      <c r="E21">
        <v>7.7</v>
      </c>
      <c r="F21">
        <v>21.85</v>
      </c>
      <c r="G21">
        <v>109.25</v>
      </c>
      <c r="H21" s="5" t="s">
        <v>25</v>
      </c>
      <c r="I21" t="s">
        <v>8</v>
      </c>
      <c r="J21" s="1" t="s">
        <v>11</v>
      </c>
    </row>
    <row r="22" spans="1:10" x14ac:dyDescent="0.2">
      <c r="A22" s="4">
        <v>43216</v>
      </c>
      <c r="B22" s="4" t="s">
        <v>24</v>
      </c>
      <c r="C22" s="17">
        <v>9.6199999999999992</v>
      </c>
      <c r="D22">
        <v>4.2</v>
      </c>
      <c r="E22">
        <v>7.4</v>
      </c>
      <c r="F22">
        <v>22.04</v>
      </c>
      <c r="G22">
        <v>212.04</v>
      </c>
      <c r="H22" s="5" t="s">
        <v>25</v>
      </c>
      <c r="I22" t="s">
        <v>8</v>
      </c>
      <c r="J22" s="1" t="s">
        <v>11</v>
      </c>
    </row>
    <row r="23" spans="1:10" x14ac:dyDescent="0.2">
      <c r="A23" s="4">
        <v>43216</v>
      </c>
      <c r="B23" s="4" t="s">
        <v>26</v>
      </c>
      <c r="C23" s="17">
        <v>9.42</v>
      </c>
      <c r="D23">
        <v>3.9</v>
      </c>
      <c r="E23">
        <v>7.5</v>
      </c>
      <c r="F23">
        <v>21.09</v>
      </c>
      <c r="G23">
        <v>198.66</v>
      </c>
      <c r="H23" s="5" t="s">
        <v>25</v>
      </c>
      <c r="I23" t="s">
        <v>8</v>
      </c>
      <c r="J23" s="1" t="s">
        <v>11</v>
      </c>
    </row>
    <row r="24" spans="1:10" x14ac:dyDescent="0.2">
      <c r="A24" s="4">
        <v>43217</v>
      </c>
      <c r="B24" s="4" t="s">
        <v>24</v>
      </c>
      <c r="C24" s="17">
        <v>7.08</v>
      </c>
      <c r="D24">
        <v>4.2</v>
      </c>
      <c r="E24">
        <v>7.3</v>
      </c>
      <c r="F24">
        <v>21.85</v>
      </c>
      <c r="G24">
        <v>154.69</v>
      </c>
      <c r="H24" s="5" t="s">
        <v>25</v>
      </c>
      <c r="I24" t="s">
        <v>8</v>
      </c>
      <c r="J24" s="1" t="s">
        <v>11</v>
      </c>
    </row>
    <row r="25" spans="1:10" x14ac:dyDescent="0.2">
      <c r="A25" s="4">
        <v>43217</v>
      </c>
      <c r="B25" s="4" t="s">
        <v>26</v>
      </c>
      <c r="C25" s="17">
        <v>8.2200000000000006</v>
      </c>
      <c r="D25">
        <v>4.2</v>
      </c>
      <c r="E25">
        <v>7.4</v>
      </c>
      <c r="F25">
        <v>22.04</v>
      </c>
      <c r="G25">
        <v>181.16</v>
      </c>
      <c r="H25" s="5" t="s">
        <v>25</v>
      </c>
      <c r="I25" t="s">
        <v>8</v>
      </c>
      <c r="J25" s="1" t="s">
        <v>11</v>
      </c>
    </row>
    <row r="26" spans="1:10" x14ac:dyDescent="0.2">
      <c r="A26" s="4">
        <v>43218</v>
      </c>
      <c r="B26" s="4" t="s">
        <v>24</v>
      </c>
      <c r="C26" s="17">
        <v>9.5399999999999991</v>
      </c>
      <c r="D26">
        <v>4</v>
      </c>
      <c r="E26">
        <v>7.6</v>
      </c>
      <c r="F26">
        <v>22.04</v>
      </c>
      <c r="G26">
        <v>210.26</v>
      </c>
      <c r="H26" s="5" t="s">
        <v>25</v>
      </c>
      <c r="I26" t="s">
        <v>8</v>
      </c>
      <c r="J26" s="1" t="s">
        <v>11</v>
      </c>
    </row>
    <row r="27" spans="1:10" x14ac:dyDescent="0.2">
      <c r="A27" s="4">
        <v>43218</v>
      </c>
      <c r="B27" s="4" t="s">
        <v>26</v>
      </c>
      <c r="C27" s="17">
        <v>9.0399999999999991</v>
      </c>
      <c r="D27">
        <v>4.0999999999999996</v>
      </c>
      <c r="E27">
        <v>7.3</v>
      </c>
      <c r="F27">
        <v>21.09</v>
      </c>
      <c r="G27">
        <v>190.65</v>
      </c>
      <c r="H27" s="5" t="s">
        <v>25</v>
      </c>
    </row>
    <row r="28" spans="1:10" x14ac:dyDescent="0.2">
      <c r="A28" s="4">
        <v>43219</v>
      </c>
      <c r="B28" s="4" t="s">
        <v>24</v>
      </c>
      <c r="C28" s="17">
        <v>9.58</v>
      </c>
      <c r="D28">
        <v>4.2</v>
      </c>
      <c r="E28">
        <v>7.7</v>
      </c>
      <c r="F28">
        <v>23.8</v>
      </c>
      <c r="G28">
        <v>228</v>
      </c>
      <c r="H28" t="s">
        <v>14</v>
      </c>
      <c r="I28" t="s">
        <v>10</v>
      </c>
      <c r="J28" s="1" t="s">
        <v>11</v>
      </c>
    </row>
    <row r="29" spans="1:10" x14ac:dyDescent="0.2">
      <c r="A29" s="4">
        <v>43219</v>
      </c>
      <c r="B29" s="4" t="s">
        <v>26</v>
      </c>
      <c r="C29" s="17">
        <v>10.44</v>
      </c>
      <c r="D29">
        <v>4.0999999999999996</v>
      </c>
      <c r="E29">
        <v>7.3</v>
      </c>
      <c r="F29">
        <v>21.09</v>
      </c>
      <c r="G29">
        <v>220.17</v>
      </c>
      <c r="H29" t="s">
        <v>14</v>
      </c>
      <c r="I29" t="s">
        <v>10</v>
      </c>
      <c r="J29" s="11" t="s">
        <v>11</v>
      </c>
    </row>
    <row r="30" spans="1:10" x14ac:dyDescent="0.2">
      <c r="A30" s="4">
        <v>43220</v>
      </c>
      <c r="B30" s="4" t="s">
        <v>24</v>
      </c>
      <c r="C30" s="18">
        <v>10.77</v>
      </c>
      <c r="D30">
        <v>4.2</v>
      </c>
      <c r="E30">
        <v>7.1</v>
      </c>
      <c r="F30">
        <v>21.85</v>
      </c>
      <c r="G30">
        <v>230.32</v>
      </c>
      <c r="H30" t="s">
        <v>14</v>
      </c>
      <c r="I30" t="s">
        <v>10</v>
      </c>
      <c r="J30" s="11" t="s">
        <v>11</v>
      </c>
    </row>
    <row r="31" spans="1:10" x14ac:dyDescent="0.2">
      <c r="A31" s="4">
        <v>43220</v>
      </c>
      <c r="B31" s="12" t="s">
        <v>26</v>
      </c>
      <c r="C31" s="19">
        <v>6.95</v>
      </c>
      <c r="D31">
        <v>4.3</v>
      </c>
      <c r="E31">
        <v>7.1</v>
      </c>
      <c r="F31">
        <v>21.09</v>
      </c>
      <c r="G31">
        <v>146.57</v>
      </c>
      <c r="H31" t="s">
        <v>14</v>
      </c>
      <c r="I31" t="s">
        <v>10</v>
      </c>
      <c r="J31" s="11" t="s">
        <v>11</v>
      </c>
    </row>
    <row r="32" spans="1:10" x14ac:dyDescent="0.2">
      <c r="A32" s="20">
        <v>43105</v>
      </c>
      <c r="B32" s="4" t="s">
        <v>24</v>
      </c>
      <c r="C32" s="19">
        <v>8.4</v>
      </c>
      <c r="D32">
        <v>4.0999999999999996</v>
      </c>
      <c r="E32">
        <v>7.8</v>
      </c>
      <c r="F32">
        <v>23.8</v>
      </c>
      <c r="G32">
        <v>199.92</v>
      </c>
      <c r="H32" t="s">
        <v>14</v>
      </c>
      <c r="I32" t="s">
        <v>10</v>
      </c>
      <c r="J32" s="11" t="s">
        <v>11</v>
      </c>
    </row>
    <row r="33" spans="1:10" x14ac:dyDescent="0.2">
      <c r="A33" s="20">
        <v>43105</v>
      </c>
      <c r="B33" s="12" t="s">
        <v>26</v>
      </c>
      <c r="C33" s="19">
        <v>8.51</v>
      </c>
      <c r="D33">
        <v>4.4000000000000004</v>
      </c>
      <c r="E33">
        <v>7.5</v>
      </c>
      <c r="F33">
        <v>23.8</v>
      </c>
      <c r="G33">
        <v>202.53</v>
      </c>
      <c r="H33" t="s">
        <v>14</v>
      </c>
      <c r="I33" t="s">
        <v>10</v>
      </c>
      <c r="J33" s="11" t="s">
        <v>11</v>
      </c>
    </row>
    <row r="34" spans="1:10" x14ac:dyDescent="0.2">
      <c r="A34" s="20">
        <v>43136</v>
      </c>
      <c r="B34" s="4" t="s">
        <v>24</v>
      </c>
      <c r="C34" s="19">
        <v>10.24</v>
      </c>
      <c r="D34">
        <v>4.4000000000000004</v>
      </c>
      <c r="E34">
        <v>7.7</v>
      </c>
      <c r="F34">
        <v>24.44</v>
      </c>
      <c r="G34">
        <v>254.42</v>
      </c>
      <c r="H34" t="s">
        <v>14</v>
      </c>
      <c r="I34" t="s">
        <v>10</v>
      </c>
      <c r="J34" s="11" t="s">
        <v>11</v>
      </c>
    </row>
    <row r="35" spans="1:10" x14ac:dyDescent="0.2">
      <c r="A35" s="20">
        <v>43136</v>
      </c>
      <c r="B35" s="12" t="s">
        <v>26</v>
      </c>
      <c r="C35" s="19">
        <v>7.18</v>
      </c>
      <c r="D35">
        <v>5.3</v>
      </c>
      <c r="E35">
        <v>7.4</v>
      </c>
      <c r="F35">
        <v>26.67</v>
      </c>
      <c r="G35">
        <v>191.49</v>
      </c>
      <c r="H35" t="s">
        <v>14</v>
      </c>
      <c r="I35" t="s">
        <v>10</v>
      </c>
      <c r="J35" s="11" t="s">
        <v>11</v>
      </c>
    </row>
    <row r="36" spans="1:10" x14ac:dyDescent="0.2">
      <c r="A36" s="20">
        <v>43164</v>
      </c>
      <c r="B36" s="4" t="s">
        <v>24</v>
      </c>
      <c r="C36" s="19">
        <v>11.49</v>
      </c>
      <c r="D36">
        <v>4.0999999999999996</v>
      </c>
      <c r="E36">
        <v>7.6</v>
      </c>
      <c r="F36">
        <v>22.82</v>
      </c>
      <c r="G36">
        <v>262.2</v>
      </c>
      <c r="H36" t="s">
        <v>14</v>
      </c>
      <c r="I36" t="s">
        <v>10</v>
      </c>
      <c r="J36" s="11" t="s">
        <v>11</v>
      </c>
    </row>
    <row r="37" spans="1:10" x14ac:dyDescent="0.2">
      <c r="A37" s="20">
        <v>43164</v>
      </c>
      <c r="B37" s="12" t="s">
        <v>26</v>
      </c>
      <c r="C37" s="19">
        <v>10.09</v>
      </c>
      <c r="D37">
        <v>4.5</v>
      </c>
      <c r="E37">
        <v>7.5</v>
      </c>
      <c r="F37">
        <v>24</v>
      </c>
      <c r="G37">
        <v>242.16</v>
      </c>
      <c r="H37" t="s">
        <v>14</v>
      </c>
      <c r="I37" t="s">
        <v>10</v>
      </c>
      <c r="J37" s="11" t="s">
        <v>11</v>
      </c>
    </row>
    <row r="38" spans="1:10" x14ac:dyDescent="0.2">
      <c r="A38" s="20">
        <v>43195</v>
      </c>
      <c r="B38" s="4" t="s">
        <v>24</v>
      </c>
      <c r="C38" s="19">
        <v>10.66</v>
      </c>
      <c r="D38">
        <v>4.4000000000000004</v>
      </c>
      <c r="E38">
        <v>7.8</v>
      </c>
      <c r="F38">
        <v>24.64</v>
      </c>
      <c r="G38">
        <v>262.66000000000003</v>
      </c>
      <c r="H38" t="s">
        <v>14</v>
      </c>
      <c r="I38" t="s">
        <v>10</v>
      </c>
      <c r="J38" s="11" t="s">
        <v>11</v>
      </c>
    </row>
    <row r="39" spans="1:10" x14ac:dyDescent="0.2">
      <c r="A39" s="20">
        <v>43195</v>
      </c>
      <c r="B39" s="12" t="s">
        <v>26</v>
      </c>
      <c r="C39" s="19">
        <v>9.17</v>
      </c>
      <c r="D39">
        <v>3.7</v>
      </c>
      <c r="E39">
        <v>7.7</v>
      </c>
      <c r="F39">
        <v>21.09</v>
      </c>
      <c r="G39">
        <v>193.39</v>
      </c>
      <c r="H39" t="s">
        <v>14</v>
      </c>
      <c r="I39" t="s">
        <v>10</v>
      </c>
      <c r="J39" s="11" t="s">
        <v>11</v>
      </c>
    </row>
    <row r="40" spans="1:10" x14ac:dyDescent="0.2">
      <c r="A40" s="20">
        <v>43225</v>
      </c>
      <c r="B40" s="4" t="s">
        <v>24</v>
      </c>
      <c r="C40" s="19">
        <v>10.11</v>
      </c>
      <c r="D40">
        <v>4</v>
      </c>
      <c r="E40">
        <v>7.7</v>
      </c>
      <c r="F40">
        <v>22.82</v>
      </c>
      <c r="G40">
        <v>230.71</v>
      </c>
      <c r="H40" t="s">
        <v>14</v>
      </c>
      <c r="I40" t="s">
        <v>10</v>
      </c>
      <c r="J40" s="11" t="s">
        <v>11</v>
      </c>
    </row>
    <row r="41" spans="1:10" x14ac:dyDescent="0.2">
      <c r="A41" s="20">
        <v>43225</v>
      </c>
      <c r="B41" s="12" t="s">
        <v>26</v>
      </c>
      <c r="C41" s="19">
        <v>9.89</v>
      </c>
      <c r="D41">
        <v>4.0999999999999996</v>
      </c>
      <c r="E41">
        <v>7.3</v>
      </c>
      <c r="F41">
        <v>21.09</v>
      </c>
      <c r="G41">
        <v>208.58</v>
      </c>
      <c r="H41" t="s">
        <v>14</v>
      </c>
      <c r="I41" t="s">
        <v>10</v>
      </c>
      <c r="J41" s="11" t="s">
        <v>11</v>
      </c>
    </row>
    <row r="42" spans="1:10" x14ac:dyDescent="0.2">
      <c r="A42" s="20">
        <v>43256</v>
      </c>
      <c r="B42" s="4" t="s">
        <v>24</v>
      </c>
      <c r="C42" s="19">
        <v>11.49</v>
      </c>
      <c r="D42">
        <v>3.9</v>
      </c>
      <c r="E42">
        <v>7.8</v>
      </c>
      <c r="F42">
        <v>22.82</v>
      </c>
      <c r="G42">
        <v>262.2</v>
      </c>
      <c r="H42" t="s">
        <v>14</v>
      </c>
      <c r="I42" t="s">
        <v>48</v>
      </c>
      <c r="J42" s="11" t="s">
        <v>11</v>
      </c>
    </row>
    <row r="43" spans="1:10" x14ac:dyDescent="0.2">
      <c r="A43" s="20">
        <v>43256</v>
      </c>
      <c r="B43" s="12" t="s">
        <v>26</v>
      </c>
      <c r="C43" s="19">
        <v>10.35</v>
      </c>
      <c r="D43">
        <v>4.0999999999999996</v>
      </c>
      <c r="E43">
        <v>7.5</v>
      </c>
      <c r="F43">
        <v>22.04</v>
      </c>
      <c r="G43">
        <v>228.11</v>
      </c>
      <c r="H43" t="s">
        <v>14</v>
      </c>
      <c r="I43" t="s">
        <v>48</v>
      </c>
      <c r="J43" s="11" t="s">
        <v>11</v>
      </c>
    </row>
    <row r="44" spans="1:10" x14ac:dyDescent="0.2">
      <c r="A44" s="20">
        <v>43286</v>
      </c>
      <c r="B44" s="4" t="s">
        <v>24</v>
      </c>
      <c r="C44" s="19">
        <v>12.48</v>
      </c>
      <c r="D44">
        <v>4.2</v>
      </c>
      <c r="E44">
        <v>7.6</v>
      </c>
      <c r="F44">
        <v>23.01</v>
      </c>
      <c r="G44">
        <v>287.16000000000003</v>
      </c>
      <c r="H44" t="s">
        <v>14</v>
      </c>
      <c r="I44" t="s">
        <v>48</v>
      </c>
      <c r="J44" s="11" t="s">
        <v>11</v>
      </c>
    </row>
    <row r="45" spans="1:10" x14ac:dyDescent="0.2">
      <c r="A45" s="20">
        <v>43286</v>
      </c>
      <c r="B45" s="12" t="s">
        <v>26</v>
      </c>
      <c r="C45" s="19">
        <v>9.69</v>
      </c>
      <c r="D45">
        <v>3.9</v>
      </c>
      <c r="E45">
        <v>7.7</v>
      </c>
      <c r="F45">
        <v>22.04</v>
      </c>
      <c r="G45">
        <v>213.56</v>
      </c>
      <c r="H45" t="s">
        <v>14</v>
      </c>
      <c r="I45" t="s">
        <v>48</v>
      </c>
      <c r="J45" s="11" t="s">
        <v>11</v>
      </c>
    </row>
    <row r="46" spans="1:10" x14ac:dyDescent="0.2">
      <c r="A46" s="20">
        <v>43317</v>
      </c>
      <c r="B46" s="4" t="s">
        <v>24</v>
      </c>
      <c r="C46" s="19">
        <v>12.71</v>
      </c>
      <c r="D46">
        <v>4</v>
      </c>
      <c r="E46">
        <v>7.6</v>
      </c>
      <c r="F46">
        <v>22.04</v>
      </c>
      <c r="G46">
        <v>280.12</v>
      </c>
      <c r="H46" t="s">
        <v>14</v>
      </c>
      <c r="I46" t="s">
        <v>48</v>
      </c>
      <c r="J46" s="11" t="s">
        <v>11</v>
      </c>
    </row>
    <row r="47" spans="1:10" x14ac:dyDescent="0.2">
      <c r="A47" s="20">
        <v>43317</v>
      </c>
      <c r="B47" s="12" t="s">
        <v>26</v>
      </c>
      <c r="C47" s="19">
        <v>8.2899999999999991</v>
      </c>
      <c r="D47">
        <v>4.4000000000000004</v>
      </c>
      <c r="E47">
        <v>7.3</v>
      </c>
      <c r="F47">
        <v>22.42</v>
      </c>
      <c r="G47">
        <v>189.17</v>
      </c>
      <c r="H47" t="s">
        <v>14</v>
      </c>
      <c r="I47" t="s">
        <v>48</v>
      </c>
      <c r="J47" s="11" t="s">
        <v>11</v>
      </c>
    </row>
    <row r="48" spans="1:10" x14ac:dyDescent="0.2">
      <c r="A48" s="20">
        <v>43348</v>
      </c>
      <c r="B48" s="4" t="s">
        <v>24</v>
      </c>
      <c r="C48" s="19">
        <v>13.16</v>
      </c>
      <c r="D48">
        <v>3.9</v>
      </c>
      <c r="E48">
        <v>7.9</v>
      </c>
      <c r="F48">
        <v>23.01</v>
      </c>
      <c r="G48">
        <v>302.81</v>
      </c>
      <c r="H48" t="s">
        <v>14</v>
      </c>
      <c r="I48" t="s">
        <v>48</v>
      </c>
      <c r="J48" s="11" t="s">
        <v>11</v>
      </c>
    </row>
    <row r="49" spans="1:10" x14ac:dyDescent="0.2">
      <c r="A49" s="20">
        <v>43348</v>
      </c>
      <c r="B49" s="12" t="s">
        <v>26</v>
      </c>
      <c r="C49" s="19">
        <v>8.59</v>
      </c>
      <c r="D49">
        <v>4.0999999999999996</v>
      </c>
      <c r="E49">
        <v>7.5</v>
      </c>
      <c r="F49">
        <v>22.4</v>
      </c>
      <c r="G49">
        <v>189.32</v>
      </c>
      <c r="H49" t="s">
        <v>14</v>
      </c>
      <c r="I49" t="s">
        <v>48</v>
      </c>
      <c r="J49" s="11" t="s">
        <v>11</v>
      </c>
    </row>
    <row r="50" spans="1:10" x14ac:dyDescent="0.2">
      <c r="A50" s="20">
        <v>43378</v>
      </c>
      <c r="B50" s="4" t="s">
        <v>24</v>
      </c>
      <c r="C50" s="19">
        <v>11.62</v>
      </c>
      <c r="D50">
        <v>4.0999999999999996</v>
      </c>
      <c r="E50">
        <v>7.7</v>
      </c>
      <c r="F50">
        <v>23.01</v>
      </c>
      <c r="G50">
        <v>267.37</v>
      </c>
      <c r="H50" t="s">
        <v>14</v>
      </c>
      <c r="I50" t="s">
        <v>48</v>
      </c>
      <c r="J50" s="11" t="s">
        <v>11</v>
      </c>
    </row>
    <row r="51" spans="1:10" x14ac:dyDescent="0.2">
      <c r="A51" s="20">
        <v>43378</v>
      </c>
      <c r="B51" s="12" t="s">
        <v>26</v>
      </c>
      <c r="C51" s="19">
        <v>9.56</v>
      </c>
      <c r="D51">
        <v>3.8</v>
      </c>
      <c r="E51">
        <v>7.7</v>
      </c>
      <c r="F51">
        <v>21.85</v>
      </c>
      <c r="G51">
        <v>208.88</v>
      </c>
      <c r="H51" t="s">
        <v>14</v>
      </c>
      <c r="I51" t="s">
        <v>48</v>
      </c>
      <c r="J51" s="11" t="s">
        <v>11</v>
      </c>
    </row>
    <row r="52" spans="1:10" x14ac:dyDescent="0.2">
      <c r="A52" s="20">
        <v>43409</v>
      </c>
      <c r="B52" s="4" t="s">
        <v>24</v>
      </c>
      <c r="C52" s="19">
        <v>12.12</v>
      </c>
      <c r="D52">
        <v>4.2</v>
      </c>
      <c r="E52">
        <v>7.5</v>
      </c>
      <c r="F52">
        <v>22.82</v>
      </c>
      <c r="G52">
        <v>276.57</v>
      </c>
      <c r="H52" t="s">
        <v>14</v>
      </c>
      <c r="I52" t="s">
        <v>48</v>
      </c>
      <c r="J52" s="11" t="s">
        <v>11</v>
      </c>
    </row>
    <row r="53" spans="1:10" x14ac:dyDescent="0.2">
      <c r="A53" s="20">
        <v>43409</v>
      </c>
      <c r="B53" s="12" t="s">
        <v>26</v>
      </c>
      <c r="C53" s="19">
        <v>6.8</v>
      </c>
      <c r="D53">
        <v>4.0999999999999996</v>
      </c>
      <c r="E53">
        <v>7.5</v>
      </c>
      <c r="F53">
        <v>22.04</v>
      </c>
      <c r="G53">
        <v>149.87</v>
      </c>
      <c r="H53" t="s">
        <v>14</v>
      </c>
      <c r="I53" t="s">
        <v>48</v>
      </c>
      <c r="J53" s="11" t="s">
        <v>11</v>
      </c>
    </row>
    <row r="54" spans="1:10" x14ac:dyDescent="0.2">
      <c r="A54" s="20">
        <v>43439</v>
      </c>
      <c r="B54" s="4" t="s">
        <v>24</v>
      </c>
      <c r="C54" s="19">
        <v>14.02</v>
      </c>
      <c r="D54">
        <v>3.9</v>
      </c>
      <c r="E54">
        <v>7.7</v>
      </c>
      <c r="F54">
        <v>22.04</v>
      </c>
      <c r="G54">
        <v>309</v>
      </c>
      <c r="H54" t="s">
        <v>14</v>
      </c>
      <c r="I54" t="s">
        <v>48</v>
      </c>
      <c r="J54" s="11" t="s">
        <v>11</v>
      </c>
    </row>
    <row r="55" spans="1:10" x14ac:dyDescent="0.2">
      <c r="A55" s="20">
        <v>43439</v>
      </c>
      <c r="B55" s="12" t="s">
        <v>26</v>
      </c>
      <c r="C55" s="19">
        <v>9.9700000000000006</v>
      </c>
      <c r="D55">
        <v>4.2</v>
      </c>
      <c r="E55">
        <v>7.3</v>
      </c>
      <c r="F55">
        <v>21.85</v>
      </c>
      <c r="G55">
        <v>215.65</v>
      </c>
      <c r="H55" t="s">
        <v>14</v>
      </c>
      <c r="I55" t="s">
        <v>48</v>
      </c>
      <c r="J55" s="11" t="s">
        <v>11</v>
      </c>
    </row>
    <row r="56" spans="1:10" x14ac:dyDescent="0.2">
      <c r="A56" s="20" t="s">
        <v>49</v>
      </c>
      <c r="B56" s="4" t="s">
        <v>24</v>
      </c>
      <c r="C56" s="19">
        <v>12.82</v>
      </c>
      <c r="D56">
        <v>4.0999999999999996</v>
      </c>
      <c r="E56">
        <v>7.3</v>
      </c>
      <c r="F56">
        <v>21.09</v>
      </c>
      <c r="G56">
        <v>270.37</v>
      </c>
      <c r="H56" t="s">
        <v>14</v>
      </c>
      <c r="I56" t="s">
        <v>48</v>
      </c>
      <c r="J56" s="11" t="s">
        <v>11</v>
      </c>
    </row>
    <row r="57" spans="1:10" x14ac:dyDescent="0.2">
      <c r="A57" s="20" t="s">
        <v>49</v>
      </c>
      <c r="B57" s="12" t="s">
        <v>26</v>
      </c>
      <c r="C57" s="19">
        <v>11.51</v>
      </c>
      <c r="D57">
        <v>4.2</v>
      </c>
      <c r="E57">
        <v>7.6</v>
      </c>
      <c r="F57">
        <v>23.01</v>
      </c>
      <c r="G57">
        <v>264.83999999999997</v>
      </c>
      <c r="H57" t="s">
        <v>14</v>
      </c>
      <c r="I57" t="s">
        <v>48</v>
      </c>
      <c r="J57" s="11" t="s">
        <v>11</v>
      </c>
    </row>
    <row r="58" spans="1:10" x14ac:dyDescent="0.2">
      <c r="A58" s="20" t="s">
        <v>50</v>
      </c>
      <c r="B58" s="4" t="s">
        <v>24</v>
      </c>
      <c r="C58" s="19">
        <v>12.53</v>
      </c>
      <c r="D58">
        <v>4.0999999999999996</v>
      </c>
      <c r="E58">
        <v>7.6</v>
      </c>
      <c r="F58">
        <v>22.82</v>
      </c>
      <c r="G58">
        <v>285.93</v>
      </c>
      <c r="H58" t="s">
        <v>14</v>
      </c>
      <c r="I58" t="s">
        <v>48</v>
      </c>
      <c r="J58" s="11" t="s">
        <v>11</v>
      </c>
    </row>
    <row r="59" spans="1:10" x14ac:dyDescent="0.2">
      <c r="A59" s="20" t="s">
        <v>50</v>
      </c>
      <c r="B59" s="12" t="s">
        <v>26</v>
      </c>
      <c r="C59" s="19">
        <v>11.2</v>
      </c>
      <c r="D59">
        <v>3.8</v>
      </c>
      <c r="E59">
        <v>7.7</v>
      </c>
      <c r="F59">
        <v>21.85</v>
      </c>
      <c r="G59">
        <v>244.72</v>
      </c>
      <c r="H59" t="s">
        <v>14</v>
      </c>
      <c r="I59" t="s">
        <v>48</v>
      </c>
      <c r="J59" s="11" t="s">
        <v>11</v>
      </c>
    </row>
    <row r="60" spans="1:10" x14ac:dyDescent="0.2">
      <c r="A60" s="20" t="s">
        <v>51</v>
      </c>
      <c r="B60" s="4" t="s">
        <v>24</v>
      </c>
      <c r="C60" s="19">
        <v>13.48</v>
      </c>
      <c r="D60">
        <v>4.0999999999999996</v>
      </c>
      <c r="E60">
        <v>7.5</v>
      </c>
      <c r="F60">
        <v>22.04</v>
      </c>
      <c r="G60">
        <v>297.08999999999997</v>
      </c>
      <c r="H60" t="s">
        <v>14</v>
      </c>
      <c r="I60" t="s">
        <v>48</v>
      </c>
      <c r="J60" s="11" t="s">
        <v>11</v>
      </c>
    </row>
    <row r="61" spans="1:10" x14ac:dyDescent="0.2">
      <c r="A61" s="20" t="s">
        <v>51</v>
      </c>
      <c r="B61" s="12" t="s">
        <v>26</v>
      </c>
      <c r="C61" s="19">
        <v>9.68</v>
      </c>
      <c r="D61">
        <v>4</v>
      </c>
      <c r="E61">
        <v>7.6</v>
      </c>
      <c r="F61">
        <v>22.04</v>
      </c>
      <c r="G61">
        <v>213.34</v>
      </c>
      <c r="H61" t="s">
        <v>14</v>
      </c>
      <c r="I61" t="s">
        <v>48</v>
      </c>
      <c r="J61" s="11" t="s">
        <v>11</v>
      </c>
    </row>
    <row r="62" spans="1:10" x14ac:dyDescent="0.2">
      <c r="A62" s="20" t="s">
        <v>58</v>
      </c>
      <c r="B62" s="4" t="s">
        <v>24</v>
      </c>
      <c r="C62" s="19">
        <v>11.88</v>
      </c>
      <c r="D62">
        <v>3.9</v>
      </c>
      <c r="E62">
        <v>7.7</v>
      </c>
      <c r="F62">
        <v>22.04</v>
      </c>
      <c r="G62">
        <v>261.83</v>
      </c>
      <c r="H62" t="s">
        <v>14</v>
      </c>
      <c r="I62" t="s">
        <v>48</v>
      </c>
      <c r="J62" s="11" t="s">
        <v>11</v>
      </c>
    </row>
    <row r="63" spans="1:10" x14ac:dyDescent="0.2">
      <c r="A63" s="20" t="s">
        <v>58</v>
      </c>
      <c r="B63" s="12" t="s">
        <v>26</v>
      </c>
      <c r="C63" s="19">
        <v>11.17</v>
      </c>
      <c r="D63">
        <v>4.0999999999999996</v>
      </c>
      <c r="E63">
        <v>7.6</v>
      </c>
      <c r="F63">
        <v>22.82</v>
      </c>
      <c r="G63">
        <v>254.89</v>
      </c>
      <c r="H63" t="s">
        <v>14</v>
      </c>
      <c r="I63" t="s">
        <v>48</v>
      </c>
      <c r="J63" s="11" t="s">
        <v>11</v>
      </c>
    </row>
    <row r="64" spans="1:10" x14ac:dyDescent="0.2">
      <c r="A64" s="20" t="s">
        <v>59</v>
      </c>
      <c r="B64" s="4" t="s">
        <v>24</v>
      </c>
      <c r="C64" s="19">
        <v>13.2</v>
      </c>
      <c r="D64">
        <v>4.2</v>
      </c>
      <c r="E64">
        <v>7.3</v>
      </c>
      <c r="F64">
        <v>21.85</v>
      </c>
      <c r="G64">
        <v>288.42</v>
      </c>
      <c r="H64" t="s">
        <v>14</v>
      </c>
      <c r="I64" t="s">
        <v>48</v>
      </c>
      <c r="J64" s="11" t="s">
        <v>11</v>
      </c>
    </row>
    <row r="65" spans="1:10" x14ac:dyDescent="0.2">
      <c r="A65" s="20" t="s">
        <v>59</v>
      </c>
      <c r="B65" s="12" t="s">
        <v>26</v>
      </c>
      <c r="C65" s="19">
        <v>11.58</v>
      </c>
      <c r="D65">
        <v>3.6</v>
      </c>
      <c r="E65">
        <v>8.1</v>
      </c>
      <c r="F65">
        <v>22.82</v>
      </c>
      <c r="G65">
        <v>264.25</v>
      </c>
      <c r="H65" t="s">
        <v>14</v>
      </c>
      <c r="I65" t="s">
        <v>48</v>
      </c>
      <c r="J65" s="11" t="s">
        <v>11</v>
      </c>
    </row>
    <row r="66" spans="1:10" x14ac:dyDescent="0.2">
      <c r="A66" s="20" t="s">
        <v>60</v>
      </c>
      <c r="B66" s="4" t="s">
        <v>24</v>
      </c>
      <c r="C66" s="19">
        <v>9.26</v>
      </c>
      <c r="D66">
        <v>4.0999999999999996</v>
      </c>
      <c r="E66">
        <v>7.6</v>
      </c>
      <c r="F66">
        <v>22.82</v>
      </c>
      <c r="G66">
        <v>211.31</v>
      </c>
      <c r="H66" t="s">
        <v>14</v>
      </c>
      <c r="I66" t="s">
        <v>48</v>
      </c>
      <c r="J66" s="11" t="s">
        <v>11</v>
      </c>
    </row>
    <row r="67" spans="1:10" x14ac:dyDescent="0.2">
      <c r="A67" s="20" t="s">
        <v>60</v>
      </c>
      <c r="B67" s="12" t="s">
        <v>26</v>
      </c>
      <c r="C67" s="19">
        <v>12.37</v>
      </c>
      <c r="D67">
        <v>4.4000000000000004</v>
      </c>
      <c r="E67">
        <v>7.5</v>
      </c>
      <c r="F67">
        <v>23.8</v>
      </c>
      <c r="G67">
        <v>294.39999999999998</v>
      </c>
      <c r="H67" t="s">
        <v>14</v>
      </c>
      <c r="I67" t="s">
        <v>48</v>
      </c>
      <c r="J67" s="11" t="s">
        <v>11</v>
      </c>
    </row>
    <row r="68" spans="1:10" x14ac:dyDescent="0.2">
      <c r="A68" s="20" t="s">
        <v>61</v>
      </c>
      <c r="B68" s="4" t="s">
        <v>24</v>
      </c>
      <c r="C68" s="19">
        <v>14.57</v>
      </c>
      <c r="D68">
        <v>3.8</v>
      </c>
      <c r="E68">
        <v>7.6</v>
      </c>
      <c r="F68">
        <v>21.09</v>
      </c>
      <c r="G68">
        <v>307.27999999999997</v>
      </c>
      <c r="H68" t="s">
        <v>14</v>
      </c>
      <c r="I68" t="s">
        <v>48</v>
      </c>
      <c r="J68" s="11" t="s">
        <v>11</v>
      </c>
    </row>
    <row r="69" spans="1:10" x14ac:dyDescent="0.2">
      <c r="A69" s="20" t="s">
        <v>61</v>
      </c>
      <c r="B69" s="12" t="s">
        <v>26</v>
      </c>
      <c r="C69" s="19">
        <v>6.21</v>
      </c>
      <c r="D69">
        <v>4.4000000000000004</v>
      </c>
      <c r="E69">
        <v>7.3</v>
      </c>
      <c r="F69">
        <v>22.82</v>
      </c>
      <c r="G69">
        <v>141.71</v>
      </c>
      <c r="H69" t="s">
        <v>14</v>
      </c>
      <c r="I69" t="s">
        <v>48</v>
      </c>
      <c r="J69" s="11" t="s">
        <v>11</v>
      </c>
    </row>
    <row r="70" spans="1:10" x14ac:dyDescent="0.2">
      <c r="A70" s="20" t="s">
        <v>62</v>
      </c>
      <c r="B70" s="4" t="s">
        <v>24</v>
      </c>
      <c r="C70" s="19">
        <v>12.03</v>
      </c>
      <c r="D70">
        <v>3.4</v>
      </c>
      <c r="E70">
        <v>8</v>
      </c>
      <c r="F70">
        <v>21.09</v>
      </c>
      <c r="G70">
        <v>253.71</v>
      </c>
      <c r="H70" t="s">
        <v>14</v>
      </c>
      <c r="I70" t="s">
        <v>48</v>
      </c>
      <c r="J70" s="11" t="s">
        <v>11</v>
      </c>
    </row>
    <row r="71" spans="1:10" x14ac:dyDescent="0.2">
      <c r="A71" s="20" t="s">
        <v>62</v>
      </c>
      <c r="B71" s="12" t="s">
        <v>26</v>
      </c>
      <c r="C71" s="19">
        <v>26.08</v>
      </c>
      <c r="D71">
        <v>4.5999999999999996</v>
      </c>
      <c r="E71">
        <v>8</v>
      </c>
      <c r="F71">
        <v>26.08</v>
      </c>
      <c r="G71">
        <v>243.06</v>
      </c>
      <c r="H71" t="s">
        <v>14</v>
      </c>
      <c r="I71" t="s">
        <v>48</v>
      </c>
      <c r="J71" s="11" t="s">
        <v>11</v>
      </c>
    </row>
    <row r="72" spans="1:10" x14ac:dyDescent="0.2">
      <c r="A72" s="20" t="s">
        <v>78</v>
      </c>
      <c r="B72" s="4" t="s">
        <v>24</v>
      </c>
      <c r="C72" s="19">
        <v>21.85</v>
      </c>
      <c r="D72">
        <v>4</v>
      </c>
      <c r="E72">
        <v>7.5</v>
      </c>
      <c r="F72">
        <v>21.85</v>
      </c>
      <c r="G72">
        <v>306.11</v>
      </c>
      <c r="H72" t="s">
        <v>14</v>
      </c>
      <c r="I72" t="s">
        <v>48</v>
      </c>
      <c r="J72" s="11" t="s">
        <v>11</v>
      </c>
    </row>
    <row r="73" spans="1:10" x14ac:dyDescent="0.2">
      <c r="A73" s="20" t="s">
        <v>78</v>
      </c>
      <c r="B73" s="12" t="s">
        <v>26</v>
      </c>
      <c r="C73" s="19">
        <v>22.04</v>
      </c>
      <c r="D73">
        <v>4.0999999999999996</v>
      </c>
      <c r="E73">
        <v>7.5</v>
      </c>
      <c r="F73">
        <v>22.04</v>
      </c>
      <c r="G73">
        <v>217.75</v>
      </c>
      <c r="H73" t="s">
        <v>14</v>
      </c>
      <c r="I73" t="s">
        <v>48</v>
      </c>
      <c r="J73" s="11" t="s">
        <v>11</v>
      </c>
    </row>
    <row r="74" spans="1:10" x14ac:dyDescent="0.2">
      <c r="A74" s="20" t="s">
        <v>79</v>
      </c>
      <c r="B74" s="4" t="s">
        <v>24</v>
      </c>
      <c r="C74" s="19">
        <v>23.59</v>
      </c>
      <c r="D74">
        <v>4.2</v>
      </c>
      <c r="E74">
        <v>7.5</v>
      </c>
      <c r="F74">
        <v>22.82</v>
      </c>
      <c r="G74">
        <v>538.82000000000005</v>
      </c>
      <c r="H74" t="s">
        <v>14</v>
      </c>
      <c r="I74" t="s">
        <v>48</v>
      </c>
      <c r="J74" s="11" t="s">
        <v>11</v>
      </c>
    </row>
    <row r="75" spans="1:10" x14ac:dyDescent="0.2">
      <c r="A75" s="20" t="s">
        <v>79</v>
      </c>
      <c r="B75" s="12" t="s">
        <v>26</v>
      </c>
      <c r="C75" s="19">
        <v>13.23</v>
      </c>
      <c r="D75">
        <v>4.2</v>
      </c>
      <c r="E75">
        <v>7.6</v>
      </c>
      <c r="F75">
        <v>23.01</v>
      </c>
      <c r="G75">
        <v>304.42</v>
      </c>
      <c r="H75" t="s">
        <v>14</v>
      </c>
      <c r="I75" t="s">
        <v>48</v>
      </c>
      <c r="J75" s="11" t="s">
        <v>11</v>
      </c>
    </row>
    <row r="76" spans="1:10" x14ac:dyDescent="0.2">
      <c r="A76" s="20" t="s">
        <v>80</v>
      </c>
      <c r="B76" s="4" t="s">
        <v>24</v>
      </c>
      <c r="C76" s="19">
        <v>21.78</v>
      </c>
      <c r="D76">
        <v>3.9</v>
      </c>
      <c r="E76">
        <v>7.5</v>
      </c>
      <c r="F76">
        <v>21.09</v>
      </c>
      <c r="G76">
        <v>459.34</v>
      </c>
      <c r="H76" t="s">
        <v>14</v>
      </c>
      <c r="I76" t="s">
        <v>48</v>
      </c>
      <c r="J76" s="11" t="s">
        <v>11</v>
      </c>
    </row>
    <row r="77" spans="1:10" x14ac:dyDescent="0.2">
      <c r="A77" s="20" t="s">
        <v>80</v>
      </c>
      <c r="B77" s="12" t="s">
        <v>26</v>
      </c>
      <c r="C77" s="19">
        <v>15.73</v>
      </c>
      <c r="D77">
        <v>3.4</v>
      </c>
      <c r="E77">
        <v>8.3000000000000007</v>
      </c>
      <c r="F77">
        <v>22.82</v>
      </c>
      <c r="G77">
        <v>358.95</v>
      </c>
      <c r="H77" t="s">
        <v>14</v>
      </c>
      <c r="I77" t="s">
        <v>48</v>
      </c>
      <c r="J77" s="11" t="s">
        <v>11</v>
      </c>
    </row>
    <row r="78" spans="1:10" x14ac:dyDescent="0.2">
      <c r="A78" s="20" t="s">
        <v>81</v>
      </c>
      <c r="B78" s="4" t="s">
        <v>24</v>
      </c>
      <c r="C78" s="19">
        <v>15.5</v>
      </c>
      <c r="D78">
        <v>4</v>
      </c>
      <c r="E78">
        <v>7.5</v>
      </c>
      <c r="F78">
        <v>21.85</v>
      </c>
      <c r="G78">
        <v>338.67</v>
      </c>
      <c r="H78" t="s">
        <v>14</v>
      </c>
      <c r="I78" t="s">
        <v>48</v>
      </c>
      <c r="J78" s="11" t="s">
        <v>11</v>
      </c>
    </row>
    <row r="79" spans="1:10" x14ac:dyDescent="0.2">
      <c r="A79" s="20" t="s">
        <v>81</v>
      </c>
      <c r="B79" s="12" t="s">
        <v>26</v>
      </c>
      <c r="C79" s="19">
        <v>21.9</v>
      </c>
      <c r="D79">
        <v>4.0999999999999996</v>
      </c>
      <c r="E79">
        <v>7.8</v>
      </c>
      <c r="F79">
        <v>23.8</v>
      </c>
      <c r="G79">
        <v>521.22</v>
      </c>
      <c r="H79" t="s">
        <v>14</v>
      </c>
      <c r="I79" t="s">
        <v>48</v>
      </c>
      <c r="J79" s="11" t="s">
        <v>11</v>
      </c>
    </row>
    <row r="80" spans="1:10" x14ac:dyDescent="0.2">
      <c r="A80" s="20" t="s">
        <v>82</v>
      </c>
      <c r="B80" s="4" t="s">
        <v>24</v>
      </c>
      <c r="C80" s="19">
        <v>21.27</v>
      </c>
      <c r="D80">
        <v>3.3</v>
      </c>
      <c r="E80">
        <v>8.3000000000000007</v>
      </c>
      <c r="F80">
        <v>22.04</v>
      </c>
      <c r="G80">
        <v>475.4</v>
      </c>
      <c r="H80" t="s">
        <v>14</v>
      </c>
      <c r="I80" t="s">
        <v>48</v>
      </c>
      <c r="J80" s="11" t="s">
        <v>11</v>
      </c>
    </row>
    <row r="81" spans="1:10" x14ac:dyDescent="0.2">
      <c r="A81" s="20" t="s">
        <v>82</v>
      </c>
      <c r="B81" s="12" t="s">
        <v>26</v>
      </c>
      <c r="C81" s="19">
        <v>17.53</v>
      </c>
      <c r="D81">
        <v>3.8</v>
      </c>
      <c r="E81">
        <v>7.6</v>
      </c>
      <c r="F81">
        <v>22.04</v>
      </c>
      <c r="G81">
        <v>386.38</v>
      </c>
      <c r="H81" t="s">
        <v>14</v>
      </c>
      <c r="I81" t="s">
        <v>48</v>
      </c>
      <c r="J81" s="11" t="s">
        <v>11</v>
      </c>
    </row>
    <row r="82" spans="1:10" x14ac:dyDescent="0.2">
      <c r="A82" s="20" t="s">
        <v>83</v>
      </c>
      <c r="B82" s="4" t="s">
        <v>24</v>
      </c>
      <c r="C82" s="19">
        <v>23.99</v>
      </c>
      <c r="D82">
        <v>4.3</v>
      </c>
      <c r="E82">
        <v>7.2</v>
      </c>
      <c r="F82">
        <v>21.85</v>
      </c>
      <c r="G82">
        <v>524.17999999999995</v>
      </c>
      <c r="H82" t="s">
        <v>14</v>
      </c>
      <c r="I82" t="s">
        <v>48</v>
      </c>
      <c r="J82" s="11" t="s">
        <v>11</v>
      </c>
    </row>
    <row r="83" spans="1:10" x14ac:dyDescent="0.2">
      <c r="A83" s="20" t="s">
        <v>83</v>
      </c>
      <c r="B83" s="12" t="s">
        <v>26</v>
      </c>
      <c r="C83" s="19">
        <v>17.510000000000002</v>
      </c>
      <c r="D83">
        <v>3.8</v>
      </c>
      <c r="E83">
        <v>7.9</v>
      </c>
      <c r="F83">
        <v>22.82</v>
      </c>
      <c r="G83">
        <v>399.57</v>
      </c>
      <c r="H83" t="s">
        <v>14</v>
      </c>
      <c r="I83" t="s">
        <v>48</v>
      </c>
      <c r="J83" s="11" t="s">
        <v>11</v>
      </c>
    </row>
    <row r="84" spans="1:10" x14ac:dyDescent="0.2">
      <c r="A84" s="20" t="s">
        <v>84</v>
      </c>
      <c r="B84" s="4" t="s">
        <v>24</v>
      </c>
      <c r="C84" s="19">
        <v>23.3</v>
      </c>
      <c r="D84">
        <v>3.9</v>
      </c>
      <c r="E84">
        <v>7.9</v>
      </c>
      <c r="F84">
        <v>23.01</v>
      </c>
      <c r="G84">
        <v>536.13</v>
      </c>
      <c r="H84" t="s">
        <v>14</v>
      </c>
      <c r="I84" t="s">
        <v>48</v>
      </c>
      <c r="J84" s="11" t="s">
        <v>11</v>
      </c>
    </row>
    <row r="85" spans="1:10" x14ac:dyDescent="0.2">
      <c r="A85" s="20" t="s">
        <v>84</v>
      </c>
      <c r="B85" s="12" t="s">
        <v>26</v>
      </c>
      <c r="C85" s="19">
        <v>18.559999999999999</v>
      </c>
      <c r="D85">
        <v>4.2</v>
      </c>
      <c r="E85">
        <v>7.5</v>
      </c>
      <c r="F85">
        <v>22.82</v>
      </c>
      <c r="G85">
        <v>423.53</v>
      </c>
      <c r="H85" t="s">
        <v>14</v>
      </c>
      <c r="I85" t="s">
        <v>48</v>
      </c>
      <c r="J85" s="11" t="s">
        <v>11</v>
      </c>
    </row>
    <row r="86" spans="1:10" x14ac:dyDescent="0.2">
      <c r="A86" s="20" t="s">
        <v>85</v>
      </c>
      <c r="B86" s="4" t="s">
        <v>24</v>
      </c>
      <c r="C86" s="19">
        <v>24.25</v>
      </c>
      <c r="D86">
        <v>4.0999999999999996</v>
      </c>
      <c r="E86">
        <v>7.5</v>
      </c>
      <c r="F86">
        <v>22.04</v>
      </c>
      <c r="G86">
        <v>534.47</v>
      </c>
      <c r="H86" t="s">
        <v>14</v>
      </c>
      <c r="I86" t="s">
        <v>48</v>
      </c>
      <c r="J86" s="11" t="s">
        <v>11</v>
      </c>
    </row>
    <row r="87" spans="1:10" x14ac:dyDescent="0.2">
      <c r="A87" s="20" t="s">
        <v>85</v>
      </c>
      <c r="B87" s="12" t="s">
        <v>26</v>
      </c>
      <c r="C87" s="19">
        <v>18.920000000000002</v>
      </c>
      <c r="D87">
        <v>3.7</v>
      </c>
      <c r="E87">
        <v>7.8</v>
      </c>
      <c r="F87">
        <v>21.85</v>
      </c>
      <c r="G87">
        <v>413.4</v>
      </c>
      <c r="H87" t="s">
        <v>14</v>
      </c>
      <c r="I87" t="s">
        <v>48</v>
      </c>
      <c r="J87" s="11" t="s">
        <v>11</v>
      </c>
    </row>
    <row r="88" spans="1:10" x14ac:dyDescent="0.2">
      <c r="A88" s="20" t="s">
        <v>86</v>
      </c>
      <c r="B88" s="4" t="s">
        <v>24</v>
      </c>
      <c r="C88" s="19">
        <v>21.74</v>
      </c>
      <c r="D88">
        <v>3.9</v>
      </c>
      <c r="E88">
        <v>7.7</v>
      </c>
      <c r="F88">
        <v>21.92</v>
      </c>
      <c r="G88">
        <v>476.54</v>
      </c>
      <c r="H88" t="s">
        <v>14</v>
      </c>
      <c r="I88" t="s">
        <v>48</v>
      </c>
      <c r="J88" s="11" t="s">
        <v>11</v>
      </c>
    </row>
    <row r="89" spans="1:10" x14ac:dyDescent="0.2">
      <c r="A89" s="20" t="s">
        <v>86</v>
      </c>
      <c r="B89" s="12" t="s">
        <v>26</v>
      </c>
      <c r="C89" s="19">
        <v>20.190000000000001</v>
      </c>
      <c r="D89">
        <v>4</v>
      </c>
      <c r="E89">
        <v>7.8</v>
      </c>
      <c r="F89">
        <v>22.95</v>
      </c>
      <c r="G89">
        <v>463.36</v>
      </c>
      <c r="H89" t="s">
        <v>14</v>
      </c>
      <c r="I89" t="s">
        <v>48</v>
      </c>
      <c r="J89" s="11" t="s">
        <v>11</v>
      </c>
    </row>
    <row r="90" spans="1:10" x14ac:dyDescent="0.2">
      <c r="A90" s="20" t="s">
        <v>87</v>
      </c>
      <c r="B90" s="4" t="s">
        <v>24</v>
      </c>
      <c r="C90" s="19">
        <v>24.93</v>
      </c>
      <c r="D90">
        <v>3.8</v>
      </c>
      <c r="E90">
        <v>7.7</v>
      </c>
      <c r="F90">
        <v>21.14</v>
      </c>
      <c r="G90">
        <v>527.02</v>
      </c>
      <c r="H90" t="s">
        <v>14</v>
      </c>
      <c r="I90" t="s">
        <v>48</v>
      </c>
      <c r="J90" s="11" t="s">
        <v>11</v>
      </c>
    </row>
    <row r="91" spans="1:10" x14ac:dyDescent="0.2">
      <c r="A91" s="20" t="s">
        <v>87</v>
      </c>
      <c r="B91" s="12" t="s">
        <v>26</v>
      </c>
      <c r="C91" s="19">
        <v>18.61</v>
      </c>
      <c r="D91">
        <v>4.4000000000000004</v>
      </c>
      <c r="E91">
        <v>7.4</v>
      </c>
      <c r="F91">
        <v>21.65</v>
      </c>
      <c r="G91">
        <v>402.9</v>
      </c>
      <c r="H91" t="s">
        <v>14</v>
      </c>
      <c r="I91" t="s">
        <v>48</v>
      </c>
      <c r="J91" s="11" t="s">
        <v>11</v>
      </c>
    </row>
    <row r="92" spans="1:10" x14ac:dyDescent="0.2">
      <c r="A92" s="20" t="s">
        <v>88</v>
      </c>
      <c r="B92" s="4" t="s">
        <v>24</v>
      </c>
      <c r="C92" s="19">
        <v>25.41</v>
      </c>
      <c r="D92">
        <v>4.2</v>
      </c>
      <c r="E92">
        <v>7.5</v>
      </c>
      <c r="F92">
        <v>21.91</v>
      </c>
      <c r="G92">
        <v>556.73</v>
      </c>
      <c r="H92" t="s">
        <v>14</v>
      </c>
      <c r="I92" t="s">
        <v>48</v>
      </c>
      <c r="J92" s="11" t="s">
        <v>11</v>
      </c>
    </row>
    <row r="93" spans="1:10" x14ac:dyDescent="0.2">
      <c r="A93" s="20" t="s">
        <v>88</v>
      </c>
      <c r="B93" s="12" t="s">
        <v>26</v>
      </c>
      <c r="C93" s="19">
        <v>17.899999999999999</v>
      </c>
      <c r="D93">
        <v>4.4000000000000004</v>
      </c>
      <c r="E93">
        <v>7.6</v>
      </c>
      <c r="F93">
        <v>23.22</v>
      </c>
      <c r="G93">
        <v>415.63</v>
      </c>
      <c r="H93" t="s">
        <v>14</v>
      </c>
      <c r="I93" t="s">
        <v>48</v>
      </c>
      <c r="J93" s="11" t="s">
        <v>11</v>
      </c>
    </row>
    <row r="94" spans="1:10" x14ac:dyDescent="0.2">
      <c r="A94" s="20">
        <v>43106</v>
      </c>
      <c r="B94" s="4" t="s">
        <v>24</v>
      </c>
      <c r="C94" s="19">
        <v>21.22</v>
      </c>
      <c r="D94">
        <v>3.9</v>
      </c>
      <c r="E94">
        <v>7.6</v>
      </c>
      <c r="F94">
        <v>21.54</v>
      </c>
      <c r="G94">
        <v>457.07</v>
      </c>
      <c r="H94" t="s">
        <v>14</v>
      </c>
      <c r="I94" t="s">
        <v>48</v>
      </c>
      <c r="J94" s="11" t="s">
        <v>11</v>
      </c>
    </row>
    <row r="95" spans="1:10" x14ac:dyDescent="0.2">
      <c r="A95" s="20">
        <v>43106</v>
      </c>
      <c r="B95" s="12" t="s">
        <v>26</v>
      </c>
      <c r="C95" s="19">
        <v>15.2</v>
      </c>
      <c r="D95">
        <v>4.5</v>
      </c>
      <c r="E95">
        <v>7.5</v>
      </c>
      <c r="F95">
        <v>22.77</v>
      </c>
      <c r="G95">
        <v>346.1</v>
      </c>
      <c r="H95" t="s">
        <v>14</v>
      </c>
      <c r="I95" t="s">
        <v>48</v>
      </c>
      <c r="J95" s="11" t="s">
        <v>11</v>
      </c>
    </row>
    <row r="96" spans="1:10" x14ac:dyDescent="0.2">
      <c r="A96" s="20">
        <v>43137</v>
      </c>
      <c r="B96" s="4" t="s">
        <v>24</v>
      </c>
      <c r="C96" s="19">
        <v>20.18</v>
      </c>
      <c r="D96">
        <v>3.7</v>
      </c>
      <c r="E96">
        <v>7.8</v>
      </c>
      <c r="F96">
        <v>21.34</v>
      </c>
      <c r="G96">
        <v>430.64</v>
      </c>
      <c r="H96" t="s">
        <v>14</v>
      </c>
      <c r="I96" t="s">
        <v>48</v>
      </c>
      <c r="J96" s="11" t="s">
        <v>11</v>
      </c>
    </row>
    <row r="97" spans="1:10" x14ac:dyDescent="0.2">
      <c r="A97" s="20">
        <v>43137</v>
      </c>
      <c r="B97" s="12" t="s">
        <v>26</v>
      </c>
      <c r="C97" s="19">
        <v>14.59</v>
      </c>
      <c r="D97">
        <v>4.7</v>
      </c>
      <c r="E97">
        <v>7.4</v>
      </c>
      <c r="F97">
        <v>22.61</v>
      </c>
      <c r="G97">
        <v>329.87</v>
      </c>
      <c r="H97" t="s">
        <v>14</v>
      </c>
      <c r="I97" t="s">
        <v>48</v>
      </c>
      <c r="J97" s="11" t="s">
        <v>11</v>
      </c>
    </row>
    <row r="98" spans="1:10" x14ac:dyDescent="0.2">
      <c r="A98" s="20">
        <v>43165</v>
      </c>
      <c r="B98" s="4" t="s">
        <v>24</v>
      </c>
      <c r="C98" s="19">
        <v>22.17</v>
      </c>
      <c r="D98">
        <v>4</v>
      </c>
      <c r="E98">
        <v>7.7</v>
      </c>
      <c r="F98">
        <v>22.56</v>
      </c>
      <c r="G98">
        <v>500.15</v>
      </c>
      <c r="H98" t="s">
        <v>14</v>
      </c>
      <c r="I98" t="s">
        <v>48</v>
      </c>
      <c r="J98" s="11" t="s">
        <v>11</v>
      </c>
    </row>
    <row r="99" spans="1:10" x14ac:dyDescent="0.2">
      <c r="A99" s="20">
        <v>43165</v>
      </c>
      <c r="B99" s="12" t="s">
        <v>26</v>
      </c>
      <c r="C99" s="19">
        <v>14.68</v>
      </c>
      <c r="D99">
        <v>4.0999999999999996</v>
      </c>
      <c r="E99">
        <v>7.9</v>
      </c>
      <c r="F99">
        <v>23.32</v>
      </c>
      <c r="G99">
        <v>342.33</v>
      </c>
      <c r="H99" t="s">
        <v>14</v>
      </c>
      <c r="I99" t="s">
        <v>48</v>
      </c>
      <c r="J99" s="11" t="s">
        <v>11</v>
      </c>
    </row>
    <row r="100" spans="1:10" x14ac:dyDescent="0.2">
      <c r="A100" s="20">
        <v>43196</v>
      </c>
      <c r="B100" s="4" t="s">
        <v>24</v>
      </c>
      <c r="C100" s="19">
        <v>24.42</v>
      </c>
      <c r="D100">
        <v>3.9</v>
      </c>
      <c r="E100">
        <v>7.9</v>
      </c>
      <c r="F100">
        <v>22.5</v>
      </c>
      <c r="G100">
        <v>549.45000000000005</v>
      </c>
      <c r="H100" t="s">
        <v>14</v>
      </c>
      <c r="I100" t="s">
        <v>48</v>
      </c>
      <c r="J100" s="11" t="s">
        <v>11</v>
      </c>
    </row>
    <row r="101" spans="1:10" x14ac:dyDescent="0.2">
      <c r="A101" s="20">
        <v>43196</v>
      </c>
      <c r="B101" s="12" t="s">
        <v>26</v>
      </c>
      <c r="C101" s="19">
        <v>23.32</v>
      </c>
      <c r="D101">
        <v>4.2</v>
      </c>
      <c r="E101">
        <v>7.8</v>
      </c>
      <c r="F101">
        <v>23.32</v>
      </c>
      <c r="G101">
        <v>341.63</v>
      </c>
      <c r="H101" t="s">
        <v>14</v>
      </c>
      <c r="I101" t="s">
        <v>48</v>
      </c>
      <c r="J101" s="11" t="s">
        <v>11</v>
      </c>
    </row>
    <row r="102" spans="1:10" x14ac:dyDescent="0.2">
      <c r="A102" s="20">
        <v>43226</v>
      </c>
      <c r="B102" s="4" t="s">
        <v>24</v>
      </c>
      <c r="H102" t="s">
        <v>14</v>
      </c>
      <c r="I102" t="s">
        <v>48</v>
      </c>
      <c r="J102" s="11" t="s">
        <v>11</v>
      </c>
    </row>
    <row r="103" spans="1:10" x14ac:dyDescent="0.2">
      <c r="A103" s="20">
        <v>43226</v>
      </c>
      <c r="B103" s="12" t="s">
        <v>26</v>
      </c>
      <c r="H103" t="s">
        <v>14</v>
      </c>
      <c r="I103" t="s">
        <v>48</v>
      </c>
      <c r="J103" s="11" t="s">
        <v>11</v>
      </c>
    </row>
    <row r="104" spans="1:10" x14ac:dyDescent="0.2">
      <c r="A104" s="20">
        <v>43257</v>
      </c>
      <c r="B104" s="4" t="s">
        <v>24</v>
      </c>
      <c r="C104" s="19">
        <v>24.59</v>
      </c>
      <c r="D104">
        <v>3.6</v>
      </c>
      <c r="E104">
        <v>7.8</v>
      </c>
      <c r="F104">
        <v>24.59</v>
      </c>
      <c r="G104">
        <v>520.07000000000005</v>
      </c>
      <c r="H104" t="s">
        <v>14</v>
      </c>
      <c r="I104" t="s">
        <v>48</v>
      </c>
      <c r="J104" s="11" t="s">
        <v>11</v>
      </c>
    </row>
    <row r="105" spans="1:10" x14ac:dyDescent="0.2">
      <c r="A105" s="20">
        <v>43257</v>
      </c>
      <c r="B105" s="12" t="s">
        <v>26</v>
      </c>
      <c r="C105" s="19">
        <v>14.97</v>
      </c>
      <c r="D105">
        <v>4.2</v>
      </c>
      <c r="E105">
        <v>7.5</v>
      </c>
      <c r="F105">
        <v>21.91</v>
      </c>
      <c r="G105">
        <v>327.99</v>
      </c>
      <c r="H105" t="s">
        <v>14</v>
      </c>
      <c r="I105" t="s">
        <v>48</v>
      </c>
      <c r="J105" s="11" t="s">
        <v>11</v>
      </c>
    </row>
    <row r="106" spans="1:10" x14ac:dyDescent="0.2">
      <c r="A106" s="20">
        <v>43287</v>
      </c>
      <c r="B106" s="4" t="s">
        <v>24</v>
      </c>
      <c r="C106" s="19">
        <v>20.5</v>
      </c>
      <c r="D106">
        <v>4.0999999999999996</v>
      </c>
      <c r="E106">
        <v>7.6</v>
      </c>
      <c r="F106">
        <v>20.5</v>
      </c>
      <c r="G106">
        <v>458.38</v>
      </c>
      <c r="H106" t="s">
        <v>14</v>
      </c>
      <c r="I106" t="s">
        <v>48</v>
      </c>
      <c r="J106" s="11" t="s">
        <v>11</v>
      </c>
    </row>
    <row r="107" spans="1:10" x14ac:dyDescent="0.2">
      <c r="A107" s="20">
        <v>43287</v>
      </c>
      <c r="B107" s="12" t="s">
        <v>26</v>
      </c>
      <c r="C107" s="19">
        <v>11.09</v>
      </c>
      <c r="D107">
        <v>4.3</v>
      </c>
      <c r="E107">
        <v>7.5</v>
      </c>
      <c r="F107">
        <v>22.4</v>
      </c>
      <c r="G107">
        <v>248.41</v>
      </c>
      <c r="H107" t="s">
        <v>14</v>
      </c>
      <c r="I107" t="s">
        <v>48</v>
      </c>
      <c r="J107" s="11" t="s">
        <v>11</v>
      </c>
    </row>
    <row r="108" spans="1:10" x14ac:dyDescent="0.2">
      <c r="A108" s="20">
        <v>43318</v>
      </c>
      <c r="B108" s="4" t="s">
        <v>24</v>
      </c>
      <c r="C108" s="19">
        <v>21.28</v>
      </c>
      <c r="D108">
        <v>4.0999999999999996</v>
      </c>
      <c r="E108">
        <v>7.7</v>
      </c>
      <c r="F108">
        <v>21.08</v>
      </c>
      <c r="G108">
        <v>484.12</v>
      </c>
      <c r="H108" t="s">
        <v>14</v>
      </c>
      <c r="I108" t="s">
        <v>48</v>
      </c>
      <c r="J108" s="11" t="s">
        <v>11</v>
      </c>
    </row>
    <row r="109" spans="1:10" x14ac:dyDescent="0.2">
      <c r="A109" s="20">
        <v>43318</v>
      </c>
      <c r="B109" s="12" t="s">
        <v>26</v>
      </c>
      <c r="C109" s="19">
        <v>15.24</v>
      </c>
      <c r="D109">
        <v>3.6</v>
      </c>
      <c r="E109">
        <v>8.1</v>
      </c>
      <c r="F109">
        <v>22.01</v>
      </c>
      <c r="G109">
        <v>335.43</v>
      </c>
      <c r="H109" t="s">
        <v>14</v>
      </c>
      <c r="I109" t="s">
        <v>48</v>
      </c>
      <c r="J109" s="11" t="s">
        <v>11</v>
      </c>
    </row>
    <row r="110" spans="1:10" x14ac:dyDescent="0.2">
      <c r="A110" s="20">
        <v>43349</v>
      </c>
      <c r="B110" s="4" t="s">
        <v>24</v>
      </c>
      <c r="C110" s="19">
        <v>22.04</v>
      </c>
      <c r="D110">
        <v>3.7</v>
      </c>
      <c r="E110">
        <v>7.9</v>
      </c>
      <c r="F110">
        <v>22.03</v>
      </c>
      <c r="G110">
        <v>474.08</v>
      </c>
      <c r="H110" t="s">
        <v>104</v>
      </c>
      <c r="I110" t="s">
        <v>103</v>
      </c>
      <c r="J110" s="11" t="s">
        <v>11</v>
      </c>
    </row>
    <row r="111" spans="1:10" x14ac:dyDescent="0.2">
      <c r="A111" s="20">
        <v>43349</v>
      </c>
      <c r="B111" s="12" t="s">
        <v>26</v>
      </c>
      <c r="H111" t="s">
        <v>104</v>
      </c>
      <c r="I111" t="s">
        <v>103</v>
      </c>
      <c r="J111" s="11" t="s">
        <v>11</v>
      </c>
    </row>
    <row r="112" spans="1:10" x14ac:dyDescent="0.2">
      <c r="A112" s="20">
        <v>43379</v>
      </c>
      <c r="B112" s="4" t="s">
        <v>24</v>
      </c>
      <c r="H112" t="s">
        <v>104</v>
      </c>
      <c r="I112" t="s">
        <v>103</v>
      </c>
      <c r="J112" s="11" t="s">
        <v>11</v>
      </c>
    </row>
    <row r="113" spans="1:10" x14ac:dyDescent="0.2">
      <c r="A113" s="20">
        <v>43379</v>
      </c>
      <c r="B113" s="12" t="s">
        <v>26</v>
      </c>
      <c r="C113" s="19">
        <v>10.84</v>
      </c>
      <c r="D113">
        <v>3.7</v>
      </c>
      <c r="E113">
        <v>8</v>
      </c>
      <c r="F113">
        <v>21.91</v>
      </c>
      <c r="G113">
        <v>237.5</v>
      </c>
      <c r="H113" t="s">
        <v>104</v>
      </c>
      <c r="I113" t="s">
        <v>103</v>
      </c>
      <c r="J113" s="11" t="s">
        <v>11</v>
      </c>
    </row>
    <row r="114" spans="1:10" x14ac:dyDescent="0.2">
      <c r="A114" s="20">
        <v>43410</v>
      </c>
      <c r="B114" s="4" t="s">
        <v>24</v>
      </c>
      <c r="C114" s="19">
        <v>20.98</v>
      </c>
      <c r="D114">
        <v>3.8</v>
      </c>
      <c r="E114">
        <v>7.9</v>
      </c>
      <c r="F114">
        <v>21.71</v>
      </c>
      <c r="G114">
        <v>455.47</v>
      </c>
      <c r="H114" t="s">
        <v>104</v>
      </c>
      <c r="I114" t="s">
        <v>103</v>
      </c>
      <c r="J114" s="11" t="s">
        <v>11</v>
      </c>
    </row>
    <row r="115" spans="1:10" x14ac:dyDescent="0.2">
      <c r="A115" s="20">
        <v>43410</v>
      </c>
      <c r="B115" s="12" t="s">
        <v>26</v>
      </c>
      <c r="H115" t="s">
        <v>190</v>
      </c>
      <c r="I115" t="s">
        <v>103</v>
      </c>
      <c r="J115" s="11" t="s">
        <v>11</v>
      </c>
    </row>
    <row r="116" spans="1:10" x14ac:dyDescent="0.2">
      <c r="A116" s="20">
        <v>43440</v>
      </c>
      <c r="B116" s="4" t="s">
        <v>24</v>
      </c>
      <c r="C116" s="19">
        <v>10.08</v>
      </c>
      <c r="D116">
        <v>3.6</v>
      </c>
      <c r="E116">
        <v>7.9</v>
      </c>
      <c r="F116">
        <v>21.34</v>
      </c>
      <c r="G116">
        <v>215.1</v>
      </c>
      <c r="H116" t="s">
        <v>104</v>
      </c>
      <c r="I116" t="s">
        <v>103</v>
      </c>
      <c r="J116" s="11" t="s">
        <v>11</v>
      </c>
    </row>
    <row r="117" spans="1:10" x14ac:dyDescent="0.2">
      <c r="A117" s="20">
        <v>43440</v>
      </c>
      <c r="B117" s="12" t="s">
        <v>26</v>
      </c>
      <c r="C117" s="19">
        <v>13.57</v>
      </c>
      <c r="D117">
        <v>4.4000000000000004</v>
      </c>
      <c r="E117">
        <v>7.5</v>
      </c>
      <c r="F117">
        <v>22.58</v>
      </c>
      <c r="G117">
        <v>306.41000000000003</v>
      </c>
      <c r="H117" t="s">
        <v>104</v>
      </c>
      <c r="I117" t="s">
        <v>103</v>
      </c>
      <c r="J117" s="11" t="s">
        <v>11</v>
      </c>
    </row>
    <row r="118" spans="1:10" x14ac:dyDescent="0.2">
      <c r="A118" s="20" t="s">
        <v>109</v>
      </c>
      <c r="B118" s="4" t="s">
        <v>24</v>
      </c>
      <c r="C118" s="19">
        <v>11.81</v>
      </c>
      <c r="D118">
        <v>4.4000000000000004</v>
      </c>
      <c r="E118">
        <v>7.8</v>
      </c>
      <c r="F118">
        <v>23.99</v>
      </c>
      <c r="G118">
        <v>283.32</v>
      </c>
      <c r="H118" t="s">
        <v>104</v>
      </c>
      <c r="I118" t="s">
        <v>103</v>
      </c>
      <c r="J118" s="11" t="s">
        <v>11</v>
      </c>
    </row>
    <row r="119" spans="1:10" x14ac:dyDescent="0.2">
      <c r="A119" s="20" t="s">
        <v>109</v>
      </c>
      <c r="B119" s="12" t="s">
        <v>26</v>
      </c>
      <c r="C119" s="19">
        <v>9.15</v>
      </c>
      <c r="D119">
        <v>4.8</v>
      </c>
      <c r="E119">
        <v>7.5</v>
      </c>
      <c r="F119">
        <v>24.73</v>
      </c>
      <c r="G119">
        <v>226.27</v>
      </c>
      <c r="H119" t="s">
        <v>104</v>
      </c>
      <c r="I119" t="s">
        <v>103</v>
      </c>
      <c r="J119" s="11" t="s">
        <v>11</v>
      </c>
    </row>
    <row r="120" spans="1:10" x14ac:dyDescent="0.2">
      <c r="A120" s="20" t="s">
        <v>110</v>
      </c>
      <c r="B120" s="4" t="s">
        <v>24</v>
      </c>
      <c r="C120" s="19">
        <v>14.89</v>
      </c>
      <c r="D120">
        <v>3.7</v>
      </c>
      <c r="E120">
        <v>7.7</v>
      </c>
      <c r="F120">
        <v>20.95</v>
      </c>
      <c r="G120">
        <v>311.95</v>
      </c>
      <c r="H120" t="s">
        <v>104</v>
      </c>
      <c r="I120" t="s">
        <v>103</v>
      </c>
      <c r="J120" s="11" t="s">
        <v>11</v>
      </c>
    </row>
    <row r="121" spans="1:10" x14ac:dyDescent="0.2">
      <c r="A121" s="20" t="s">
        <v>110</v>
      </c>
      <c r="B121" s="12" t="s">
        <v>26</v>
      </c>
      <c r="C121" s="19">
        <v>6.13</v>
      </c>
      <c r="D121">
        <v>3.8</v>
      </c>
      <c r="E121">
        <v>7.7</v>
      </c>
      <c r="F121">
        <v>21.14</v>
      </c>
      <c r="G121">
        <v>129.58000000000001</v>
      </c>
      <c r="H121" t="s">
        <v>104</v>
      </c>
      <c r="I121" t="s">
        <v>103</v>
      </c>
      <c r="J121" s="11" t="s">
        <v>11</v>
      </c>
    </row>
    <row r="122" spans="1:10" x14ac:dyDescent="0.2">
      <c r="A122" s="20" t="s">
        <v>111</v>
      </c>
      <c r="B122" s="4" t="s">
        <v>24</v>
      </c>
      <c r="C122" s="19">
        <v>14.34</v>
      </c>
      <c r="D122">
        <v>4</v>
      </c>
      <c r="E122">
        <v>8.1</v>
      </c>
      <c r="F122">
        <v>23.81</v>
      </c>
      <c r="G122">
        <v>341.43</v>
      </c>
      <c r="H122" t="s">
        <v>104</v>
      </c>
      <c r="I122" t="s">
        <v>103</v>
      </c>
      <c r="J122" s="11" t="s">
        <v>11</v>
      </c>
    </row>
    <row r="123" spans="1:10" x14ac:dyDescent="0.2">
      <c r="A123" s="20" t="s">
        <v>111</v>
      </c>
      <c r="B123" s="12" t="s">
        <v>26</v>
      </c>
      <c r="C123" s="19">
        <v>7.76</v>
      </c>
      <c r="D123">
        <v>3.6</v>
      </c>
      <c r="E123">
        <v>8.1999999999999993</v>
      </c>
      <c r="F123">
        <v>22.2</v>
      </c>
      <c r="G123">
        <v>172.49</v>
      </c>
      <c r="H123" t="s">
        <v>104</v>
      </c>
      <c r="I123" t="s">
        <v>103</v>
      </c>
      <c r="J123" s="11" t="s">
        <v>11</v>
      </c>
    </row>
    <row r="124" spans="1:10" x14ac:dyDescent="0.2">
      <c r="A124" s="20" t="s">
        <v>112</v>
      </c>
      <c r="B124" s="4" t="s">
        <v>24</v>
      </c>
      <c r="C124" s="19">
        <v>15.63</v>
      </c>
      <c r="D124">
        <v>3.6</v>
      </c>
      <c r="E124">
        <v>8</v>
      </c>
      <c r="H124" t="s">
        <v>104</v>
      </c>
      <c r="I124" t="s">
        <v>103</v>
      </c>
      <c r="J124" s="11" t="s">
        <v>11</v>
      </c>
    </row>
    <row r="125" spans="1:10" x14ac:dyDescent="0.2">
      <c r="A125" s="20" t="s">
        <v>112</v>
      </c>
      <c r="B125" s="12" t="s">
        <v>26</v>
      </c>
      <c r="C125" s="19">
        <v>15.29</v>
      </c>
      <c r="D125">
        <v>3.9</v>
      </c>
      <c r="E125">
        <v>8</v>
      </c>
      <c r="F125">
        <v>22.88</v>
      </c>
      <c r="G125">
        <v>349.83</v>
      </c>
      <c r="H125" t="s">
        <v>104</v>
      </c>
      <c r="I125" t="s">
        <v>132</v>
      </c>
      <c r="J125" s="11" t="s">
        <v>11</v>
      </c>
    </row>
    <row r="126" spans="1:10" x14ac:dyDescent="0.2">
      <c r="A126" s="20" t="s">
        <v>113</v>
      </c>
      <c r="B126" s="4" t="s">
        <v>24</v>
      </c>
      <c r="C126" s="19">
        <v>26.51</v>
      </c>
      <c r="D126">
        <v>3.7</v>
      </c>
      <c r="E126">
        <v>7.9</v>
      </c>
      <c r="F126">
        <v>21.52</v>
      </c>
      <c r="G126">
        <v>466.17</v>
      </c>
      <c r="H126" t="s">
        <v>104</v>
      </c>
      <c r="I126" t="s">
        <v>132</v>
      </c>
      <c r="J126" s="11" t="s">
        <v>11</v>
      </c>
    </row>
    <row r="127" spans="1:10" x14ac:dyDescent="0.2">
      <c r="A127" s="20" t="s">
        <v>113</v>
      </c>
      <c r="B127" s="12" t="s">
        <v>26</v>
      </c>
      <c r="C127" s="19">
        <v>21.18</v>
      </c>
      <c r="D127">
        <v>3.6</v>
      </c>
      <c r="E127">
        <v>8.1</v>
      </c>
      <c r="F127">
        <v>21.18</v>
      </c>
      <c r="G127">
        <v>466.17</v>
      </c>
      <c r="H127" t="s">
        <v>104</v>
      </c>
      <c r="I127" t="s">
        <v>132</v>
      </c>
      <c r="J127" s="11" t="s">
        <v>11</v>
      </c>
    </row>
    <row r="128" spans="1:10" x14ac:dyDescent="0.2">
      <c r="A128" s="20" t="s">
        <v>141</v>
      </c>
      <c r="B128" s="4" t="s">
        <v>24</v>
      </c>
      <c r="C128" s="19">
        <v>26.23</v>
      </c>
      <c r="D128">
        <v>3.8</v>
      </c>
      <c r="E128">
        <v>8</v>
      </c>
      <c r="F128">
        <v>26.23</v>
      </c>
      <c r="G128">
        <v>579.67999999999995</v>
      </c>
      <c r="H128" t="s">
        <v>104</v>
      </c>
      <c r="I128" t="s">
        <v>132</v>
      </c>
      <c r="J128" s="11" t="s">
        <v>11</v>
      </c>
    </row>
    <row r="129" spans="1:10" x14ac:dyDescent="0.2">
      <c r="A129" s="20" t="s">
        <v>141</v>
      </c>
      <c r="B129" s="12" t="s">
        <v>26</v>
      </c>
      <c r="C129" s="19">
        <v>20.96</v>
      </c>
      <c r="D129">
        <v>3.5</v>
      </c>
      <c r="E129">
        <v>8.4</v>
      </c>
      <c r="F129">
        <v>22.48</v>
      </c>
      <c r="G129">
        <v>471.18</v>
      </c>
      <c r="H129" t="s">
        <v>104</v>
      </c>
      <c r="I129" t="s">
        <v>132</v>
      </c>
      <c r="J129" s="11" t="s">
        <v>11</v>
      </c>
    </row>
    <row r="130" spans="1:10" x14ac:dyDescent="0.2">
      <c r="A130" s="20" t="s">
        <v>142</v>
      </c>
      <c r="B130" s="4" t="s">
        <v>24</v>
      </c>
      <c r="C130" s="19">
        <v>24.61</v>
      </c>
      <c r="D130">
        <v>3.7</v>
      </c>
      <c r="E130">
        <v>8.3000000000000007</v>
      </c>
      <c r="F130">
        <v>22.67</v>
      </c>
      <c r="G130">
        <v>557.9</v>
      </c>
      <c r="H130" t="s">
        <v>104</v>
      </c>
      <c r="I130" t="s">
        <v>132</v>
      </c>
      <c r="J130" s="11" t="s">
        <v>11</v>
      </c>
    </row>
    <row r="131" spans="1:10" x14ac:dyDescent="0.2">
      <c r="A131" s="20" t="s">
        <v>142</v>
      </c>
      <c r="B131" s="12" t="s">
        <v>26</v>
      </c>
      <c r="C131" s="19">
        <v>16.75</v>
      </c>
      <c r="D131">
        <v>3.7</v>
      </c>
      <c r="E131">
        <v>8.4</v>
      </c>
      <c r="F131">
        <v>22.86</v>
      </c>
      <c r="G131">
        <v>382.9</v>
      </c>
      <c r="H131" t="s">
        <v>104</v>
      </c>
      <c r="I131" t="s">
        <v>132</v>
      </c>
      <c r="J131" s="11" t="s">
        <v>11</v>
      </c>
    </row>
    <row r="132" spans="1:10" x14ac:dyDescent="0.2">
      <c r="A132" s="20" t="s">
        <v>143</v>
      </c>
      <c r="B132" s="4" t="s">
        <v>24</v>
      </c>
      <c r="C132" s="19">
        <v>25.97</v>
      </c>
      <c r="D132">
        <v>3.7</v>
      </c>
      <c r="E132">
        <v>7.8</v>
      </c>
      <c r="F132">
        <v>21.34</v>
      </c>
      <c r="G132">
        <v>554.19000000000005</v>
      </c>
      <c r="H132" t="s">
        <v>104</v>
      </c>
      <c r="I132" t="s">
        <v>132</v>
      </c>
      <c r="J132" s="11" t="s">
        <v>11</v>
      </c>
    </row>
    <row r="133" spans="1:10" x14ac:dyDescent="0.2">
      <c r="A133" s="20" t="s">
        <v>143</v>
      </c>
      <c r="B133" s="12" t="s">
        <v>26</v>
      </c>
      <c r="C133" s="19">
        <v>22.71</v>
      </c>
      <c r="D133">
        <v>3.6</v>
      </c>
      <c r="E133">
        <v>8.1</v>
      </c>
      <c r="F133">
        <v>22.01</v>
      </c>
      <c r="G133">
        <v>499.84</v>
      </c>
      <c r="H133" t="s">
        <v>104</v>
      </c>
      <c r="I133" t="s">
        <v>132</v>
      </c>
      <c r="J133" s="11" t="s">
        <v>11</v>
      </c>
    </row>
    <row r="134" spans="1:10" x14ac:dyDescent="0.2">
      <c r="A134" s="20" t="s">
        <v>144</v>
      </c>
      <c r="B134" s="4" t="s">
        <v>24</v>
      </c>
      <c r="C134" s="19">
        <v>25</v>
      </c>
      <c r="D134">
        <v>3.2</v>
      </c>
      <c r="E134">
        <v>8.1</v>
      </c>
      <c r="F134">
        <v>19.309999999999999</v>
      </c>
      <c r="G134">
        <v>482.75</v>
      </c>
      <c r="H134" t="s">
        <v>104</v>
      </c>
      <c r="I134" t="s">
        <v>132</v>
      </c>
      <c r="J134" s="11" t="s">
        <v>11</v>
      </c>
    </row>
    <row r="135" spans="1:10" x14ac:dyDescent="0.2">
      <c r="A135" s="20" t="s">
        <v>144</v>
      </c>
      <c r="B135" s="12" t="s">
        <v>26</v>
      </c>
      <c r="C135" s="19">
        <v>16.010000000000002</v>
      </c>
      <c r="D135">
        <v>3.5</v>
      </c>
      <c r="E135">
        <v>8.1999999999999993</v>
      </c>
      <c r="F135">
        <v>22.01</v>
      </c>
      <c r="G135">
        <v>352.38</v>
      </c>
      <c r="H135" t="s">
        <v>104</v>
      </c>
      <c r="I135" t="s">
        <v>132</v>
      </c>
      <c r="J135" s="11" t="s">
        <v>11</v>
      </c>
    </row>
    <row r="136" spans="1:10" x14ac:dyDescent="0.2">
      <c r="A136" s="20" t="s">
        <v>145</v>
      </c>
      <c r="B136" s="4" t="s">
        <v>24</v>
      </c>
      <c r="C136" s="19">
        <v>24.43</v>
      </c>
      <c r="D136">
        <v>3.9</v>
      </c>
      <c r="E136">
        <v>7.8</v>
      </c>
      <c r="F136">
        <v>22.31</v>
      </c>
      <c r="G136">
        <v>545.03</v>
      </c>
      <c r="H136" t="s">
        <v>104</v>
      </c>
      <c r="I136" t="s">
        <v>132</v>
      </c>
      <c r="J136" s="11" t="s">
        <v>11</v>
      </c>
    </row>
    <row r="137" spans="1:10" x14ac:dyDescent="0.2">
      <c r="A137" s="20" t="s">
        <v>145</v>
      </c>
      <c r="B137" s="12" t="s">
        <v>26</v>
      </c>
      <c r="C137" s="19">
        <v>11.03</v>
      </c>
      <c r="D137">
        <v>4</v>
      </c>
      <c r="E137">
        <v>7.6</v>
      </c>
      <c r="F137">
        <v>22.17</v>
      </c>
      <c r="G137">
        <v>244.53</v>
      </c>
      <c r="H137" t="s">
        <v>104</v>
      </c>
      <c r="I137" t="s">
        <v>132</v>
      </c>
      <c r="J137" s="11" t="s">
        <v>11</v>
      </c>
    </row>
    <row r="138" spans="1:10" x14ac:dyDescent="0.2">
      <c r="A138" s="20" t="s">
        <v>146</v>
      </c>
      <c r="B138" s="4" t="s">
        <v>24</v>
      </c>
      <c r="C138" s="19">
        <v>24.37</v>
      </c>
      <c r="D138">
        <v>3.8</v>
      </c>
      <c r="E138">
        <v>7.7</v>
      </c>
      <c r="F138">
        <v>21.14</v>
      </c>
      <c r="G138">
        <v>515.17999999999995</v>
      </c>
      <c r="H138" t="s">
        <v>104</v>
      </c>
      <c r="I138" t="s">
        <v>132</v>
      </c>
      <c r="J138" s="11" t="s">
        <v>11</v>
      </c>
    </row>
    <row r="139" spans="1:10" x14ac:dyDescent="0.2">
      <c r="A139" s="20" t="s">
        <v>146</v>
      </c>
      <c r="B139" s="12" t="s">
        <v>26</v>
      </c>
      <c r="C139" s="19">
        <v>13</v>
      </c>
      <c r="D139">
        <v>4.2</v>
      </c>
      <c r="E139">
        <v>7.9</v>
      </c>
      <c r="F139">
        <v>23.51</v>
      </c>
      <c r="G139">
        <v>305.63</v>
      </c>
      <c r="H139" t="s">
        <v>104</v>
      </c>
      <c r="I139" t="s">
        <v>154</v>
      </c>
      <c r="J139" s="11" t="s">
        <v>11</v>
      </c>
    </row>
    <row r="140" spans="1:10" x14ac:dyDescent="0.2">
      <c r="A140" s="20" t="s">
        <v>147</v>
      </c>
      <c r="B140" s="4" t="s">
        <v>24</v>
      </c>
      <c r="C140" s="19">
        <v>22.81</v>
      </c>
      <c r="D140">
        <v>3.8</v>
      </c>
      <c r="E140">
        <v>8.1</v>
      </c>
      <c r="F140">
        <v>22.38</v>
      </c>
      <c r="G140">
        <v>510.46</v>
      </c>
      <c r="J140" s="11" t="s">
        <v>11</v>
      </c>
    </row>
    <row r="141" spans="1:10" x14ac:dyDescent="0.2">
      <c r="A141" s="20" t="s">
        <v>147</v>
      </c>
      <c r="B141" s="12" t="s">
        <v>26</v>
      </c>
      <c r="C141" s="19">
        <v>18.04</v>
      </c>
      <c r="D141">
        <v>3.5</v>
      </c>
      <c r="E141">
        <v>8.1999999999999993</v>
      </c>
      <c r="F141">
        <v>22.01</v>
      </c>
      <c r="G141">
        <v>397.06</v>
      </c>
      <c r="H141" t="s">
        <v>104</v>
      </c>
      <c r="I141" t="s">
        <v>165</v>
      </c>
      <c r="J141" s="11" t="s">
        <v>11</v>
      </c>
    </row>
    <row r="142" spans="1:10" x14ac:dyDescent="0.2">
      <c r="A142" s="20" t="s">
        <v>148</v>
      </c>
      <c r="B142" s="4" t="s">
        <v>24</v>
      </c>
      <c r="C142" s="19">
        <v>25</v>
      </c>
      <c r="D142">
        <v>3.9</v>
      </c>
      <c r="E142">
        <v>22.5</v>
      </c>
      <c r="F142">
        <v>25</v>
      </c>
      <c r="G142">
        <v>562.5</v>
      </c>
      <c r="H142" t="s">
        <v>104</v>
      </c>
      <c r="I142" t="s">
        <v>165</v>
      </c>
      <c r="J142" s="11" t="s">
        <v>11</v>
      </c>
    </row>
    <row r="143" spans="1:10" x14ac:dyDescent="0.2">
      <c r="A143" s="20" t="s">
        <v>148</v>
      </c>
      <c r="B143" s="12" t="s">
        <v>26</v>
      </c>
      <c r="C143" s="19">
        <v>15.13</v>
      </c>
      <c r="D143">
        <v>3.6</v>
      </c>
      <c r="E143">
        <v>8</v>
      </c>
      <c r="F143">
        <v>21.72</v>
      </c>
      <c r="G143">
        <v>328.62</v>
      </c>
      <c r="H143" t="s">
        <v>104</v>
      </c>
      <c r="I143" t="s">
        <v>165</v>
      </c>
      <c r="J143" s="11" t="s">
        <v>11</v>
      </c>
    </row>
    <row r="144" spans="1:10" x14ac:dyDescent="0.2">
      <c r="A144" s="20" t="s">
        <v>149</v>
      </c>
      <c r="B144" s="4" t="s">
        <v>24</v>
      </c>
      <c r="C144" s="19">
        <v>26.49</v>
      </c>
      <c r="D144">
        <v>3.3</v>
      </c>
      <c r="E144">
        <v>8.1</v>
      </c>
      <c r="F144">
        <v>19.5</v>
      </c>
      <c r="G144">
        <v>516.54999999999995</v>
      </c>
      <c r="H144" t="s">
        <v>104</v>
      </c>
      <c r="I144" t="s">
        <v>165</v>
      </c>
      <c r="J144" s="11" t="s">
        <v>11</v>
      </c>
    </row>
    <row r="145" spans="1:10" x14ac:dyDescent="0.2">
      <c r="A145" s="20" t="s">
        <v>149</v>
      </c>
      <c r="B145" s="12" t="s">
        <v>26</v>
      </c>
      <c r="C145" s="19">
        <v>14.33</v>
      </c>
      <c r="D145">
        <v>3.7</v>
      </c>
      <c r="E145">
        <v>7.8</v>
      </c>
      <c r="F145">
        <v>21.34</v>
      </c>
      <c r="G145">
        <v>305.8</v>
      </c>
      <c r="H145" t="s">
        <v>104</v>
      </c>
      <c r="I145" t="s">
        <v>165</v>
      </c>
      <c r="J145" s="11" t="s">
        <v>11</v>
      </c>
    </row>
    <row r="146" spans="1:10" x14ac:dyDescent="0.2">
      <c r="A146" s="20" t="s">
        <v>150</v>
      </c>
      <c r="B146" s="4" t="s">
        <v>24</v>
      </c>
      <c r="C146" s="19">
        <v>15.13</v>
      </c>
      <c r="D146">
        <v>3.6</v>
      </c>
      <c r="E146">
        <v>8.1</v>
      </c>
      <c r="F146">
        <v>22.01</v>
      </c>
      <c r="G146">
        <v>333.01</v>
      </c>
      <c r="H146" t="s">
        <v>104</v>
      </c>
      <c r="I146" t="s">
        <v>165</v>
      </c>
      <c r="J146" s="11" t="s">
        <v>11</v>
      </c>
    </row>
    <row r="147" spans="1:10" x14ac:dyDescent="0.2">
      <c r="A147" s="20" t="s">
        <v>150</v>
      </c>
      <c r="B147" s="12" t="s">
        <v>26</v>
      </c>
      <c r="C147" s="19">
        <v>17.850000000000001</v>
      </c>
      <c r="D147">
        <v>3.5</v>
      </c>
      <c r="E147">
        <v>8</v>
      </c>
      <c r="F147">
        <v>21.54</v>
      </c>
      <c r="G147">
        <v>384.48</v>
      </c>
      <c r="H147" t="s">
        <v>104</v>
      </c>
      <c r="I147" t="s">
        <v>165</v>
      </c>
      <c r="J147" s="11" t="s">
        <v>11</v>
      </c>
    </row>
    <row r="148" spans="1:10" x14ac:dyDescent="0.2">
      <c r="A148" s="20" t="s">
        <v>151</v>
      </c>
      <c r="B148" s="4" t="s">
        <v>24</v>
      </c>
      <c r="C148" s="19">
        <v>25.95</v>
      </c>
      <c r="D148">
        <v>3.5</v>
      </c>
      <c r="E148">
        <v>8</v>
      </c>
      <c r="F148">
        <v>21.54</v>
      </c>
      <c r="G148">
        <v>559.16999999999996</v>
      </c>
      <c r="H148" t="s">
        <v>104</v>
      </c>
      <c r="I148" t="s">
        <v>165</v>
      </c>
      <c r="J148" s="11" t="s">
        <v>11</v>
      </c>
    </row>
    <row r="149" spans="1:10" x14ac:dyDescent="0.2">
      <c r="A149" s="20" t="s">
        <v>151</v>
      </c>
      <c r="B149" s="12" t="s">
        <v>26</v>
      </c>
      <c r="C149" s="19">
        <v>32.04</v>
      </c>
      <c r="D149">
        <v>4.0999999999999996</v>
      </c>
      <c r="E149">
        <v>7.5</v>
      </c>
      <c r="F149">
        <v>21.72</v>
      </c>
      <c r="G149">
        <v>695.9</v>
      </c>
      <c r="H149" t="s">
        <v>104</v>
      </c>
      <c r="I149" t="s">
        <v>165</v>
      </c>
      <c r="J149" s="11" t="s">
        <v>11</v>
      </c>
    </row>
    <row r="150" spans="1:10" x14ac:dyDescent="0.2">
      <c r="A150" s="20" t="s">
        <v>152</v>
      </c>
      <c r="B150" s="4" t="s">
        <v>24</v>
      </c>
      <c r="C150" s="19">
        <v>25.28</v>
      </c>
      <c r="D150">
        <v>3.6</v>
      </c>
      <c r="E150">
        <v>8.3000000000000007</v>
      </c>
      <c r="F150">
        <v>22.48</v>
      </c>
      <c r="G150">
        <v>568.29</v>
      </c>
      <c r="H150" t="s">
        <v>104</v>
      </c>
      <c r="I150" t="s">
        <v>165</v>
      </c>
      <c r="J150" s="11" t="s">
        <v>11</v>
      </c>
    </row>
    <row r="151" spans="1:10" x14ac:dyDescent="0.2">
      <c r="A151" s="20" t="s">
        <v>152</v>
      </c>
      <c r="B151" s="12" t="s">
        <v>26</v>
      </c>
      <c r="C151" s="19">
        <v>20.9</v>
      </c>
      <c r="D151">
        <v>3.6</v>
      </c>
      <c r="E151">
        <v>8.1</v>
      </c>
      <c r="F151">
        <v>22.01</v>
      </c>
      <c r="G151">
        <v>460</v>
      </c>
      <c r="H151" t="s">
        <v>104</v>
      </c>
      <c r="I151" t="s">
        <v>165</v>
      </c>
      <c r="J151" s="11" t="s">
        <v>11</v>
      </c>
    </row>
    <row r="152" spans="1:10" x14ac:dyDescent="0.2">
      <c r="A152" s="20" t="s">
        <v>153</v>
      </c>
      <c r="B152" s="4" t="s">
        <v>24</v>
      </c>
      <c r="C152" s="19">
        <v>25.49</v>
      </c>
      <c r="D152">
        <v>3.5</v>
      </c>
      <c r="E152">
        <v>8.1</v>
      </c>
      <c r="F152">
        <v>21.82</v>
      </c>
      <c r="G152">
        <v>556.19000000000005</v>
      </c>
      <c r="H152" t="s">
        <v>104</v>
      </c>
      <c r="I152" t="s">
        <v>165</v>
      </c>
      <c r="J152" s="11" t="s">
        <v>11</v>
      </c>
    </row>
    <row r="153" spans="1:10" x14ac:dyDescent="0.2">
      <c r="A153" s="20" t="s">
        <v>153</v>
      </c>
      <c r="B153" s="12" t="s">
        <v>26</v>
      </c>
      <c r="C153" s="19">
        <v>23.03</v>
      </c>
      <c r="D153">
        <v>3.6</v>
      </c>
      <c r="E153">
        <v>8.1</v>
      </c>
      <c r="F153">
        <v>22.01</v>
      </c>
      <c r="G153">
        <v>506.89</v>
      </c>
      <c r="H153" t="s">
        <v>104</v>
      </c>
      <c r="I153" t="s">
        <v>165</v>
      </c>
      <c r="J153" s="11" t="s">
        <v>11</v>
      </c>
    </row>
    <row r="154" spans="1:10" x14ac:dyDescent="0.2">
      <c r="A154" s="20">
        <v>43107</v>
      </c>
      <c r="B154" s="4" t="s">
        <v>24</v>
      </c>
      <c r="C154" s="19">
        <v>25.03</v>
      </c>
      <c r="D154">
        <v>3.5</v>
      </c>
      <c r="E154">
        <v>8.1</v>
      </c>
      <c r="F154">
        <v>21.82</v>
      </c>
      <c r="G154">
        <v>546.15</v>
      </c>
      <c r="H154" t="s">
        <v>104</v>
      </c>
      <c r="I154" t="s">
        <v>165</v>
      </c>
      <c r="J154" s="11" t="s">
        <v>11</v>
      </c>
    </row>
    <row r="155" spans="1:10" x14ac:dyDescent="0.2">
      <c r="A155" s="20">
        <v>43107</v>
      </c>
      <c r="B155" s="12" t="s">
        <v>26</v>
      </c>
      <c r="C155" s="19">
        <v>18.48</v>
      </c>
      <c r="D155">
        <v>3.9</v>
      </c>
      <c r="E155">
        <v>8.1</v>
      </c>
      <c r="F155">
        <v>22.18</v>
      </c>
      <c r="G155">
        <v>410.1</v>
      </c>
      <c r="H155" t="s">
        <v>104</v>
      </c>
      <c r="I155" t="s">
        <v>165</v>
      </c>
      <c r="J155" s="11" t="s">
        <v>11</v>
      </c>
    </row>
    <row r="156" spans="1:10" x14ac:dyDescent="0.2">
      <c r="A156" s="20">
        <v>43138</v>
      </c>
      <c r="B156" s="4" t="s">
        <v>24</v>
      </c>
      <c r="C156" s="19">
        <v>22.33</v>
      </c>
      <c r="D156">
        <v>3.5</v>
      </c>
      <c r="E156">
        <v>8.1999999999999993</v>
      </c>
      <c r="F156">
        <v>22.33</v>
      </c>
      <c r="G156">
        <v>482.32</v>
      </c>
      <c r="H156" t="s">
        <v>104</v>
      </c>
      <c r="I156" t="s">
        <v>165</v>
      </c>
      <c r="J156" s="11" t="s">
        <v>11</v>
      </c>
    </row>
    <row r="157" spans="1:10" x14ac:dyDescent="0.2">
      <c r="A157" s="20">
        <v>43138</v>
      </c>
      <c r="B157" s="12" t="s">
        <v>26</v>
      </c>
      <c r="C157" s="19">
        <v>21.26</v>
      </c>
      <c r="D157">
        <v>4.3</v>
      </c>
      <c r="E157">
        <v>7.8</v>
      </c>
      <c r="F157">
        <v>23.29</v>
      </c>
      <c r="G157">
        <v>495.14</v>
      </c>
      <c r="H157" t="s">
        <v>104</v>
      </c>
      <c r="I157" t="s">
        <v>165</v>
      </c>
      <c r="J157" s="11" t="s">
        <v>11</v>
      </c>
    </row>
    <row r="158" spans="1:10" x14ac:dyDescent="0.2">
      <c r="A158" s="20">
        <v>43166</v>
      </c>
      <c r="B158" s="4" t="s">
        <v>24</v>
      </c>
      <c r="C158" s="19">
        <v>26.05</v>
      </c>
      <c r="D158">
        <v>3.5</v>
      </c>
      <c r="E158">
        <v>8.1</v>
      </c>
      <c r="F158">
        <v>21.37</v>
      </c>
      <c r="G158">
        <v>556.67999999999995</v>
      </c>
      <c r="H158" t="s">
        <v>104</v>
      </c>
      <c r="I158" t="s">
        <v>165</v>
      </c>
      <c r="J158" s="11" t="s">
        <v>11</v>
      </c>
    </row>
    <row r="159" spans="1:10" x14ac:dyDescent="0.2">
      <c r="A159" s="20">
        <v>43166</v>
      </c>
      <c r="B159" s="12" t="s">
        <v>26</v>
      </c>
      <c r="C159" s="19">
        <v>15.05</v>
      </c>
      <c r="D159">
        <v>3.5</v>
      </c>
      <c r="E159">
        <v>8</v>
      </c>
      <c r="F159">
        <v>21.18</v>
      </c>
      <c r="G159">
        <v>318.75</v>
      </c>
      <c r="H159" t="s">
        <v>104</v>
      </c>
      <c r="I159" t="s">
        <v>165</v>
      </c>
      <c r="J159" s="11" t="s">
        <v>11</v>
      </c>
    </row>
    <row r="160" spans="1:10" x14ac:dyDescent="0.2">
      <c r="A160" s="20">
        <v>43197</v>
      </c>
      <c r="B160" s="4" t="s">
        <v>24</v>
      </c>
      <c r="C160" s="19">
        <v>27.06</v>
      </c>
      <c r="D160">
        <v>3.6</v>
      </c>
      <c r="E160">
        <v>8</v>
      </c>
      <c r="F160">
        <v>21.37</v>
      </c>
      <c r="G160">
        <v>578.27</v>
      </c>
      <c r="H160" t="s">
        <v>104</v>
      </c>
      <c r="I160" t="s">
        <v>165</v>
      </c>
      <c r="J160" s="11" t="s">
        <v>11</v>
      </c>
    </row>
    <row r="161" spans="1:10" x14ac:dyDescent="0.2">
      <c r="A161" s="20">
        <v>43197</v>
      </c>
      <c r="B161" s="12" t="s">
        <v>26</v>
      </c>
      <c r="C161" s="19">
        <v>16.61</v>
      </c>
      <c r="D161">
        <v>3.5</v>
      </c>
      <c r="E161">
        <v>8</v>
      </c>
      <c r="F161">
        <v>21.18</v>
      </c>
      <c r="G161">
        <v>351.79</v>
      </c>
      <c r="H161" t="s">
        <v>104</v>
      </c>
      <c r="I161" t="s">
        <v>165</v>
      </c>
      <c r="J161" s="11" t="s">
        <v>11</v>
      </c>
    </row>
    <row r="162" spans="1:10" x14ac:dyDescent="0.2">
      <c r="A162" s="20">
        <v>43227</v>
      </c>
      <c r="B162" s="4" t="s">
        <v>24</v>
      </c>
      <c r="C162" s="19">
        <v>22.62</v>
      </c>
      <c r="D162">
        <v>3.5</v>
      </c>
      <c r="E162">
        <v>8.1</v>
      </c>
      <c r="F162">
        <v>21.37</v>
      </c>
      <c r="G162">
        <v>483.38</v>
      </c>
      <c r="H162" t="s">
        <v>104</v>
      </c>
      <c r="I162" t="s">
        <v>165</v>
      </c>
      <c r="J162" s="11" t="s">
        <v>11</v>
      </c>
    </row>
    <row r="163" spans="1:10" x14ac:dyDescent="0.2">
      <c r="A163" s="20">
        <v>43227</v>
      </c>
      <c r="B163" s="12" t="s">
        <v>26</v>
      </c>
      <c r="C163" s="19">
        <v>20.45</v>
      </c>
      <c r="D163">
        <v>4</v>
      </c>
      <c r="E163">
        <v>7.8</v>
      </c>
      <c r="F163">
        <v>22.44</v>
      </c>
      <c r="G163">
        <v>458.89</v>
      </c>
      <c r="H163" t="s">
        <v>104</v>
      </c>
      <c r="I163" t="s">
        <v>165</v>
      </c>
      <c r="J163" s="11" t="s">
        <v>11</v>
      </c>
    </row>
    <row r="164" spans="1:10" x14ac:dyDescent="0.2">
      <c r="A164" s="20">
        <v>43258</v>
      </c>
      <c r="B164" s="4" t="s">
        <v>24</v>
      </c>
      <c r="C164" s="19">
        <v>26.45</v>
      </c>
      <c r="D164">
        <v>3.3</v>
      </c>
      <c r="E164">
        <v>8.5</v>
      </c>
      <c r="F164">
        <v>21.94</v>
      </c>
      <c r="G164">
        <v>580.30999999999995</v>
      </c>
      <c r="H164" t="s">
        <v>104</v>
      </c>
      <c r="I164" t="s">
        <v>165</v>
      </c>
      <c r="J164" s="11" t="s">
        <v>11</v>
      </c>
    </row>
    <row r="165" spans="1:10" x14ac:dyDescent="0.2">
      <c r="A165" s="20">
        <v>43258</v>
      </c>
      <c r="B165" s="12" t="s">
        <v>26</v>
      </c>
      <c r="C165" s="19">
        <v>26.45</v>
      </c>
      <c r="D165">
        <v>3.63</v>
      </c>
      <c r="E165">
        <v>8.07</v>
      </c>
      <c r="F165">
        <v>21.8</v>
      </c>
      <c r="G165">
        <v>21.8</v>
      </c>
      <c r="H165" t="s">
        <v>104</v>
      </c>
      <c r="I165" t="s">
        <v>165</v>
      </c>
      <c r="J165" s="11" t="s">
        <v>11</v>
      </c>
    </row>
    <row r="166" spans="1:10" x14ac:dyDescent="0.2">
      <c r="A166" s="20">
        <v>43288</v>
      </c>
      <c r="B166" s="4" t="s">
        <v>24</v>
      </c>
      <c r="C166" s="19">
        <v>21.1</v>
      </c>
      <c r="D166">
        <v>3.6</v>
      </c>
      <c r="E166">
        <v>8.1</v>
      </c>
      <c r="F166">
        <v>22.23</v>
      </c>
      <c r="G166">
        <v>469.05</v>
      </c>
      <c r="H166" t="s">
        <v>104</v>
      </c>
      <c r="I166" t="s">
        <v>165</v>
      </c>
      <c r="J166" s="11" t="s">
        <v>11</v>
      </c>
    </row>
    <row r="167" spans="1:10" x14ac:dyDescent="0.2">
      <c r="A167" s="20">
        <v>43288</v>
      </c>
      <c r="B167" s="12" t="s">
        <v>26</v>
      </c>
      <c r="C167" s="19">
        <v>18.399999999999999</v>
      </c>
      <c r="D167">
        <v>4</v>
      </c>
      <c r="E167">
        <v>7.8</v>
      </c>
      <c r="F167">
        <v>22.42</v>
      </c>
      <c r="G167">
        <v>412.53</v>
      </c>
      <c r="H167" t="s">
        <v>104</v>
      </c>
      <c r="I167" t="s">
        <v>165</v>
      </c>
      <c r="J167" s="11" t="s">
        <v>11</v>
      </c>
    </row>
    <row r="168" spans="1:10" x14ac:dyDescent="0.2">
      <c r="A168" s="20">
        <v>43319</v>
      </c>
      <c r="B168" s="4" t="s">
        <v>24</v>
      </c>
      <c r="C168" s="19">
        <v>19.399999999999999</v>
      </c>
      <c r="D168">
        <v>3.6</v>
      </c>
      <c r="E168">
        <v>8</v>
      </c>
      <c r="F168">
        <v>22.04</v>
      </c>
      <c r="G168">
        <v>427.58</v>
      </c>
      <c r="H168" t="s">
        <v>104</v>
      </c>
      <c r="I168" t="s">
        <v>165</v>
      </c>
      <c r="J168" s="11" t="s">
        <v>11</v>
      </c>
    </row>
    <row r="169" spans="1:10" x14ac:dyDescent="0.2">
      <c r="A169" s="20">
        <v>43319</v>
      </c>
      <c r="B169" s="12" t="s">
        <v>26</v>
      </c>
      <c r="C169" s="19">
        <v>17</v>
      </c>
      <c r="D169">
        <v>4.3</v>
      </c>
      <c r="E169">
        <v>7.7</v>
      </c>
      <c r="F169">
        <v>23.64</v>
      </c>
      <c r="G169">
        <v>391.68</v>
      </c>
      <c r="H169" t="s">
        <v>104</v>
      </c>
      <c r="I169" t="s">
        <v>165</v>
      </c>
      <c r="J169" s="11" t="s">
        <v>11</v>
      </c>
    </row>
    <row r="170" spans="1:10" x14ac:dyDescent="0.2">
      <c r="A170" s="20">
        <v>43350</v>
      </c>
      <c r="B170" s="4" t="s">
        <v>24</v>
      </c>
      <c r="C170" s="19">
        <v>20.7</v>
      </c>
      <c r="D170">
        <v>3.3</v>
      </c>
      <c r="E170">
        <v>8.1999999999999993</v>
      </c>
      <c r="F170">
        <v>20.7</v>
      </c>
      <c r="G170">
        <v>452.3</v>
      </c>
      <c r="H170" t="s">
        <v>104</v>
      </c>
      <c r="I170" t="s">
        <v>165</v>
      </c>
      <c r="J170" s="11" t="s">
        <v>11</v>
      </c>
    </row>
    <row r="171" spans="1:10" x14ac:dyDescent="0.2">
      <c r="A171" s="20">
        <v>43350</v>
      </c>
      <c r="B171" s="12" t="s">
        <v>26</v>
      </c>
      <c r="C171" s="19">
        <v>15.8</v>
      </c>
      <c r="D171">
        <v>4.5</v>
      </c>
      <c r="E171">
        <v>7.3</v>
      </c>
      <c r="F171">
        <v>22.42</v>
      </c>
      <c r="G171">
        <v>354.24</v>
      </c>
      <c r="H171" t="s">
        <v>104</v>
      </c>
      <c r="I171" t="s">
        <v>165</v>
      </c>
      <c r="J171" s="11" t="s">
        <v>11</v>
      </c>
    </row>
    <row r="172" spans="1:10" x14ac:dyDescent="0.2">
      <c r="A172" s="20">
        <v>43380</v>
      </c>
      <c r="B172" s="4" t="s">
        <v>24</v>
      </c>
      <c r="C172" s="19">
        <v>31.1</v>
      </c>
      <c r="D172">
        <v>3.3</v>
      </c>
      <c r="E172">
        <v>8.1</v>
      </c>
      <c r="F172">
        <v>21.09</v>
      </c>
      <c r="G172">
        <v>655.9</v>
      </c>
      <c r="H172" t="s">
        <v>104</v>
      </c>
      <c r="I172" t="s">
        <v>165</v>
      </c>
      <c r="J172" s="11" t="s">
        <v>11</v>
      </c>
    </row>
    <row r="173" spans="1:10" x14ac:dyDescent="0.2">
      <c r="A173" s="20">
        <v>43380</v>
      </c>
      <c r="B173" s="12" t="s">
        <v>26</v>
      </c>
      <c r="C173" s="19">
        <v>20.399999999999999</v>
      </c>
      <c r="D173">
        <v>5</v>
      </c>
      <c r="E173">
        <v>7.6</v>
      </c>
      <c r="F173">
        <v>20.399999999999999</v>
      </c>
      <c r="G173">
        <v>501.23</v>
      </c>
      <c r="H173" t="s">
        <v>104</v>
      </c>
      <c r="I173" t="s">
        <v>165</v>
      </c>
      <c r="J173" s="11" t="s">
        <v>11</v>
      </c>
    </row>
    <row r="174" spans="1:10" x14ac:dyDescent="0.2">
      <c r="A174" s="20">
        <v>43411</v>
      </c>
      <c r="B174" s="4" t="s">
        <v>24</v>
      </c>
      <c r="C174" s="19">
        <v>29</v>
      </c>
      <c r="D174">
        <v>3.4</v>
      </c>
      <c r="E174">
        <v>8</v>
      </c>
      <c r="F174">
        <v>21.09</v>
      </c>
      <c r="G174">
        <v>611.61</v>
      </c>
      <c r="H174" t="s">
        <v>104</v>
      </c>
      <c r="I174" t="s">
        <v>165</v>
      </c>
      <c r="J174" s="11" t="s">
        <v>11</v>
      </c>
    </row>
    <row r="175" spans="1:10" x14ac:dyDescent="0.2">
      <c r="A175" s="20">
        <v>43411</v>
      </c>
      <c r="B175" s="12" t="s">
        <v>26</v>
      </c>
      <c r="C175" s="19">
        <v>21</v>
      </c>
      <c r="D175">
        <v>3.6</v>
      </c>
      <c r="E175">
        <v>8.1</v>
      </c>
      <c r="F175">
        <v>21</v>
      </c>
      <c r="G175">
        <v>466.83</v>
      </c>
      <c r="H175" t="s">
        <v>104</v>
      </c>
      <c r="I175" t="s">
        <v>165</v>
      </c>
      <c r="J175" s="11" t="s">
        <v>11</v>
      </c>
    </row>
    <row r="176" spans="1:10" x14ac:dyDescent="0.2">
      <c r="A176" s="20">
        <v>43441</v>
      </c>
      <c r="B176" s="4" t="s">
        <v>24</v>
      </c>
      <c r="C176" s="19">
        <v>30.4</v>
      </c>
      <c r="D176">
        <v>3.5</v>
      </c>
      <c r="E176">
        <v>8.1</v>
      </c>
      <c r="F176">
        <v>22.04</v>
      </c>
      <c r="G176">
        <v>670.02</v>
      </c>
      <c r="H176" t="s">
        <v>104</v>
      </c>
      <c r="I176" t="s">
        <v>165</v>
      </c>
      <c r="J176" s="11" t="s">
        <v>11</v>
      </c>
    </row>
    <row r="177" spans="1:19" x14ac:dyDescent="0.2">
      <c r="A177" s="20">
        <v>43441</v>
      </c>
      <c r="B177" s="12" t="s">
        <v>26</v>
      </c>
      <c r="C177" s="19">
        <v>22.3</v>
      </c>
      <c r="D177">
        <v>3.6</v>
      </c>
      <c r="E177">
        <v>8</v>
      </c>
      <c r="F177">
        <v>22.3</v>
      </c>
      <c r="G177">
        <v>491.49</v>
      </c>
      <c r="H177" t="s">
        <v>104</v>
      </c>
      <c r="I177" t="s">
        <v>165</v>
      </c>
      <c r="J177" s="11" t="s">
        <v>11</v>
      </c>
    </row>
    <row r="178" spans="1:19" x14ac:dyDescent="0.2">
      <c r="A178" s="20" t="s">
        <v>198</v>
      </c>
      <c r="B178" s="4" t="s">
        <v>24</v>
      </c>
      <c r="C178" s="19">
        <v>27.3</v>
      </c>
      <c r="D178">
        <v>3.3</v>
      </c>
      <c r="E178">
        <v>8.3000000000000007</v>
      </c>
      <c r="F178">
        <v>22.04</v>
      </c>
      <c r="G178">
        <v>601.69000000000005</v>
      </c>
      <c r="H178" t="s">
        <v>104</v>
      </c>
      <c r="I178" t="s">
        <v>165</v>
      </c>
      <c r="J178" s="11" t="s">
        <v>11</v>
      </c>
    </row>
    <row r="179" spans="1:19" x14ac:dyDescent="0.2">
      <c r="A179" s="20" t="s">
        <v>198</v>
      </c>
      <c r="B179" s="12" t="s">
        <v>26</v>
      </c>
      <c r="C179" s="19">
        <v>18</v>
      </c>
      <c r="D179">
        <v>3.6</v>
      </c>
      <c r="E179">
        <v>8</v>
      </c>
      <c r="F179">
        <v>22.04</v>
      </c>
      <c r="G179">
        <v>396.72</v>
      </c>
      <c r="H179" t="s">
        <v>104</v>
      </c>
      <c r="I179" t="s">
        <v>165</v>
      </c>
      <c r="J179" s="11" t="s">
        <v>11</v>
      </c>
    </row>
    <row r="180" spans="1:19" x14ac:dyDescent="0.2">
      <c r="A180" s="20" t="s">
        <v>199</v>
      </c>
      <c r="B180" s="4" t="s">
        <v>24</v>
      </c>
      <c r="C180" s="19">
        <v>20.399999999999999</v>
      </c>
      <c r="D180">
        <v>3.5</v>
      </c>
      <c r="E180">
        <v>8</v>
      </c>
      <c r="F180">
        <v>21.85</v>
      </c>
      <c r="G180">
        <v>445.74</v>
      </c>
      <c r="H180" t="s">
        <v>104</v>
      </c>
      <c r="I180" t="s">
        <v>165</v>
      </c>
      <c r="J180" s="11" t="s">
        <v>11</v>
      </c>
    </row>
    <row r="181" spans="1:19" x14ac:dyDescent="0.2">
      <c r="A181" s="20" t="s">
        <v>199</v>
      </c>
      <c r="B181" s="12" t="s">
        <v>26</v>
      </c>
      <c r="C181" s="19">
        <v>25.4</v>
      </c>
      <c r="D181">
        <v>3.3</v>
      </c>
      <c r="E181">
        <v>8.3000000000000007</v>
      </c>
      <c r="F181">
        <v>22.04</v>
      </c>
      <c r="G181">
        <v>559.82000000000005</v>
      </c>
      <c r="H181" t="s">
        <v>104</v>
      </c>
      <c r="I181" t="s">
        <v>165</v>
      </c>
      <c r="J181" s="11" t="s">
        <v>11</v>
      </c>
    </row>
    <row r="182" spans="1:19" x14ac:dyDescent="0.2">
      <c r="A182" s="20" t="s">
        <v>200</v>
      </c>
      <c r="B182" s="4" t="s">
        <v>24</v>
      </c>
      <c r="C182" s="19">
        <v>20.8</v>
      </c>
      <c r="D182">
        <v>3.4</v>
      </c>
      <c r="E182">
        <v>8.1999999999999993</v>
      </c>
      <c r="F182">
        <v>22.04</v>
      </c>
      <c r="G182">
        <v>458.43</v>
      </c>
      <c r="H182" t="s">
        <v>104</v>
      </c>
      <c r="I182" t="s">
        <v>165</v>
      </c>
      <c r="J182" s="11" t="s">
        <v>11</v>
      </c>
    </row>
    <row r="183" spans="1:19" x14ac:dyDescent="0.2">
      <c r="A183" s="20" t="s">
        <v>200</v>
      </c>
      <c r="B183" s="12" t="s">
        <v>26</v>
      </c>
      <c r="C183" s="19">
        <v>26.5</v>
      </c>
      <c r="D183">
        <v>3.5</v>
      </c>
      <c r="E183">
        <v>8.1</v>
      </c>
      <c r="F183">
        <v>22.04</v>
      </c>
      <c r="G183">
        <v>584.05999999999995</v>
      </c>
      <c r="H183" t="s">
        <v>104</v>
      </c>
      <c r="I183" t="s">
        <v>165</v>
      </c>
      <c r="J183" s="11" t="s">
        <v>11</v>
      </c>
    </row>
    <row r="184" spans="1:19" x14ac:dyDescent="0.2">
      <c r="A184" s="20" t="s">
        <v>201</v>
      </c>
      <c r="B184" s="4" t="s">
        <v>24</v>
      </c>
      <c r="C184" s="19">
        <v>26.4</v>
      </c>
      <c r="D184">
        <v>3.3</v>
      </c>
      <c r="E184">
        <v>8.3000000000000007</v>
      </c>
      <c r="F184">
        <v>22.04</v>
      </c>
      <c r="G184">
        <v>581.86</v>
      </c>
      <c r="H184" t="s">
        <v>104</v>
      </c>
      <c r="I184" t="s">
        <v>165</v>
      </c>
      <c r="J184" s="11" t="s">
        <v>11</v>
      </c>
    </row>
    <row r="185" spans="1:19" x14ac:dyDescent="0.2">
      <c r="A185" s="20" t="s">
        <v>201</v>
      </c>
      <c r="B185" s="12" t="s">
        <v>26</v>
      </c>
      <c r="C185" s="19">
        <v>18.899999999999999</v>
      </c>
      <c r="D185">
        <v>3.6</v>
      </c>
      <c r="E185">
        <v>8</v>
      </c>
      <c r="F185">
        <v>22.04</v>
      </c>
      <c r="G185">
        <v>416.56</v>
      </c>
      <c r="H185" t="s">
        <v>104</v>
      </c>
      <c r="I185" t="s">
        <v>165</v>
      </c>
      <c r="J185" s="11" t="s">
        <v>11</v>
      </c>
    </row>
    <row r="186" spans="1:19" x14ac:dyDescent="0.2">
      <c r="A186" s="20" t="s">
        <v>202</v>
      </c>
      <c r="B186" s="4" t="s">
        <v>24</v>
      </c>
      <c r="C186" s="19">
        <v>29.6</v>
      </c>
      <c r="D186">
        <v>3.4</v>
      </c>
      <c r="E186">
        <v>8.1999999999999993</v>
      </c>
      <c r="F186">
        <v>22.04</v>
      </c>
      <c r="G186">
        <v>652.38</v>
      </c>
      <c r="H186" t="s">
        <v>104</v>
      </c>
      <c r="I186" t="s">
        <v>165</v>
      </c>
      <c r="J186" s="11" t="s">
        <v>11</v>
      </c>
    </row>
    <row r="187" spans="1:19" x14ac:dyDescent="0.2">
      <c r="A187" s="20" t="s">
        <v>202</v>
      </c>
      <c r="B187" s="12" t="s">
        <v>26</v>
      </c>
      <c r="C187" s="19">
        <v>21</v>
      </c>
      <c r="D187">
        <v>3.4</v>
      </c>
      <c r="E187">
        <v>8.3000000000000007</v>
      </c>
      <c r="F187">
        <v>22.03</v>
      </c>
      <c r="G187">
        <v>486.14</v>
      </c>
      <c r="H187" t="s">
        <v>104</v>
      </c>
      <c r="I187" t="s">
        <v>165</v>
      </c>
      <c r="J187" s="11" t="s">
        <v>11</v>
      </c>
    </row>
    <row r="188" spans="1:19" x14ac:dyDescent="0.2">
      <c r="A188" s="20" t="s">
        <v>203</v>
      </c>
      <c r="B188" s="4" t="s">
        <v>24</v>
      </c>
      <c r="C188" s="19">
        <v>31</v>
      </c>
      <c r="D188">
        <v>3.4</v>
      </c>
      <c r="E188">
        <v>8.1999999999999993</v>
      </c>
      <c r="F188">
        <v>22.04</v>
      </c>
      <c r="G188">
        <v>683.24</v>
      </c>
      <c r="H188" t="s">
        <v>104</v>
      </c>
      <c r="I188" t="s">
        <v>165</v>
      </c>
      <c r="J188" s="11" t="s">
        <v>11</v>
      </c>
    </row>
    <row r="189" spans="1:19" x14ac:dyDescent="0.2">
      <c r="A189" s="20" t="s">
        <v>203</v>
      </c>
      <c r="B189" s="12" t="s">
        <v>26</v>
      </c>
      <c r="C189" s="19">
        <v>19.3</v>
      </c>
      <c r="D189">
        <v>3.6</v>
      </c>
      <c r="E189">
        <v>8</v>
      </c>
      <c r="F189">
        <v>22.04</v>
      </c>
      <c r="G189">
        <v>425.37</v>
      </c>
      <c r="H189" t="s">
        <v>104</v>
      </c>
      <c r="I189" t="s">
        <v>165</v>
      </c>
      <c r="J189" s="11" t="s">
        <v>11</v>
      </c>
      <c r="S189">
        <v>16</v>
      </c>
    </row>
    <row r="190" spans="1:19" x14ac:dyDescent="0.2">
      <c r="A190" s="20" t="s">
        <v>204</v>
      </c>
      <c r="B190" s="4" t="s">
        <v>24</v>
      </c>
      <c r="C190" s="19">
        <v>29.5</v>
      </c>
      <c r="D190">
        <v>3.5</v>
      </c>
      <c r="E190">
        <v>8</v>
      </c>
      <c r="F190">
        <v>21.85</v>
      </c>
      <c r="G190">
        <v>644.52</v>
      </c>
      <c r="H190" t="s">
        <v>104</v>
      </c>
      <c r="I190" t="s">
        <v>165</v>
      </c>
      <c r="J190" s="11" t="s">
        <v>11</v>
      </c>
      <c r="S190">
        <v>21</v>
      </c>
    </row>
    <row r="191" spans="1:19" x14ac:dyDescent="0.2">
      <c r="A191" s="20" t="s">
        <v>204</v>
      </c>
      <c r="B191" s="12" t="s">
        <v>26</v>
      </c>
      <c r="C191" s="19">
        <v>22.2</v>
      </c>
      <c r="D191">
        <v>3.4</v>
      </c>
      <c r="E191">
        <v>9.3000000000000007</v>
      </c>
      <c r="F191">
        <v>22.23</v>
      </c>
      <c r="G191">
        <v>493.51</v>
      </c>
      <c r="H191" t="s">
        <v>104</v>
      </c>
      <c r="I191" t="s">
        <v>165</v>
      </c>
      <c r="J191" s="11" t="s">
        <v>11</v>
      </c>
      <c r="M191">
        <v>15</v>
      </c>
      <c r="N191">
        <v>5</v>
      </c>
      <c r="O191">
        <f>M191*N191</f>
        <v>75</v>
      </c>
      <c r="P191">
        <f>O191*30</f>
        <v>2250</v>
      </c>
      <c r="Q191">
        <f>P191*30</f>
        <v>67500</v>
      </c>
      <c r="R191">
        <f>14000+12000</f>
        <v>26000</v>
      </c>
      <c r="S191">
        <v>34</v>
      </c>
    </row>
    <row r="192" spans="1:19" x14ac:dyDescent="0.2">
      <c r="A192" s="20" t="s">
        <v>205</v>
      </c>
      <c r="B192" s="4" t="s">
        <v>24</v>
      </c>
      <c r="C192" s="19">
        <v>29.4</v>
      </c>
      <c r="D192">
        <v>3.5</v>
      </c>
      <c r="E192">
        <v>8</v>
      </c>
      <c r="F192">
        <v>21.85</v>
      </c>
      <c r="G192">
        <v>642.39</v>
      </c>
      <c r="H192" t="s">
        <v>104</v>
      </c>
      <c r="I192" t="s">
        <v>165</v>
      </c>
      <c r="J192" s="11" t="s">
        <v>11</v>
      </c>
      <c r="P192">
        <v>405</v>
      </c>
      <c r="Q192">
        <f>P192/10</f>
        <v>40.5</v>
      </c>
      <c r="S192">
        <v>25</v>
      </c>
    </row>
    <row r="193" spans="1:10" x14ac:dyDescent="0.2">
      <c r="A193" s="20" t="s">
        <v>205</v>
      </c>
      <c r="B193" s="12" t="s">
        <v>26</v>
      </c>
      <c r="C193" s="19">
        <v>23.6</v>
      </c>
      <c r="D193">
        <v>3.6</v>
      </c>
      <c r="E193">
        <v>8.1999999999999993</v>
      </c>
      <c r="F193">
        <v>22.42</v>
      </c>
      <c r="G193">
        <v>529.11</v>
      </c>
      <c r="H193" t="s">
        <v>104</v>
      </c>
      <c r="I193" t="s">
        <v>165</v>
      </c>
      <c r="J193" s="11" t="s">
        <v>11</v>
      </c>
    </row>
    <row r="194" spans="1:10" x14ac:dyDescent="0.2">
      <c r="A194" s="20" t="s">
        <v>206</v>
      </c>
      <c r="B194" s="4" t="s">
        <v>24</v>
      </c>
      <c r="C194" s="19">
        <v>29.6</v>
      </c>
      <c r="D194">
        <v>3.4</v>
      </c>
      <c r="E194">
        <v>8.1999999999999993</v>
      </c>
      <c r="F194">
        <v>22.04</v>
      </c>
      <c r="G194">
        <v>652.38</v>
      </c>
      <c r="H194" t="s">
        <v>104</v>
      </c>
      <c r="I194" t="s">
        <v>165</v>
      </c>
      <c r="J194" s="11" t="s">
        <v>11</v>
      </c>
    </row>
    <row r="195" spans="1:10" x14ac:dyDescent="0.2">
      <c r="A195" s="20" t="s">
        <v>206</v>
      </c>
      <c r="B195" s="12" t="s">
        <v>26</v>
      </c>
      <c r="C195" s="19">
        <v>23.2</v>
      </c>
      <c r="D195">
        <v>3.5</v>
      </c>
      <c r="E195">
        <v>8.1999999999999993</v>
      </c>
      <c r="F195">
        <v>22.23</v>
      </c>
      <c r="G195">
        <v>515.74</v>
      </c>
      <c r="H195" t="s">
        <v>104</v>
      </c>
      <c r="I195" t="s">
        <v>165</v>
      </c>
      <c r="J195" s="11" t="s">
        <v>11</v>
      </c>
    </row>
    <row r="196" spans="1:10" x14ac:dyDescent="0.2">
      <c r="A196" s="20" t="s">
        <v>207</v>
      </c>
      <c r="B196" s="4" t="s">
        <v>24</v>
      </c>
      <c r="C196" s="19">
        <v>28.6</v>
      </c>
      <c r="D196">
        <v>3.6</v>
      </c>
      <c r="E196">
        <v>8.1</v>
      </c>
      <c r="F196">
        <v>22.23</v>
      </c>
      <c r="G196">
        <v>635.78</v>
      </c>
      <c r="H196" t="s">
        <v>231</v>
      </c>
      <c r="I196" t="s">
        <v>165</v>
      </c>
      <c r="J196" s="11" t="s">
        <v>11</v>
      </c>
    </row>
    <row r="197" spans="1:10" x14ac:dyDescent="0.2">
      <c r="A197" s="20" t="s">
        <v>207</v>
      </c>
      <c r="B197" s="12" t="s">
        <v>26</v>
      </c>
      <c r="C197" s="19">
        <v>19.399999999999999</v>
      </c>
      <c r="D197">
        <v>3.8</v>
      </c>
      <c r="E197">
        <v>8</v>
      </c>
      <c r="F197">
        <v>22.42</v>
      </c>
      <c r="G197">
        <v>434.95</v>
      </c>
      <c r="H197" t="s">
        <v>231</v>
      </c>
      <c r="I197" t="s">
        <v>165</v>
      </c>
      <c r="J197" s="11" t="s">
        <v>11</v>
      </c>
    </row>
    <row r="198" spans="1:10" x14ac:dyDescent="0.2">
      <c r="A198" s="20" t="s">
        <v>208</v>
      </c>
      <c r="B198" s="4" t="s">
        <v>24</v>
      </c>
      <c r="C198" s="19">
        <v>28.8</v>
      </c>
      <c r="D198">
        <v>3.4</v>
      </c>
      <c r="E198">
        <v>8.1999999999999993</v>
      </c>
      <c r="F198">
        <v>22.04</v>
      </c>
      <c r="G198">
        <v>634.75</v>
      </c>
      <c r="H198" t="s">
        <v>231</v>
      </c>
      <c r="I198" t="s">
        <v>224</v>
      </c>
      <c r="J198" s="11" t="s">
        <v>11</v>
      </c>
    </row>
    <row r="199" spans="1:10" x14ac:dyDescent="0.2">
      <c r="A199" s="20" t="s">
        <v>208</v>
      </c>
      <c r="B199" s="12" t="s">
        <v>26</v>
      </c>
      <c r="C199" s="19">
        <v>22.2</v>
      </c>
      <c r="D199">
        <v>3.6</v>
      </c>
      <c r="E199">
        <v>8</v>
      </c>
      <c r="F199">
        <v>22.04</v>
      </c>
      <c r="G199">
        <v>489.29</v>
      </c>
      <c r="H199" t="s">
        <v>231</v>
      </c>
      <c r="I199" t="s">
        <v>224</v>
      </c>
      <c r="J199" s="11" t="s">
        <v>11</v>
      </c>
    </row>
    <row r="200" spans="1:10" x14ac:dyDescent="0.2">
      <c r="A200" s="20" t="s">
        <v>209</v>
      </c>
      <c r="B200" s="4" t="s">
        <v>24</v>
      </c>
      <c r="C200" s="19">
        <v>29.1</v>
      </c>
      <c r="D200">
        <v>3.5</v>
      </c>
      <c r="E200">
        <v>8</v>
      </c>
      <c r="F200">
        <v>21.85</v>
      </c>
      <c r="G200">
        <v>635.84</v>
      </c>
      <c r="H200" t="s">
        <v>231</v>
      </c>
      <c r="I200" t="s">
        <v>224</v>
      </c>
      <c r="J200" s="11" t="s">
        <v>11</v>
      </c>
    </row>
    <row r="201" spans="1:10" x14ac:dyDescent="0.2">
      <c r="A201" s="20" t="s">
        <v>209</v>
      </c>
      <c r="B201" s="12" t="s">
        <v>26</v>
      </c>
      <c r="C201" s="19">
        <v>17.5</v>
      </c>
      <c r="D201">
        <v>3.6</v>
      </c>
      <c r="E201">
        <v>8</v>
      </c>
      <c r="F201">
        <v>22.04</v>
      </c>
      <c r="G201">
        <v>385.7</v>
      </c>
      <c r="H201" t="s">
        <v>231</v>
      </c>
      <c r="I201" t="s">
        <v>224</v>
      </c>
      <c r="J201" s="11" t="s">
        <v>11</v>
      </c>
    </row>
    <row r="202" spans="1:10" x14ac:dyDescent="0.2">
      <c r="A202" s="20" t="s">
        <v>210</v>
      </c>
      <c r="B202" s="4" t="s">
        <v>24</v>
      </c>
      <c r="C202" s="19">
        <v>30.7</v>
      </c>
      <c r="D202">
        <v>3.5</v>
      </c>
      <c r="E202">
        <v>8.1</v>
      </c>
      <c r="F202">
        <v>22.04</v>
      </c>
      <c r="G202">
        <v>676.63</v>
      </c>
      <c r="H202" t="s">
        <v>231</v>
      </c>
      <c r="I202" t="s">
        <v>224</v>
      </c>
      <c r="J202" s="11" t="s">
        <v>11</v>
      </c>
    </row>
    <row r="203" spans="1:10" x14ac:dyDescent="0.2">
      <c r="A203" s="20" t="s">
        <v>210</v>
      </c>
      <c r="B203" s="12" t="s">
        <v>26</v>
      </c>
      <c r="C203" s="19">
        <v>21.2</v>
      </c>
      <c r="D203">
        <v>3.5</v>
      </c>
      <c r="E203">
        <v>8.1</v>
      </c>
      <c r="F203">
        <v>22.04</v>
      </c>
      <c r="G203">
        <v>467.25</v>
      </c>
      <c r="H203" t="s">
        <v>231</v>
      </c>
      <c r="I203" t="s">
        <v>224</v>
      </c>
      <c r="J203" s="11" t="s">
        <v>11</v>
      </c>
    </row>
    <row r="204" spans="1:10" x14ac:dyDescent="0.2">
      <c r="A204" s="20" t="s">
        <v>211</v>
      </c>
      <c r="B204" s="4" t="s">
        <v>24</v>
      </c>
      <c r="C204" s="19">
        <v>30.1</v>
      </c>
      <c r="D204">
        <v>3.5</v>
      </c>
      <c r="E204">
        <v>8</v>
      </c>
      <c r="F204">
        <v>21.85</v>
      </c>
      <c r="G204">
        <v>657.68</v>
      </c>
      <c r="H204" t="s">
        <v>231</v>
      </c>
      <c r="I204" t="s">
        <v>224</v>
      </c>
      <c r="J204" s="11" t="s">
        <v>11</v>
      </c>
    </row>
    <row r="205" spans="1:10" x14ac:dyDescent="0.2">
      <c r="A205" s="20" t="s">
        <v>211</v>
      </c>
      <c r="B205" s="12" t="s">
        <v>26</v>
      </c>
      <c r="C205" s="19">
        <v>21.6</v>
      </c>
      <c r="D205">
        <v>3.5</v>
      </c>
      <c r="E205">
        <v>8.1999999999999993</v>
      </c>
      <c r="F205">
        <v>21.6</v>
      </c>
      <c r="G205">
        <v>480.17</v>
      </c>
      <c r="H205" t="s">
        <v>231</v>
      </c>
      <c r="I205" t="s">
        <v>224</v>
      </c>
      <c r="J205" s="11" t="s">
        <v>11</v>
      </c>
    </row>
    <row r="206" spans="1:10" x14ac:dyDescent="0.2">
      <c r="A206" s="20" t="s">
        <v>212</v>
      </c>
      <c r="B206" s="4" t="s">
        <v>24</v>
      </c>
      <c r="C206" s="19">
        <v>25.3</v>
      </c>
      <c r="D206">
        <v>3.5</v>
      </c>
      <c r="E206">
        <v>8.1</v>
      </c>
      <c r="F206">
        <v>22.04</v>
      </c>
      <c r="G206">
        <v>557.61</v>
      </c>
      <c r="H206" t="s">
        <v>231</v>
      </c>
      <c r="I206" t="s">
        <v>224</v>
      </c>
      <c r="J206" s="11" t="s">
        <v>11</v>
      </c>
    </row>
    <row r="207" spans="1:10" x14ac:dyDescent="0.2">
      <c r="A207" s="20" t="s">
        <v>212</v>
      </c>
      <c r="B207" s="12" t="s">
        <v>26</v>
      </c>
      <c r="C207" s="19">
        <v>22.4</v>
      </c>
      <c r="D207">
        <v>3.5</v>
      </c>
      <c r="E207">
        <v>8.1</v>
      </c>
      <c r="F207">
        <v>22.4</v>
      </c>
      <c r="G207">
        <v>493.7</v>
      </c>
      <c r="H207" t="s">
        <v>231</v>
      </c>
      <c r="I207" t="s">
        <v>224</v>
      </c>
      <c r="J207" s="11" t="s">
        <v>11</v>
      </c>
    </row>
    <row r="208" spans="1:10" x14ac:dyDescent="0.2">
      <c r="A208" s="20" t="s">
        <v>213</v>
      </c>
      <c r="B208" s="4" t="s">
        <v>24</v>
      </c>
      <c r="C208" s="19">
        <v>28.3</v>
      </c>
      <c r="D208">
        <v>3.4</v>
      </c>
      <c r="E208">
        <v>8</v>
      </c>
      <c r="F208">
        <v>21.09</v>
      </c>
      <c r="G208">
        <v>596.85</v>
      </c>
      <c r="H208" t="s">
        <v>231</v>
      </c>
      <c r="I208" t="s">
        <v>224</v>
      </c>
      <c r="J208" s="11" t="s">
        <v>11</v>
      </c>
    </row>
    <row r="209" spans="1:10" x14ac:dyDescent="0.2">
      <c r="A209" s="20" t="s">
        <v>213</v>
      </c>
      <c r="B209" s="12" t="s">
        <v>26</v>
      </c>
      <c r="C209" s="19">
        <v>22.4</v>
      </c>
      <c r="D209">
        <v>3.8</v>
      </c>
      <c r="E209">
        <v>7.8</v>
      </c>
      <c r="F209">
        <v>22.04</v>
      </c>
      <c r="G209">
        <v>493.7</v>
      </c>
      <c r="H209" t="s">
        <v>231</v>
      </c>
      <c r="I209" t="s">
        <v>224</v>
      </c>
      <c r="J209" s="11" t="s">
        <v>11</v>
      </c>
    </row>
    <row r="210" spans="1:10" x14ac:dyDescent="0.2">
      <c r="A210" s="20" t="s">
        <v>214</v>
      </c>
      <c r="B210" s="4" t="s">
        <v>24</v>
      </c>
      <c r="C210" s="19">
        <v>30.1</v>
      </c>
      <c r="D210">
        <v>3.3</v>
      </c>
      <c r="E210">
        <v>8.3000000000000007</v>
      </c>
      <c r="F210">
        <v>22.04</v>
      </c>
      <c r="G210">
        <v>663.4</v>
      </c>
      <c r="H210" t="s">
        <v>231</v>
      </c>
      <c r="I210" t="s">
        <v>224</v>
      </c>
      <c r="J210" s="11" t="s">
        <v>11</v>
      </c>
    </row>
    <row r="211" spans="1:10" x14ac:dyDescent="0.2">
      <c r="A211" s="20" t="s">
        <v>214</v>
      </c>
      <c r="B211" s="12" t="s">
        <v>26</v>
      </c>
      <c r="C211" s="19">
        <v>20.7</v>
      </c>
      <c r="D211">
        <v>3.8</v>
      </c>
      <c r="E211">
        <v>7.8</v>
      </c>
      <c r="F211">
        <v>22.04</v>
      </c>
      <c r="G211">
        <v>456.23</v>
      </c>
      <c r="H211" t="s">
        <v>231</v>
      </c>
      <c r="I211" t="s">
        <v>224</v>
      </c>
      <c r="J211" s="11" t="s">
        <v>11</v>
      </c>
    </row>
    <row r="212" spans="1:10" x14ac:dyDescent="0.2">
      <c r="A212" s="20" t="s">
        <v>215</v>
      </c>
      <c r="B212" s="4" t="s">
        <v>24</v>
      </c>
      <c r="C212" s="19">
        <v>31</v>
      </c>
      <c r="D212">
        <v>3.4</v>
      </c>
      <c r="E212">
        <v>8</v>
      </c>
      <c r="F212">
        <v>21.09</v>
      </c>
      <c r="G212">
        <v>653.79</v>
      </c>
      <c r="H212" t="s">
        <v>231</v>
      </c>
      <c r="I212" t="s">
        <v>224</v>
      </c>
      <c r="J212" s="11" t="s">
        <v>11</v>
      </c>
    </row>
    <row r="213" spans="1:10" x14ac:dyDescent="0.2">
      <c r="A213" s="20" t="s">
        <v>215</v>
      </c>
      <c r="B213" s="12" t="s">
        <v>26</v>
      </c>
      <c r="C213" s="19">
        <v>20.399999999999999</v>
      </c>
      <c r="D213">
        <v>4.0999999999999996</v>
      </c>
      <c r="E213">
        <v>8</v>
      </c>
      <c r="F213">
        <v>22.87</v>
      </c>
      <c r="G213">
        <v>466.53</v>
      </c>
      <c r="H213" t="s">
        <v>231</v>
      </c>
      <c r="I213" t="s">
        <v>224</v>
      </c>
      <c r="J213" s="11" t="s">
        <v>11</v>
      </c>
    </row>
    <row r="214" spans="1:10" x14ac:dyDescent="0.2">
      <c r="A214" s="20" t="s">
        <v>235</v>
      </c>
      <c r="B214" s="4" t="s">
        <v>24</v>
      </c>
      <c r="C214" s="19">
        <v>17</v>
      </c>
      <c r="D214">
        <v>3.7</v>
      </c>
      <c r="E214">
        <v>8</v>
      </c>
      <c r="F214">
        <v>21.65</v>
      </c>
      <c r="G214">
        <v>367.96</v>
      </c>
      <c r="H214" t="s">
        <v>231</v>
      </c>
      <c r="I214" t="s">
        <v>224</v>
      </c>
      <c r="J214" s="11" t="s">
        <v>11</v>
      </c>
    </row>
    <row r="215" spans="1:10" x14ac:dyDescent="0.2">
      <c r="A215" s="20" t="s">
        <v>235</v>
      </c>
      <c r="B215" s="12" t="s">
        <v>26</v>
      </c>
      <c r="H215" t="s">
        <v>231</v>
      </c>
      <c r="I215" t="s">
        <v>224</v>
      </c>
      <c r="J215" s="11" t="s">
        <v>11</v>
      </c>
    </row>
    <row r="216" spans="1:10" x14ac:dyDescent="0.2">
      <c r="A216" s="20">
        <v>43108</v>
      </c>
      <c r="B216" s="4" t="s">
        <v>24</v>
      </c>
      <c r="C216" s="19">
        <v>26.3</v>
      </c>
      <c r="D216">
        <v>3.7</v>
      </c>
      <c r="E216">
        <v>8</v>
      </c>
      <c r="F216">
        <v>21.65</v>
      </c>
      <c r="G216">
        <v>569</v>
      </c>
      <c r="H216" t="s">
        <v>231</v>
      </c>
      <c r="I216" t="s">
        <v>224</v>
      </c>
      <c r="J216" s="11" t="s">
        <v>11</v>
      </c>
    </row>
    <row r="217" spans="1:10" x14ac:dyDescent="0.2">
      <c r="A217" s="20">
        <v>43108</v>
      </c>
      <c r="B217" s="12" t="s">
        <v>26</v>
      </c>
      <c r="C217" s="19">
        <v>20.100000000000001</v>
      </c>
      <c r="D217">
        <v>3.8</v>
      </c>
      <c r="E217">
        <v>7.9</v>
      </c>
      <c r="F217">
        <v>21.65</v>
      </c>
      <c r="G217">
        <v>435.06</v>
      </c>
      <c r="H217" t="s">
        <v>231</v>
      </c>
      <c r="I217" t="s">
        <v>224</v>
      </c>
      <c r="J217" s="11" t="s">
        <v>11</v>
      </c>
    </row>
    <row r="218" spans="1:10" x14ac:dyDescent="0.2">
      <c r="A218" s="20">
        <v>43139</v>
      </c>
      <c r="B218" s="4" t="s">
        <v>24</v>
      </c>
      <c r="C218" s="19">
        <v>26.3</v>
      </c>
      <c r="D218">
        <v>3.7</v>
      </c>
      <c r="E218">
        <v>7.9</v>
      </c>
      <c r="F218">
        <v>21.34</v>
      </c>
      <c r="G218">
        <v>561.35</v>
      </c>
      <c r="H218" t="s">
        <v>231</v>
      </c>
      <c r="I218" t="s">
        <v>224</v>
      </c>
      <c r="J218" s="11" t="s">
        <v>11</v>
      </c>
    </row>
    <row r="219" spans="1:10" x14ac:dyDescent="0.2">
      <c r="A219" s="20">
        <v>43139</v>
      </c>
      <c r="B219" s="12" t="s">
        <v>26</v>
      </c>
      <c r="C219" s="19">
        <v>17.399999999999999</v>
      </c>
      <c r="D219">
        <v>3.8</v>
      </c>
      <c r="E219">
        <v>7.9</v>
      </c>
      <c r="F219">
        <v>21.65</v>
      </c>
      <c r="G219">
        <v>376.62</v>
      </c>
      <c r="H219" t="s">
        <v>231</v>
      </c>
      <c r="I219" t="s">
        <v>224</v>
      </c>
      <c r="J219" s="11" t="s">
        <v>11</v>
      </c>
    </row>
    <row r="220" spans="1:10" x14ac:dyDescent="0.2">
      <c r="A220" s="20">
        <v>43167</v>
      </c>
      <c r="B220" s="4" t="s">
        <v>24</v>
      </c>
      <c r="C220" s="19">
        <v>29.5</v>
      </c>
      <c r="D220">
        <v>3.8</v>
      </c>
      <c r="E220">
        <v>7.8</v>
      </c>
      <c r="F220">
        <v>21.34</v>
      </c>
      <c r="G220">
        <v>629.65</v>
      </c>
      <c r="H220" t="s">
        <v>231</v>
      </c>
      <c r="I220" t="s">
        <v>224</v>
      </c>
      <c r="J220" s="11" t="s">
        <v>11</v>
      </c>
    </row>
    <row r="221" spans="1:10" x14ac:dyDescent="0.2">
      <c r="A221" s="20">
        <v>43167</v>
      </c>
      <c r="B221" s="12" t="s">
        <v>26</v>
      </c>
      <c r="C221" s="19">
        <v>20</v>
      </c>
      <c r="D221">
        <v>3.8</v>
      </c>
      <c r="E221">
        <v>7.8</v>
      </c>
      <c r="F221">
        <v>21.34</v>
      </c>
      <c r="G221">
        <v>426.88</v>
      </c>
      <c r="H221" t="s">
        <v>284</v>
      </c>
      <c r="I221" t="s">
        <v>224</v>
      </c>
      <c r="J221" s="11" t="s">
        <v>11</v>
      </c>
    </row>
    <row r="222" spans="1:10" x14ac:dyDescent="0.2">
      <c r="A222" s="20">
        <v>43198</v>
      </c>
      <c r="B222" s="4" t="s">
        <v>24</v>
      </c>
      <c r="H222" t="s">
        <v>231</v>
      </c>
      <c r="I222" t="s">
        <v>224</v>
      </c>
      <c r="J222" s="11" t="s">
        <v>11</v>
      </c>
    </row>
    <row r="223" spans="1:10" x14ac:dyDescent="0.2">
      <c r="A223" s="20">
        <v>43198</v>
      </c>
      <c r="B223" s="12" t="s">
        <v>26</v>
      </c>
      <c r="C223" s="19">
        <v>19.5</v>
      </c>
      <c r="D223">
        <v>3.7</v>
      </c>
      <c r="E223">
        <v>7.9</v>
      </c>
      <c r="F223">
        <v>21.34</v>
      </c>
      <c r="G223">
        <v>416.21</v>
      </c>
      <c r="H223" t="s">
        <v>231</v>
      </c>
      <c r="I223" t="s">
        <v>224</v>
      </c>
      <c r="J223" s="11" t="s">
        <v>11</v>
      </c>
    </row>
    <row r="224" spans="1:10" x14ac:dyDescent="0.2">
      <c r="A224" s="20">
        <v>43228</v>
      </c>
      <c r="B224" s="4" t="s">
        <v>24</v>
      </c>
      <c r="C224" s="19">
        <v>26.2</v>
      </c>
      <c r="D224">
        <v>3.8</v>
      </c>
      <c r="E224">
        <v>7.8</v>
      </c>
      <c r="F224">
        <v>21.34</v>
      </c>
      <c r="G224">
        <v>559.21</v>
      </c>
      <c r="H224" t="s">
        <v>231</v>
      </c>
      <c r="I224" t="s">
        <v>237</v>
      </c>
      <c r="J224" s="11" t="s">
        <v>11</v>
      </c>
    </row>
    <row r="225" spans="1:10" x14ac:dyDescent="0.2">
      <c r="A225" s="20">
        <v>43228</v>
      </c>
      <c r="B225" s="12" t="s">
        <v>26</v>
      </c>
      <c r="H225" t="s">
        <v>231</v>
      </c>
      <c r="I225" t="s">
        <v>237</v>
      </c>
      <c r="J225" t="s">
        <v>239</v>
      </c>
    </row>
    <row r="226" spans="1:10" x14ac:dyDescent="0.2">
      <c r="A226" s="20">
        <v>43259</v>
      </c>
      <c r="B226" s="4" t="s">
        <v>24</v>
      </c>
      <c r="H226" t="s">
        <v>233</v>
      </c>
      <c r="I226" t="s">
        <v>237</v>
      </c>
      <c r="J226" t="s">
        <v>239</v>
      </c>
    </row>
    <row r="227" spans="1:10" x14ac:dyDescent="0.2">
      <c r="A227" s="20">
        <v>43259</v>
      </c>
      <c r="B227" s="12" t="s">
        <v>26</v>
      </c>
      <c r="H227" t="s">
        <v>233</v>
      </c>
      <c r="I227" t="s">
        <v>237</v>
      </c>
      <c r="J227" t="s">
        <v>239</v>
      </c>
    </row>
    <row r="228" spans="1:10" x14ac:dyDescent="0.2">
      <c r="A228" s="20">
        <v>43289</v>
      </c>
      <c r="B228" s="4" t="s">
        <v>24</v>
      </c>
      <c r="H228" t="s">
        <v>233</v>
      </c>
      <c r="I228" t="s">
        <v>237</v>
      </c>
      <c r="J228" t="s">
        <v>239</v>
      </c>
    </row>
    <row r="229" spans="1:10" x14ac:dyDescent="0.2">
      <c r="A229" s="20">
        <v>43289</v>
      </c>
      <c r="B229" s="12" t="s">
        <v>26</v>
      </c>
      <c r="H229" t="s">
        <v>233</v>
      </c>
      <c r="I229" t="s">
        <v>237</v>
      </c>
      <c r="J229" t="s">
        <v>239</v>
      </c>
    </row>
    <row r="230" spans="1:10" x14ac:dyDescent="0.2">
      <c r="A230" s="20">
        <v>43320</v>
      </c>
      <c r="B230" s="4" t="s">
        <v>24</v>
      </c>
      <c r="H230" t="s">
        <v>233</v>
      </c>
      <c r="I230" t="s">
        <v>237</v>
      </c>
      <c r="J230" t="s">
        <v>239</v>
      </c>
    </row>
    <row r="231" spans="1:10" x14ac:dyDescent="0.2">
      <c r="A231" s="20">
        <v>43320</v>
      </c>
      <c r="B231" s="12" t="s">
        <v>26</v>
      </c>
      <c r="H231" t="s">
        <v>233</v>
      </c>
      <c r="I231" t="s">
        <v>237</v>
      </c>
      <c r="J231" t="s">
        <v>239</v>
      </c>
    </row>
    <row r="232" spans="1:10" x14ac:dyDescent="0.2">
      <c r="A232" s="20">
        <v>43351</v>
      </c>
      <c r="B232" s="4" t="s">
        <v>24</v>
      </c>
      <c r="H232" t="s">
        <v>233</v>
      </c>
      <c r="I232" t="s">
        <v>237</v>
      </c>
      <c r="J232" t="s">
        <v>239</v>
      </c>
    </row>
    <row r="233" spans="1:10" x14ac:dyDescent="0.2">
      <c r="A233" s="20">
        <v>43351</v>
      </c>
      <c r="B233" s="12" t="s">
        <v>26</v>
      </c>
      <c r="H233" t="s">
        <v>233</v>
      </c>
      <c r="I233" t="s">
        <v>237</v>
      </c>
      <c r="J233" t="s">
        <v>239</v>
      </c>
    </row>
    <row r="234" spans="1:10" x14ac:dyDescent="0.2">
      <c r="A234" s="20">
        <v>43381</v>
      </c>
      <c r="B234" s="4" t="s">
        <v>24</v>
      </c>
      <c r="C234" s="19">
        <v>30.3</v>
      </c>
      <c r="D234">
        <v>3.7</v>
      </c>
      <c r="E234">
        <v>7.7</v>
      </c>
      <c r="F234">
        <v>20.63</v>
      </c>
      <c r="G234">
        <v>625.21</v>
      </c>
      <c r="H234" t="s">
        <v>233</v>
      </c>
      <c r="I234" t="s">
        <v>237</v>
      </c>
      <c r="J234" t="s">
        <v>239</v>
      </c>
    </row>
    <row r="235" spans="1:10" x14ac:dyDescent="0.2">
      <c r="A235" s="20">
        <v>43381</v>
      </c>
      <c r="B235" s="12" t="s">
        <v>26</v>
      </c>
      <c r="H235" t="s">
        <v>233</v>
      </c>
      <c r="I235" t="s">
        <v>237</v>
      </c>
      <c r="J235" t="s">
        <v>239</v>
      </c>
    </row>
    <row r="236" spans="1:10" x14ac:dyDescent="0.2">
      <c r="A236" s="20">
        <v>43412</v>
      </c>
      <c r="B236" s="4" t="s">
        <v>24</v>
      </c>
      <c r="C236" s="19">
        <v>28.7</v>
      </c>
      <c r="D236">
        <v>3.7</v>
      </c>
      <c r="E236">
        <v>7.9</v>
      </c>
      <c r="F236">
        <v>21.34</v>
      </c>
      <c r="G236">
        <v>612.57000000000005</v>
      </c>
      <c r="H236" t="s">
        <v>233</v>
      </c>
      <c r="I236" t="s">
        <v>237</v>
      </c>
      <c r="J236" t="s">
        <v>239</v>
      </c>
    </row>
    <row r="237" spans="1:10" x14ac:dyDescent="0.2">
      <c r="A237" s="20">
        <v>43412</v>
      </c>
      <c r="B237" s="12" t="s">
        <v>26</v>
      </c>
      <c r="H237" t="s">
        <v>233</v>
      </c>
      <c r="I237" t="s">
        <v>237</v>
      </c>
      <c r="J237" t="s">
        <v>239</v>
      </c>
    </row>
    <row r="238" spans="1:10" x14ac:dyDescent="0.2">
      <c r="A238" s="20">
        <v>43442</v>
      </c>
      <c r="B238" s="4" t="s">
        <v>24</v>
      </c>
      <c r="H238" t="s">
        <v>233</v>
      </c>
      <c r="I238" t="s">
        <v>237</v>
      </c>
      <c r="J238" t="s">
        <v>239</v>
      </c>
    </row>
    <row r="239" spans="1:10" x14ac:dyDescent="0.2">
      <c r="A239" s="20">
        <v>43442</v>
      </c>
      <c r="B239" s="12" t="s">
        <v>26</v>
      </c>
      <c r="C239" s="19">
        <v>6</v>
      </c>
      <c r="D239">
        <v>3.7</v>
      </c>
      <c r="E239">
        <v>7.9</v>
      </c>
      <c r="F239">
        <v>21.34</v>
      </c>
      <c r="G239">
        <v>128.06</v>
      </c>
      <c r="H239" t="s">
        <v>233</v>
      </c>
      <c r="I239" t="s">
        <v>237</v>
      </c>
      <c r="J239" t="s">
        <v>239</v>
      </c>
    </row>
    <row r="240" spans="1:10" x14ac:dyDescent="0.2">
      <c r="A240" s="20" t="s">
        <v>287</v>
      </c>
      <c r="B240" s="4" t="s">
        <v>24</v>
      </c>
      <c r="C240" s="19">
        <v>28.4</v>
      </c>
      <c r="D240">
        <v>3.7</v>
      </c>
      <c r="E240">
        <v>7.9</v>
      </c>
      <c r="F240">
        <v>21.34</v>
      </c>
      <c r="G240">
        <v>606.16999999999996</v>
      </c>
      <c r="H240" t="s">
        <v>233</v>
      </c>
      <c r="I240" t="s">
        <v>237</v>
      </c>
      <c r="J240" t="s">
        <v>239</v>
      </c>
    </row>
    <row r="241" spans="1:10" x14ac:dyDescent="0.2">
      <c r="A241" s="20" t="s">
        <v>287</v>
      </c>
      <c r="B241" s="12" t="s">
        <v>26</v>
      </c>
      <c r="C241" s="19">
        <v>10.199999999999999</v>
      </c>
      <c r="D241">
        <v>3.8</v>
      </c>
      <c r="E241">
        <v>8</v>
      </c>
      <c r="F241">
        <v>21.95</v>
      </c>
      <c r="G241">
        <v>223.87</v>
      </c>
      <c r="H241" t="s">
        <v>233</v>
      </c>
      <c r="I241" t="s">
        <v>237</v>
      </c>
      <c r="J241" t="s">
        <v>239</v>
      </c>
    </row>
    <row r="242" spans="1:10" x14ac:dyDescent="0.2">
      <c r="A242" s="20" t="s">
        <v>288</v>
      </c>
      <c r="B242" s="4" t="s">
        <v>24</v>
      </c>
      <c r="C242" s="19">
        <v>22</v>
      </c>
      <c r="D242">
        <v>3.7</v>
      </c>
      <c r="E242">
        <v>7.9</v>
      </c>
      <c r="F242">
        <v>21.34</v>
      </c>
      <c r="G242">
        <v>488.78</v>
      </c>
      <c r="H242" t="s">
        <v>233</v>
      </c>
      <c r="I242" t="s">
        <v>237</v>
      </c>
      <c r="J242" t="s">
        <v>239</v>
      </c>
    </row>
    <row r="243" spans="1:10" x14ac:dyDescent="0.2">
      <c r="A243" s="20" t="s">
        <v>288</v>
      </c>
      <c r="B243" s="12" t="s">
        <v>26</v>
      </c>
      <c r="C243" s="19">
        <v>14.3</v>
      </c>
      <c r="D243">
        <v>3.7</v>
      </c>
      <c r="E243">
        <v>8</v>
      </c>
      <c r="F243">
        <v>21.65</v>
      </c>
      <c r="G243">
        <v>309.52</v>
      </c>
      <c r="H243" t="s">
        <v>233</v>
      </c>
      <c r="I243" t="s">
        <v>237</v>
      </c>
      <c r="J243" t="s">
        <v>239</v>
      </c>
    </row>
    <row r="244" spans="1:10" x14ac:dyDescent="0.2">
      <c r="A244" s="20" t="s">
        <v>289</v>
      </c>
      <c r="B244" s="4" t="s">
        <v>24</v>
      </c>
      <c r="C244" s="19">
        <v>26.4</v>
      </c>
      <c r="D244">
        <v>3.7</v>
      </c>
      <c r="E244">
        <v>7.9</v>
      </c>
      <c r="F244">
        <v>21.34</v>
      </c>
      <c r="G244">
        <v>563.48</v>
      </c>
      <c r="H244" t="s">
        <v>233</v>
      </c>
      <c r="I244" t="s">
        <v>237</v>
      </c>
      <c r="J244" t="s">
        <v>239</v>
      </c>
    </row>
    <row r="245" spans="1:10" x14ac:dyDescent="0.2">
      <c r="A245" s="20" t="s">
        <v>289</v>
      </c>
      <c r="B245" s="12" t="s">
        <v>26</v>
      </c>
      <c r="C245" s="19">
        <v>10.7</v>
      </c>
      <c r="D245">
        <v>4.0999999999999996</v>
      </c>
      <c r="E245">
        <v>7.8</v>
      </c>
      <c r="F245">
        <v>22.25</v>
      </c>
      <c r="G245">
        <v>238.11</v>
      </c>
      <c r="H245" t="s">
        <v>233</v>
      </c>
      <c r="I245" t="s">
        <v>237</v>
      </c>
      <c r="J245" t="s">
        <v>239</v>
      </c>
    </row>
    <row r="246" spans="1:10" x14ac:dyDescent="0.2">
      <c r="A246" s="20" t="s">
        <v>290</v>
      </c>
      <c r="B246" s="4" t="s">
        <v>24</v>
      </c>
      <c r="H246" t="s">
        <v>233</v>
      </c>
      <c r="I246" t="s">
        <v>237</v>
      </c>
      <c r="J246" t="s">
        <v>239</v>
      </c>
    </row>
    <row r="247" spans="1:10" x14ac:dyDescent="0.2">
      <c r="A247" s="20" t="s">
        <v>290</v>
      </c>
      <c r="B247" s="12" t="s">
        <v>26</v>
      </c>
      <c r="H247" t="s">
        <v>233</v>
      </c>
      <c r="I247" t="s">
        <v>237</v>
      </c>
      <c r="J247" t="s">
        <v>239</v>
      </c>
    </row>
    <row r="248" spans="1:10" x14ac:dyDescent="0.2">
      <c r="A248" s="20" t="s">
        <v>291</v>
      </c>
      <c r="B248" s="4" t="s">
        <v>24</v>
      </c>
      <c r="C248" s="19">
        <v>26</v>
      </c>
      <c r="D248">
        <v>3.7</v>
      </c>
      <c r="E248">
        <v>7.7</v>
      </c>
      <c r="F248">
        <v>20.63</v>
      </c>
      <c r="G248">
        <v>536.48</v>
      </c>
      <c r="H248" t="s">
        <v>233</v>
      </c>
      <c r="I248" t="s">
        <v>237</v>
      </c>
      <c r="J248" t="s">
        <v>239</v>
      </c>
    </row>
    <row r="249" spans="1:10" x14ac:dyDescent="0.2">
      <c r="A249" s="20" t="s">
        <v>291</v>
      </c>
      <c r="B249" s="12" t="s">
        <v>26</v>
      </c>
      <c r="C249" s="19">
        <v>9.1999999999999993</v>
      </c>
      <c r="D249">
        <v>4.0999999999999996</v>
      </c>
      <c r="E249">
        <v>7.7</v>
      </c>
      <c r="F249">
        <v>21.95</v>
      </c>
      <c r="G249">
        <v>201.92</v>
      </c>
      <c r="H249" t="s">
        <v>233</v>
      </c>
      <c r="I249" t="s">
        <v>237</v>
      </c>
      <c r="J249" t="s">
        <v>239</v>
      </c>
    </row>
    <row r="250" spans="1:10" x14ac:dyDescent="0.2">
      <c r="A250" s="20" t="s">
        <v>292</v>
      </c>
      <c r="B250" s="4" t="s">
        <v>24</v>
      </c>
      <c r="H250" t="s">
        <v>233</v>
      </c>
      <c r="I250" t="s">
        <v>237</v>
      </c>
      <c r="J250" t="s">
        <v>239</v>
      </c>
    </row>
    <row r="251" spans="1:10" x14ac:dyDescent="0.2">
      <c r="A251" s="20" t="s">
        <v>292</v>
      </c>
      <c r="B251" s="12" t="s">
        <v>26</v>
      </c>
      <c r="H251" t="s">
        <v>233</v>
      </c>
      <c r="I251" t="s">
        <v>237</v>
      </c>
      <c r="J251" t="s">
        <v>239</v>
      </c>
    </row>
    <row r="252" spans="1:10" x14ac:dyDescent="0.2">
      <c r="A252" s="20" t="s">
        <v>293</v>
      </c>
      <c r="B252" s="4" t="s">
        <v>24</v>
      </c>
      <c r="H252" t="s">
        <v>305</v>
      </c>
      <c r="I252" t="s">
        <v>237</v>
      </c>
      <c r="J252" t="s">
        <v>239</v>
      </c>
    </row>
    <row r="253" spans="1:10" x14ac:dyDescent="0.2">
      <c r="A253" s="20" t="s">
        <v>293</v>
      </c>
      <c r="B253" s="12" t="s">
        <v>26</v>
      </c>
      <c r="H253" t="s">
        <v>305</v>
      </c>
      <c r="I253" t="s">
        <v>237</v>
      </c>
      <c r="J253" t="s">
        <v>239</v>
      </c>
    </row>
    <row r="254" spans="1:10" x14ac:dyDescent="0.2">
      <c r="A254" s="20" t="s">
        <v>294</v>
      </c>
      <c r="B254" s="4" t="s">
        <v>24</v>
      </c>
      <c r="H254" t="s">
        <v>305</v>
      </c>
      <c r="I254" t="s">
        <v>237</v>
      </c>
      <c r="J254" t="s">
        <v>239</v>
      </c>
    </row>
    <row r="255" spans="1:10" x14ac:dyDescent="0.2">
      <c r="A255" s="20" t="s">
        <v>294</v>
      </c>
      <c r="B255" s="12" t="s">
        <v>26</v>
      </c>
      <c r="H255" t="s">
        <v>305</v>
      </c>
      <c r="I255" t="s">
        <v>237</v>
      </c>
      <c r="J255" t="s">
        <v>239</v>
      </c>
    </row>
    <row r="256" spans="1:10" x14ac:dyDescent="0.2">
      <c r="A256" s="20" t="s">
        <v>295</v>
      </c>
      <c r="B256" s="4" t="s">
        <v>24</v>
      </c>
      <c r="H256" t="s">
        <v>305</v>
      </c>
      <c r="I256" t="s">
        <v>237</v>
      </c>
      <c r="J256" t="s">
        <v>239</v>
      </c>
    </row>
    <row r="257" spans="1:12" x14ac:dyDescent="0.2">
      <c r="A257" s="20" t="s">
        <v>295</v>
      </c>
      <c r="B257" s="12" t="s">
        <v>26</v>
      </c>
      <c r="H257" t="s">
        <v>305</v>
      </c>
      <c r="I257" t="s">
        <v>237</v>
      </c>
      <c r="J257" t="s">
        <v>239</v>
      </c>
    </row>
    <row r="258" spans="1:12" x14ac:dyDescent="0.2">
      <c r="A258" s="20" t="s">
        <v>296</v>
      </c>
      <c r="B258" s="4" t="s">
        <v>24</v>
      </c>
      <c r="H258" t="s">
        <v>305</v>
      </c>
      <c r="I258" t="s">
        <v>237</v>
      </c>
      <c r="J258" t="s">
        <v>239</v>
      </c>
      <c r="L258" t="s">
        <v>313</v>
      </c>
    </row>
    <row r="259" spans="1:12" x14ac:dyDescent="0.2">
      <c r="A259" s="20" t="s">
        <v>296</v>
      </c>
      <c r="B259" s="12" t="s">
        <v>26</v>
      </c>
      <c r="H259" t="s">
        <v>305</v>
      </c>
      <c r="I259" t="s">
        <v>237</v>
      </c>
      <c r="J259" t="s">
        <v>239</v>
      </c>
      <c r="K259" t="s">
        <v>312</v>
      </c>
      <c r="L259" t="s">
        <v>313</v>
      </c>
    </row>
    <row r="260" spans="1:12" x14ac:dyDescent="0.2">
      <c r="A260" s="20" t="s">
        <v>297</v>
      </c>
      <c r="B260" s="4" t="s">
        <v>24</v>
      </c>
      <c r="H260" t="s">
        <v>305</v>
      </c>
      <c r="I260" t="s">
        <v>237</v>
      </c>
      <c r="J260" t="s">
        <v>239</v>
      </c>
      <c r="L260" t="s">
        <v>313</v>
      </c>
    </row>
    <row r="261" spans="1:12" x14ac:dyDescent="0.2">
      <c r="A261" s="20" t="s">
        <v>297</v>
      </c>
      <c r="B261" s="12" t="s">
        <v>26</v>
      </c>
      <c r="H261" t="s">
        <v>305</v>
      </c>
      <c r="I261" t="s">
        <v>237</v>
      </c>
      <c r="J261" t="s">
        <v>239</v>
      </c>
      <c r="K261" t="s">
        <v>312</v>
      </c>
      <c r="L261" t="s">
        <v>313</v>
      </c>
    </row>
    <row r="262" spans="1:12" x14ac:dyDescent="0.2">
      <c r="A262" s="20" t="s">
        <v>298</v>
      </c>
      <c r="B262" s="4" t="s">
        <v>24</v>
      </c>
      <c r="H262" t="s">
        <v>305</v>
      </c>
      <c r="I262" t="s">
        <v>237</v>
      </c>
      <c r="J262" t="s">
        <v>239</v>
      </c>
      <c r="L262" t="s">
        <v>313</v>
      </c>
    </row>
    <row r="263" spans="1:12" x14ac:dyDescent="0.2">
      <c r="A263" s="20" t="s">
        <v>298</v>
      </c>
      <c r="B263" s="12" t="s">
        <v>26</v>
      </c>
      <c r="H263" t="s">
        <v>305</v>
      </c>
      <c r="I263" t="s">
        <v>237</v>
      </c>
      <c r="J263" t="s">
        <v>239</v>
      </c>
      <c r="K263" t="s">
        <v>312</v>
      </c>
      <c r="L263" t="s">
        <v>313</v>
      </c>
    </row>
    <row r="264" spans="1:12" x14ac:dyDescent="0.2">
      <c r="A264" s="20" t="s">
        <v>299</v>
      </c>
      <c r="B264" s="4" t="s">
        <v>24</v>
      </c>
      <c r="H264" t="s">
        <v>305</v>
      </c>
      <c r="I264" t="s">
        <v>237</v>
      </c>
      <c r="J264" t="s">
        <v>239</v>
      </c>
      <c r="L264" t="s">
        <v>313</v>
      </c>
    </row>
    <row r="265" spans="1:12" x14ac:dyDescent="0.2">
      <c r="A265" s="20" t="s">
        <v>299</v>
      </c>
      <c r="B265" s="12" t="s">
        <v>26</v>
      </c>
      <c r="H265" t="s">
        <v>305</v>
      </c>
      <c r="I265" t="s">
        <v>237</v>
      </c>
      <c r="J265" t="s">
        <v>239</v>
      </c>
      <c r="K265" t="s">
        <v>312</v>
      </c>
      <c r="L265" t="s">
        <v>313</v>
      </c>
    </row>
    <row r="266" spans="1:12" x14ac:dyDescent="0.2">
      <c r="A266" s="20" t="s">
        <v>300</v>
      </c>
      <c r="B266" s="4" t="s">
        <v>24</v>
      </c>
      <c r="H266" t="s">
        <v>305</v>
      </c>
      <c r="I266" t="s">
        <v>237</v>
      </c>
      <c r="J266" t="s">
        <v>239</v>
      </c>
      <c r="L266" t="s">
        <v>313</v>
      </c>
    </row>
    <row r="267" spans="1:12" x14ac:dyDescent="0.2">
      <c r="A267" s="20" t="s">
        <v>300</v>
      </c>
      <c r="B267" s="12" t="s">
        <v>26</v>
      </c>
      <c r="H267" t="s">
        <v>305</v>
      </c>
      <c r="I267" t="s">
        <v>237</v>
      </c>
      <c r="J267" t="s">
        <v>239</v>
      </c>
      <c r="K267" t="s">
        <v>312</v>
      </c>
      <c r="L267" t="s">
        <v>313</v>
      </c>
    </row>
    <row r="268" spans="1:12" x14ac:dyDescent="0.2">
      <c r="A268" s="20" t="s">
        <v>301</v>
      </c>
      <c r="B268" s="4" t="s">
        <v>24</v>
      </c>
      <c r="H268" t="s">
        <v>305</v>
      </c>
      <c r="I268" t="s">
        <v>237</v>
      </c>
      <c r="J268" t="s">
        <v>239</v>
      </c>
      <c r="L268" t="s">
        <v>313</v>
      </c>
    </row>
    <row r="269" spans="1:12" x14ac:dyDescent="0.2">
      <c r="A269" s="20" t="s">
        <v>301</v>
      </c>
      <c r="B269" s="12" t="s">
        <v>26</v>
      </c>
      <c r="H269" t="s">
        <v>305</v>
      </c>
      <c r="I269" t="s">
        <v>237</v>
      </c>
      <c r="J269" t="s">
        <v>239</v>
      </c>
      <c r="L269" t="s">
        <v>313</v>
      </c>
    </row>
    <row r="270" spans="1:12" ht="25.5" x14ac:dyDescent="0.2">
      <c r="A270" s="20" t="s">
        <v>302</v>
      </c>
      <c r="B270" s="4" t="s">
        <v>24</v>
      </c>
      <c r="H270" t="s">
        <v>305</v>
      </c>
      <c r="I270" t="s">
        <v>237</v>
      </c>
      <c r="J270" t="s">
        <v>239</v>
      </c>
      <c r="L270" s="13" t="s">
        <v>314</v>
      </c>
    </row>
    <row r="271" spans="1:12" ht="25.5" x14ac:dyDescent="0.2">
      <c r="A271" s="20" t="s">
        <v>302</v>
      </c>
      <c r="B271" s="12" t="s">
        <v>26</v>
      </c>
      <c r="H271" t="s">
        <v>305</v>
      </c>
      <c r="I271" t="s">
        <v>237</v>
      </c>
      <c r="J271" t="s">
        <v>239</v>
      </c>
      <c r="L271" s="13" t="s">
        <v>314</v>
      </c>
    </row>
    <row r="272" spans="1:12" ht="25.5" x14ac:dyDescent="0.2">
      <c r="A272" s="20" t="s">
        <v>303</v>
      </c>
      <c r="B272" s="4" t="s">
        <v>24</v>
      </c>
      <c r="H272" t="s">
        <v>305</v>
      </c>
      <c r="I272" t="s">
        <v>237</v>
      </c>
      <c r="J272" t="s">
        <v>239</v>
      </c>
      <c r="L272" s="13" t="s">
        <v>314</v>
      </c>
    </row>
    <row r="273" spans="1:12" ht="25.5" x14ac:dyDescent="0.2">
      <c r="A273" s="20" t="s">
        <v>303</v>
      </c>
      <c r="B273" s="12" t="s">
        <v>26</v>
      </c>
      <c r="H273" t="s">
        <v>305</v>
      </c>
      <c r="I273" t="s">
        <v>237</v>
      </c>
      <c r="J273" t="s">
        <v>239</v>
      </c>
      <c r="L273" s="13" t="s">
        <v>314</v>
      </c>
    </row>
    <row r="274" spans="1:12" ht="25.5" x14ac:dyDescent="0.2">
      <c r="A274" s="20" t="s">
        <v>304</v>
      </c>
      <c r="B274" s="4" t="s">
        <v>24</v>
      </c>
      <c r="H274" t="s">
        <v>305</v>
      </c>
      <c r="I274" t="s">
        <v>237</v>
      </c>
      <c r="J274" t="s">
        <v>239</v>
      </c>
      <c r="L274" s="13" t="s">
        <v>314</v>
      </c>
    </row>
    <row r="275" spans="1:12" ht="25.5" x14ac:dyDescent="0.2">
      <c r="A275" s="20" t="s">
        <v>304</v>
      </c>
      <c r="B275" s="12" t="s">
        <v>26</v>
      </c>
      <c r="H275" t="s">
        <v>305</v>
      </c>
      <c r="I275" t="s">
        <v>237</v>
      </c>
      <c r="J275" t="s">
        <v>239</v>
      </c>
      <c r="L275" s="13" t="s">
        <v>314</v>
      </c>
    </row>
    <row r="276" spans="1:12" ht="25.5" x14ac:dyDescent="0.2">
      <c r="A276" s="20" t="s">
        <v>321</v>
      </c>
      <c r="B276" s="4"/>
      <c r="H276" t="s">
        <v>305</v>
      </c>
      <c r="I276" t="s">
        <v>237</v>
      </c>
      <c r="J276" t="s">
        <v>239</v>
      </c>
      <c r="L276" s="13" t="s">
        <v>314</v>
      </c>
    </row>
    <row r="277" spans="1:12" ht="25.5" x14ac:dyDescent="0.2">
      <c r="A277" s="20" t="s">
        <v>321</v>
      </c>
      <c r="B277" s="12"/>
      <c r="H277" t="s">
        <v>305</v>
      </c>
      <c r="I277" t="s">
        <v>237</v>
      </c>
      <c r="J277" t="s">
        <v>239</v>
      </c>
      <c r="L277" s="13" t="s">
        <v>314</v>
      </c>
    </row>
    <row r="278" spans="1:12" ht="25.5" x14ac:dyDescent="0.2">
      <c r="A278" s="20">
        <v>43474</v>
      </c>
      <c r="B278" s="4" t="s">
        <v>24</v>
      </c>
      <c r="H278" t="s">
        <v>305</v>
      </c>
      <c r="I278" t="s">
        <v>237</v>
      </c>
      <c r="J278" s="11" t="s">
        <v>11</v>
      </c>
      <c r="L278" s="13" t="s">
        <v>314</v>
      </c>
    </row>
    <row r="279" spans="1:12" ht="38.25" x14ac:dyDescent="0.2">
      <c r="A279" s="20">
        <v>43474</v>
      </c>
      <c r="B279" s="12" t="s">
        <v>26</v>
      </c>
      <c r="H279" t="s">
        <v>305</v>
      </c>
      <c r="I279" t="s">
        <v>237</v>
      </c>
      <c r="J279" s="11" t="s">
        <v>11</v>
      </c>
      <c r="L279" s="13" t="s">
        <v>322</v>
      </c>
    </row>
    <row r="280" spans="1:12" ht="38.25" x14ac:dyDescent="0.2">
      <c r="A280" s="20">
        <v>43505</v>
      </c>
      <c r="B280" s="4" t="s">
        <v>24</v>
      </c>
      <c r="H280" t="s">
        <v>305</v>
      </c>
      <c r="I280" t="s">
        <v>237</v>
      </c>
      <c r="J280" s="11" t="s">
        <v>11</v>
      </c>
      <c r="L280" s="13" t="s">
        <v>322</v>
      </c>
    </row>
    <row r="281" spans="1:12" ht="38.25" x14ac:dyDescent="0.2">
      <c r="A281" s="20">
        <v>43505</v>
      </c>
      <c r="B281" s="12" t="s">
        <v>26</v>
      </c>
      <c r="H281" t="s">
        <v>305</v>
      </c>
      <c r="I281" t="s">
        <v>237</v>
      </c>
      <c r="J281" s="11" t="s">
        <v>11</v>
      </c>
      <c r="L281" s="13" t="s">
        <v>322</v>
      </c>
    </row>
    <row r="282" spans="1:12" ht="38.25" x14ac:dyDescent="0.2">
      <c r="A282" s="20">
        <v>43533</v>
      </c>
      <c r="B282" s="4" t="s">
        <v>24</v>
      </c>
      <c r="H282" t="s">
        <v>305</v>
      </c>
      <c r="I282" t="s">
        <v>237</v>
      </c>
      <c r="J282" s="11" t="s">
        <v>11</v>
      </c>
      <c r="L282" s="13" t="s">
        <v>322</v>
      </c>
    </row>
    <row r="283" spans="1:12" x14ac:dyDescent="0.2">
      <c r="A283" s="20">
        <v>43533</v>
      </c>
      <c r="B283" s="12" t="s">
        <v>26</v>
      </c>
      <c r="I283" t="s">
        <v>237</v>
      </c>
      <c r="J283" s="11" t="s">
        <v>11</v>
      </c>
    </row>
    <row r="284" spans="1:12" x14ac:dyDescent="0.2">
      <c r="A284" s="20">
        <v>43533</v>
      </c>
      <c r="I284" t="s">
        <v>237</v>
      </c>
      <c r="J284" s="11" t="s">
        <v>11</v>
      </c>
    </row>
    <row r="285" spans="1:12" x14ac:dyDescent="0.2">
      <c r="A285" s="20">
        <v>43564</v>
      </c>
      <c r="I285" t="s">
        <v>237</v>
      </c>
      <c r="J285" s="11" t="s">
        <v>11</v>
      </c>
    </row>
    <row r="286" spans="1:12" x14ac:dyDescent="0.2">
      <c r="A286" s="20">
        <v>43564</v>
      </c>
      <c r="I286" t="s">
        <v>237</v>
      </c>
      <c r="J286" s="11" t="s">
        <v>11</v>
      </c>
    </row>
    <row r="287" spans="1:12" x14ac:dyDescent="0.2">
      <c r="A287" s="20">
        <v>43594</v>
      </c>
      <c r="I287" t="s">
        <v>237</v>
      </c>
      <c r="J287" s="11" t="s">
        <v>11</v>
      </c>
    </row>
    <row r="288" spans="1:12" x14ac:dyDescent="0.2">
      <c r="A288" s="20">
        <v>43594</v>
      </c>
      <c r="I288" t="s">
        <v>237</v>
      </c>
      <c r="J288" s="11" t="s">
        <v>11</v>
      </c>
    </row>
    <row r="289" spans="1:10" x14ac:dyDescent="0.2">
      <c r="A289" s="20">
        <v>43625</v>
      </c>
      <c r="I289" t="s">
        <v>237</v>
      </c>
      <c r="J289" s="11" t="s">
        <v>11</v>
      </c>
    </row>
    <row r="290" spans="1:10" x14ac:dyDescent="0.2">
      <c r="A290" s="20">
        <v>43625</v>
      </c>
      <c r="I290" t="s">
        <v>237</v>
      </c>
      <c r="J290" s="11" t="s">
        <v>11</v>
      </c>
    </row>
    <row r="291" spans="1:10" x14ac:dyDescent="0.2">
      <c r="A291" s="20">
        <v>43655</v>
      </c>
      <c r="I291" t="s">
        <v>237</v>
      </c>
      <c r="J291" s="11" t="s">
        <v>11</v>
      </c>
    </row>
    <row r="292" spans="1:10" x14ac:dyDescent="0.2">
      <c r="A292" s="20">
        <v>43655</v>
      </c>
      <c r="I292" t="s">
        <v>237</v>
      </c>
      <c r="J292" s="11" t="s">
        <v>11</v>
      </c>
    </row>
    <row r="293" spans="1:10" x14ac:dyDescent="0.2">
      <c r="A293" s="20">
        <v>43686</v>
      </c>
      <c r="I293" t="s">
        <v>237</v>
      </c>
      <c r="J293" s="11" t="s">
        <v>11</v>
      </c>
    </row>
    <row r="294" spans="1:10" x14ac:dyDescent="0.2">
      <c r="A294" s="20">
        <v>43686</v>
      </c>
      <c r="I294" t="s">
        <v>237</v>
      </c>
      <c r="J294" s="11" t="s">
        <v>11</v>
      </c>
    </row>
    <row r="295" spans="1:10" x14ac:dyDescent="0.2">
      <c r="A295" s="20">
        <v>43717</v>
      </c>
      <c r="I295" t="s">
        <v>237</v>
      </c>
      <c r="J295" s="11" t="s">
        <v>11</v>
      </c>
    </row>
    <row r="296" spans="1:10" x14ac:dyDescent="0.2">
      <c r="A296" s="20">
        <v>43717</v>
      </c>
      <c r="I296" t="s">
        <v>237</v>
      </c>
      <c r="J296" s="11" t="s">
        <v>11</v>
      </c>
    </row>
    <row r="297" spans="1:10" x14ac:dyDescent="0.2">
      <c r="A297" s="20">
        <v>43747</v>
      </c>
      <c r="I297" t="s">
        <v>237</v>
      </c>
      <c r="J297" s="11" t="s">
        <v>11</v>
      </c>
    </row>
    <row r="298" spans="1:10" x14ac:dyDescent="0.2">
      <c r="A298" s="20">
        <v>43747</v>
      </c>
      <c r="I298" t="s">
        <v>237</v>
      </c>
      <c r="J298" s="11" t="s">
        <v>11</v>
      </c>
    </row>
    <row r="299" spans="1:10" x14ac:dyDescent="0.2">
      <c r="A299" s="20">
        <v>43778</v>
      </c>
      <c r="I299" t="s">
        <v>237</v>
      </c>
      <c r="J299" s="11" t="s">
        <v>11</v>
      </c>
    </row>
    <row r="300" spans="1:10" x14ac:dyDescent="0.2">
      <c r="A300" s="20">
        <v>43778</v>
      </c>
      <c r="I300" t="s">
        <v>237</v>
      </c>
      <c r="J300" s="11" t="s">
        <v>11</v>
      </c>
    </row>
    <row r="301" spans="1:10" x14ac:dyDescent="0.2">
      <c r="A301" s="20">
        <v>43808</v>
      </c>
      <c r="I301" t="s">
        <v>237</v>
      </c>
      <c r="J301" s="11" t="s">
        <v>11</v>
      </c>
    </row>
    <row r="302" spans="1:10" x14ac:dyDescent="0.2">
      <c r="A302" s="20">
        <v>43808</v>
      </c>
      <c r="I302" t="s">
        <v>237</v>
      </c>
      <c r="J302" s="11" t="s">
        <v>11</v>
      </c>
    </row>
    <row r="303" spans="1:10" x14ac:dyDescent="0.2">
      <c r="A303" s="20" t="s">
        <v>330</v>
      </c>
      <c r="I303" t="s">
        <v>237</v>
      </c>
      <c r="J303" s="11" t="s">
        <v>11</v>
      </c>
    </row>
    <row r="304" spans="1:10" x14ac:dyDescent="0.2">
      <c r="A304" s="20" t="s">
        <v>330</v>
      </c>
      <c r="I304" t="s">
        <v>237</v>
      </c>
      <c r="J304" s="11" t="s">
        <v>11</v>
      </c>
    </row>
    <row r="305" spans="1:10" x14ac:dyDescent="0.2">
      <c r="A305" s="20" t="s">
        <v>331</v>
      </c>
      <c r="I305" t="s">
        <v>237</v>
      </c>
      <c r="J305" s="11" t="s">
        <v>11</v>
      </c>
    </row>
    <row r="306" spans="1:10" x14ac:dyDescent="0.2">
      <c r="A306" s="20" t="s">
        <v>331</v>
      </c>
      <c r="I306" t="s">
        <v>237</v>
      </c>
      <c r="J306" s="11" t="s">
        <v>11</v>
      </c>
    </row>
    <row r="307" spans="1:10" x14ac:dyDescent="0.2">
      <c r="A307" s="20" t="s">
        <v>332</v>
      </c>
      <c r="I307" t="s">
        <v>237</v>
      </c>
      <c r="J307" s="11" t="s">
        <v>11</v>
      </c>
    </row>
    <row r="308" spans="1:10" x14ac:dyDescent="0.2">
      <c r="A308" s="20" t="s">
        <v>332</v>
      </c>
      <c r="I308" t="s">
        <v>237</v>
      </c>
      <c r="J308" s="11" t="s">
        <v>11</v>
      </c>
    </row>
    <row r="309" spans="1:10" x14ac:dyDescent="0.2">
      <c r="A309" s="20" t="s">
        <v>333</v>
      </c>
      <c r="H309" t="s">
        <v>337</v>
      </c>
      <c r="I309" t="s">
        <v>237</v>
      </c>
      <c r="J309" s="11" t="s">
        <v>11</v>
      </c>
    </row>
    <row r="310" spans="1:10" x14ac:dyDescent="0.2">
      <c r="A310" s="20" t="s">
        <v>333</v>
      </c>
      <c r="H310" t="s">
        <v>377</v>
      </c>
      <c r="I310" t="s">
        <v>237</v>
      </c>
    </row>
    <row r="311" spans="1:10" x14ac:dyDescent="0.2">
      <c r="A311" s="20" t="s">
        <v>334</v>
      </c>
      <c r="H311" t="s">
        <v>377</v>
      </c>
      <c r="I311" t="s">
        <v>237</v>
      </c>
    </row>
    <row r="312" spans="1:10" x14ac:dyDescent="0.2">
      <c r="A312" s="20" t="s">
        <v>334</v>
      </c>
      <c r="H312" t="s">
        <v>377</v>
      </c>
      <c r="I312" t="s">
        <v>237</v>
      </c>
    </row>
    <row r="313" spans="1:10" x14ac:dyDescent="0.2">
      <c r="A313" s="20" t="s">
        <v>335</v>
      </c>
      <c r="H313" t="s">
        <v>377</v>
      </c>
      <c r="I313" t="s">
        <v>237</v>
      </c>
    </row>
    <row r="314" spans="1:10" x14ac:dyDescent="0.2">
      <c r="A314" s="20" t="s">
        <v>335</v>
      </c>
      <c r="H314" t="s">
        <v>377</v>
      </c>
      <c r="I314" t="s">
        <v>237</v>
      </c>
    </row>
    <row r="315" spans="1:10" x14ac:dyDescent="0.2">
      <c r="A315" s="20" t="s">
        <v>336</v>
      </c>
      <c r="H315" t="s">
        <v>377</v>
      </c>
      <c r="I315" t="s">
        <v>237</v>
      </c>
    </row>
    <row r="316" spans="1:10" x14ac:dyDescent="0.2">
      <c r="A316" s="20" t="s">
        <v>336</v>
      </c>
      <c r="H316" t="s">
        <v>377</v>
      </c>
      <c r="I316" t="s">
        <v>237</v>
      </c>
    </row>
    <row r="317" spans="1:10" x14ac:dyDescent="0.2">
      <c r="H317" t="s">
        <v>377</v>
      </c>
    </row>
    <row r="318" spans="1:10" x14ac:dyDescent="0.2">
      <c r="A318" s="53">
        <v>43363</v>
      </c>
      <c r="B318" s="36"/>
      <c r="H318" t="s">
        <v>377</v>
      </c>
    </row>
    <row r="319" spans="1:10" x14ac:dyDescent="0.2">
      <c r="A319" s="53">
        <v>43364</v>
      </c>
      <c r="H319" t="s">
        <v>377</v>
      </c>
    </row>
    <row r="320" spans="1:10" x14ac:dyDescent="0.2">
      <c r="A320" s="53">
        <v>43365</v>
      </c>
      <c r="H320" t="s">
        <v>377</v>
      </c>
    </row>
    <row r="321" spans="1:10" x14ac:dyDescent="0.2">
      <c r="A321" s="53">
        <v>43366</v>
      </c>
      <c r="H321" t="s">
        <v>377</v>
      </c>
    </row>
    <row r="322" spans="1:10" x14ac:dyDescent="0.2">
      <c r="A322" s="53">
        <v>43367</v>
      </c>
      <c r="H322" t="s">
        <v>377</v>
      </c>
    </row>
    <row r="323" spans="1:10" x14ac:dyDescent="0.2">
      <c r="A323" s="53">
        <v>43368</v>
      </c>
      <c r="H323" t="s">
        <v>377</v>
      </c>
    </row>
    <row r="324" spans="1:10" x14ac:dyDescent="0.2">
      <c r="A324" s="53">
        <v>43369</v>
      </c>
      <c r="H324" t="s">
        <v>377</v>
      </c>
    </row>
    <row r="325" spans="1:10" x14ac:dyDescent="0.2">
      <c r="A325" s="53">
        <v>43370</v>
      </c>
      <c r="H325" t="s">
        <v>377</v>
      </c>
    </row>
    <row r="326" spans="1:10" x14ac:dyDescent="0.2">
      <c r="A326" s="53">
        <v>43371</v>
      </c>
      <c r="H326" t="s">
        <v>377</v>
      </c>
    </row>
    <row r="327" spans="1:10" x14ac:dyDescent="0.2">
      <c r="A327" s="53">
        <v>43372</v>
      </c>
      <c r="H327" t="s">
        <v>377</v>
      </c>
    </row>
    <row r="328" spans="1:10" x14ac:dyDescent="0.2">
      <c r="A328" s="53">
        <v>43373</v>
      </c>
      <c r="H328" t="s">
        <v>377</v>
      </c>
    </row>
    <row r="329" spans="1:10" x14ac:dyDescent="0.2">
      <c r="A329" s="53">
        <v>43374</v>
      </c>
      <c r="H329" t="s">
        <v>377</v>
      </c>
    </row>
    <row r="330" spans="1:10" x14ac:dyDescent="0.2">
      <c r="A330" s="53">
        <v>43375</v>
      </c>
      <c r="H330" t="s">
        <v>377</v>
      </c>
    </row>
    <row r="331" spans="1:10" x14ac:dyDescent="0.2">
      <c r="A331" s="53">
        <v>43376</v>
      </c>
      <c r="H331" t="s">
        <v>377</v>
      </c>
    </row>
    <row r="332" spans="1:10" x14ac:dyDescent="0.2">
      <c r="A332" s="53">
        <v>43377</v>
      </c>
      <c r="H332" t="s">
        <v>377</v>
      </c>
    </row>
    <row r="333" spans="1:10" x14ac:dyDescent="0.2">
      <c r="A333" s="53">
        <v>43378</v>
      </c>
      <c r="H333" t="s">
        <v>377</v>
      </c>
    </row>
    <row r="334" spans="1:10" x14ac:dyDescent="0.2">
      <c r="A334" s="53">
        <v>43379</v>
      </c>
      <c r="H334" t="s">
        <v>377</v>
      </c>
      <c r="I334" t="s">
        <v>374</v>
      </c>
      <c r="J334" s="11" t="s">
        <v>375</v>
      </c>
    </row>
    <row r="335" spans="1:10" x14ac:dyDescent="0.2">
      <c r="A335" s="53">
        <v>43380</v>
      </c>
      <c r="H335" t="s">
        <v>377</v>
      </c>
      <c r="I335" t="s">
        <v>374</v>
      </c>
      <c r="J335" s="11" t="s">
        <v>375</v>
      </c>
    </row>
    <row r="336" spans="1:10" x14ac:dyDescent="0.2">
      <c r="A336" s="53">
        <v>43381</v>
      </c>
      <c r="H336" t="s">
        <v>377</v>
      </c>
      <c r="I336" t="s">
        <v>374</v>
      </c>
      <c r="J336" s="11" t="s">
        <v>375</v>
      </c>
    </row>
    <row r="337" spans="1:10" x14ac:dyDescent="0.2">
      <c r="A337" s="53">
        <v>43382</v>
      </c>
      <c r="H337" t="s">
        <v>377</v>
      </c>
      <c r="I337" t="s">
        <v>374</v>
      </c>
      <c r="J337" s="11" t="s">
        <v>375</v>
      </c>
    </row>
    <row r="338" spans="1:10" x14ac:dyDescent="0.2">
      <c r="A338" s="53">
        <v>43383</v>
      </c>
      <c r="H338" t="s">
        <v>377</v>
      </c>
      <c r="I338" t="s">
        <v>374</v>
      </c>
      <c r="J338" s="11" t="s">
        <v>375</v>
      </c>
    </row>
    <row r="339" spans="1:10" x14ac:dyDescent="0.2">
      <c r="A339" s="53">
        <v>43384</v>
      </c>
      <c r="H339" t="s">
        <v>377</v>
      </c>
      <c r="I339" t="s">
        <v>374</v>
      </c>
      <c r="J339" s="11" t="s">
        <v>375</v>
      </c>
    </row>
    <row r="340" spans="1:10" x14ac:dyDescent="0.2">
      <c r="A340" s="53">
        <v>43385</v>
      </c>
      <c r="H340" t="s">
        <v>377</v>
      </c>
      <c r="I340" t="s">
        <v>374</v>
      </c>
      <c r="J340" s="11" t="s">
        <v>375</v>
      </c>
    </row>
    <row r="341" spans="1:10" x14ac:dyDescent="0.2">
      <c r="A341" s="53">
        <v>43386</v>
      </c>
      <c r="H341" t="s">
        <v>377</v>
      </c>
      <c r="I341" t="s">
        <v>374</v>
      </c>
      <c r="J341" s="11" t="s">
        <v>375</v>
      </c>
    </row>
    <row r="342" spans="1:10" x14ac:dyDescent="0.2">
      <c r="A342" s="53">
        <v>43387</v>
      </c>
      <c r="H342" t="s">
        <v>377</v>
      </c>
      <c r="I342" t="s">
        <v>374</v>
      </c>
      <c r="J342" s="11" t="s">
        <v>375</v>
      </c>
    </row>
    <row r="343" spans="1:10" x14ac:dyDescent="0.2">
      <c r="A343" s="53">
        <v>43388</v>
      </c>
      <c r="H343" t="s">
        <v>377</v>
      </c>
      <c r="I343" t="s">
        <v>374</v>
      </c>
      <c r="J343" s="11" t="s">
        <v>375</v>
      </c>
    </row>
    <row r="344" spans="1:10" x14ac:dyDescent="0.2">
      <c r="A344" s="53">
        <v>43389</v>
      </c>
      <c r="H344" t="s">
        <v>377</v>
      </c>
      <c r="I344" t="s">
        <v>374</v>
      </c>
      <c r="J344" s="11" t="s">
        <v>375</v>
      </c>
    </row>
    <row r="345" spans="1:10" x14ac:dyDescent="0.2">
      <c r="A345" s="53">
        <v>43390</v>
      </c>
      <c r="H345" t="s">
        <v>377</v>
      </c>
      <c r="I345" t="s">
        <v>374</v>
      </c>
      <c r="J345" s="11" t="s">
        <v>375</v>
      </c>
    </row>
    <row r="346" spans="1:10" x14ac:dyDescent="0.2">
      <c r="A346" s="53">
        <v>43391</v>
      </c>
      <c r="H346" t="s">
        <v>377</v>
      </c>
      <c r="I346" t="s">
        <v>374</v>
      </c>
      <c r="J346" s="11" t="s">
        <v>375</v>
      </c>
    </row>
    <row r="347" spans="1:10" x14ac:dyDescent="0.2">
      <c r="A347" s="53">
        <v>43392</v>
      </c>
      <c r="H347" t="s">
        <v>377</v>
      </c>
      <c r="I347" t="s">
        <v>374</v>
      </c>
      <c r="J347" s="11" t="s">
        <v>375</v>
      </c>
    </row>
    <row r="348" spans="1:10" x14ac:dyDescent="0.2">
      <c r="A348" s="53">
        <v>43393</v>
      </c>
      <c r="H348" t="s">
        <v>377</v>
      </c>
      <c r="I348" t="s">
        <v>374</v>
      </c>
      <c r="J348" s="11" t="s">
        <v>375</v>
      </c>
    </row>
    <row r="349" spans="1:10" x14ac:dyDescent="0.2">
      <c r="A349" s="53">
        <v>43394</v>
      </c>
      <c r="H349" t="s">
        <v>377</v>
      </c>
      <c r="I349" t="s">
        <v>374</v>
      </c>
      <c r="J349" s="11" t="s">
        <v>375</v>
      </c>
    </row>
    <row r="350" spans="1:10" x14ac:dyDescent="0.2">
      <c r="A350" s="53">
        <v>43395</v>
      </c>
      <c r="H350" t="s">
        <v>377</v>
      </c>
      <c r="I350" t="s">
        <v>374</v>
      </c>
      <c r="J350" s="11" t="s">
        <v>375</v>
      </c>
    </row>
    <row r="351" spans="1:10" x14ac:dyDescent="0.2">
      <c r="A351" s="53">
        <v>43396</v>
      </c>
      <c r="H351" t="s">
        <v>377</v>
      </c>
      <c r="I351" t="s">
        <v>374</v>
      </c>
      <c r="J351" s="11" t="s">
        <v>375</v>
      </c>
    </row>
    <row r="352" spans="1:10" x14ac:dyDescent="0.2">
      <c r="A352" s="53">
        <v>43397</v>
      </c>
      <c r="H352" t="s">
        <v>377</v>
      </c>
      <c r="I352" t="s">
        <v>374</v>
      </c>
      <c r="J352" s="11" t="s">
        <v>375</v>
      </c>
    </row>
    <row r="353" spans="1:10" x14ac:dyDescent="0.2">
      <c r="A353" s="53">
        <v>43398</v>
      </c>
      <c r="H353" t="s">
        <v>377</v>
      </c>
      <c r="I353" t="s">
        <v>374</v>
      </c>
      <c r="J353" s="11" t="s">
        <v>375</v>
      </c>
    </row>
    <row r="354" spans="1:10" x14ac:dyDescent="0.2">
      <c r="A354" s="53">
        <v>43399</v>
      </c>
      <c r="H354" t="s">
        <v>377</v>
      </c>
      <c r="I354" t="s">
        <v>374</v>
      </c>
      <c r="J354" s="11" t="s">
        <v>375</v>
      </c>
    </row>
    <row r="355" spans="1:10" x14ac:dyDescent="0.2">
      <c r="A355" s="53">
        <v>43400</v>
      </c>
      <c r="H355" t="s">
        <v>377</v>
      </c>
      <c r="I355" t="s">
        <v>374</v>
      </c>
      <c r="J355" s="11" t="s">
        <v>375</v>
      </c>
    </row>
    <row r="356" spans="1:10" x14ac:dyDescent="0.2">
      <c r="A356" s="53">
        <v>43401</v>
      </c>
      <c r="H356" t="s">
        <v>377</v>
      </c>
      <c r="I356" t="s">
        <v>374</v>
      </c>
      <c r="J356" s="11" t="s">
        <v>375</v>
      </c>
    </row>
    <row r="357" spans="1:10" x14ac:dyDescent="0.2">
      <c r="A357" s="53">
        <v>43402</v>
      </c>
      <c r="H357" t="s">
        <v>377</v>
      </c>
      <c r="I357" t="s">
        <v>374</v>
      </c>
      <c r="J357" s="11" t="s">
        <v>375</v>
      </c>
    </row>
    <row r="358" spans="1:10" x14ac:dyDescent="0.2">
      <c r="A358" s="53">
        <v>43403</v>
      </c>
      <c r="H358" t="s">
        <v>377</v>
      </c>
      <c r="I358" t="s">
        <v>374</v>
      </c>
      <c r="J358" s="11" t="s">
        <v>375</v>
      </c>
    </row>
    <row r="359" spans="1:10" x14ac:dyDescent="0.2">
      <c r="A359" s="53">
        <v>43404</v>
      </c>
      <c r="H359" t="s">
        <v>377</v>
      </c>
      <c r="I359" t="s">
        <v>374</v>
      </c>
      <c r="J359" s="11" t="s">
        <v>375</v>
      </c>
    </row>
    <row r="360" spans="1:10" x14ac:dyDescent="0.2">
      <c r="A360" s="53">
        <v>43405</v>
      </c>
      <c r="H360" t="s">
        <v>377</v>
      </c>
      <c r="I360" t="s">
        <v>374</v>
      </c>
      <c r="J360" s="11" t="s">
        <v>375</v>
      </c>
    </row>
    <row r="361" spans="1:10" x14ac:dyDescent="0.2">
      <c r="A361" s="53">
        <v>43406</v>
      </c>
      <c r="H361" t="s">
        <v>377</v>
      </c>
      <c r="I361" t="s">
        <v>374</v>
      </c>
      <c r="J361" s="11" t="s">
        <v>375</v>
      </c>
    </row>
    <row r="362" spans="1:10" x14ac:dyDescent="0.2">
      <c r="A362" s="53">
        <v>43407</v>
      </c>
      <c r="H362" t="s">
        <v>377</v>
      </c>
      <c r="I362" t="s">
        <v>374</v>
      </c>
      <c r="J362" s="11" t="s">
        <v>375</v>
      </c>
    </row>
    <row r="363" spans="1:10" x14ac:dyDescent="0.2">
      <c r="A363" s="53">
        <v>43408</v>
      </c>
      <c r="H363" t="s">
        <v>377</v>
      </c>
      <c r="I363" t="s">
        <v>374</v>
      </c>
      <c r="J363" s="11" t="s">
        <v>375</v>
      </c>
    </row>
    <row r="364" spans="1:10" x14ac:dyDescent="0.2">
      <c r="A364" s="53">
        <v>43409</v>
      </c>
      <c r="H364" t="s">
        <v>377</v>
      </c>
      <c r="I364" t="s">
        <v>374</v>
      </c>
      <c r="J364" s="11" t="s">
        <v>375</v>
      </c>
    </row>
    <row r="365" spans="1:10" x14ac:dyDescent="0.2">
      <c r="A365" s="53">
        <v>43410</v>
      </c>
      <c r="H365" t="s">
        <v>377</v>
      </c>
      <c r="I365" t="s">
        <v>374</v>
      </c>
      <c r="J365" s="11" t="s">
        <v>375</v>
      </c>
    </row>
    <row r="366" spans="1:10" x14ac:dyDescent="0.2">
      <c r="A366" s="53">
        <v>43411</v>
      </c>
      <c r="H366" t="s">
        <v>377</v>
      </c>
      <c r="I366" t="s">
        <v>374</v>
      </c>
      <c r="J366" s="11" t="s">
        <v>375</v>
      </c>
    </row>
    <row r="367" spans="1:10" x14ac:dyDescent="0.2">
      <c r="A367" s="53">
        <v>43412</v>
      </c>
      <c r="H367" t="s">
        <v>377</v>
      </c>
      <c r="I367" t="s">
        <v>374</v>
      </c>
      <c r="J367" s="11" t="s">
        <v>375</v>
      </c>
    </row>
    <row r="368" spans="1:10" x14ac:dyDescent="0.2">
      <c r="A368" s="53">
        <v>43413</v>
      </c>
      <c r="H368" t="s">
        <v>377</v>
      </c>
      <c r="I368" t="s">
        <v>374</v>
      </c>
      <c r="J368" s="11" t="s">
        <v>375</v>
      </c>
    </row>
    <row r="369" spans="1:10" x14ac:dyDescent="0.2">
      <c r="A369" s="53">
        <v>43414</v>
      </c>
      <c r="H369" t="s">
        <v>377</v>
      </c>
      <c r="I369" t="s">
        <v>374</v>
      </c>
      <c r="J369" s="11" t="s">
        <v>375</v>
      </c>
    </row>
    <row r="370" spans="1:10" x14ac:dyDescent="0.2">
      <c r="A370" s="53">
        <v>43415</v>
      </c>
      <c r="H370" t="s">
        <v>377</v>
      </c>
      <c r="I370" t="s">
        <v>374</v>
      </c>
      <c r="J370" s="11" t="s">
        <v>375</v>
      </c>
    </row>
    <row r="371" spans="1:10" x14ac:dyDescent="0.2">
      <c r="A371" s="53">
        <v>43416</v>
      </c>
      <c r="H371" t="s">
        <v>377</v>
      </c>
      <c r="I371" t="s">
        <v>374</v>
      </c>
      <c r="J371" s="11" t="s">
        <v>375</v>
      </c>
    </row>
    <row r="372" spans="1:10" x14ac:dyDescent="0.2">
      <c r="A372" s="53">
        <v>43417</v>
      </c>
      <c r="H372" t="s">
        <v>377</v>
      </c>
      <c r="I372" t="s">
        <v>374</v>
      </c>
      <c r="J372" s="11" t="s">
        <v>375</v>
      </c>
    </row>
    <row r="373" spans="1:10" x14ac:dyDescent="0.2">
      <c r="A373" s="53">
        <v>43418</v>
      </c>
      <c r="H373" t="s">
        <v>377</v>
      </c>
      <c r="I373" t="s">
        <v>374</v>
      </c>
      <c r="J373" s="11" t="s">
        <v>375</v>
      </c>
    </row>
    <row r="374" spans="1:10" x14ac:dyDescent="0.2">
      <c r="A374" s="53">
        <v>43419</v>
      </c>
      <c r="H374" t="s">
        <v>377</v>
      </c>
      <c r="I374" t="s">
        <v>374</v>
      </c>
      <c r="J374" s="11" t="s">
        <v>375</v>
      </c>
    </row>
    <row r="375" spans="1:10" x14ac:dyDescent="0.2">
      <c r="A375" s="53">
        <v>43420</v>
      </c>
      <c r="H375" t="s">
        <v>377</v>
      </c>
      <c r="I375" t="s">
        <v>374</v>
      </c>
      <c r="J375" s="11" t="s">
        <v>375</v>
      </c>
    </row>
    <row r="376" spans="1:10" x14ac:dyDescent="0.2">
      <c r="A376" s="53">
        <v>43421</v>
      </c>
      <c r="H376" t="s">
        <v>377</v>
      </c>
      <c r="I376" t="s">
        <v>374</v>
      </c>
      <c r="J376" s="11" t="s">
        <v>375</v>
      </c>
    </row>
    <row r="377" spans="1:10" x14ac:dyDescent="0.2">
      <c r="A377" s="53">
        <v>43422</v>
      </c>
      <c r="H377" t="s">
        <v>377</v>
      </c>
      <c r="I377" t="s">
        <v>374</v>
      </c>
      <c r="J377" s="11" t="s">
        <v>375</v>
      </c>
    </row>
    <row r="378" spans="1:10" x14ac:dyDescent="0.2">
      <c r="A378" s="53">
        <v>43423</v>
      </c>
      <c r="H378" t="s">
        <v>377</v>
      </c>
      <c r="I378" t="s">
        <v>374</v>
      </c>
      <c r="J378" s="11" t="s">
        <v>375</v>
      </c>
    </row>
    <row r="379" spans="1:10" x14ac:dyDescent="0.2">
      <c r="A379" s="53">
        <v>43424</v>
      </c>
      <c r="H379" t="s">
        <v>377</v>
      </c>
      <c r="I379" t="s">
        <v>374</v>
      </c>
      <c r="J379" s="11" t="s">
        <v>375</v>
      </c>
    </row>
    <row r="380" spans="1:10" x14ac:dyDescent="0.2">
      <c r="A380" s="53">
        <v>43425</v>
      </c>
      <c r="H380" t="s">
        <v>377</v>
      </c>
      <c r="I380" t="s">
        <v>374</v>
      </c>
      <c r="J380" s="11" t="s">
        <v>375</v>
      </c>
    </row>
    <row r="381" spans="1:10" x14ac:dyDescent="0.2">
      <c r="A381" s="53">
        <v>43426</v>
      </c>
      <c r="H381" t="s">
        <v>377</v>
      </c>
      <c r="I381" t="s">
        <v>374</v>
      </c>
      <c r="J381" s="11" t="s">
        <v>375</v>
      </c>
    </row>
    <row r="382" spans="1:10" x14ac:dyDescent="0.2">
      <c r="A382" s="53">
        <v>43427</v>
      </c>
      <c r="H382" t="s">
        <v>377</v>
      </c>
      <c r="I382" t="s">
        <v>374</v>
      </c>
      <c r="J382" s="11" t="s">
        <v>375</v>
      </c>
    </row>
    <row r="383" spans="1:10" x14ac:dyDescent="0.2">
      <c r="A383" s="53">
        <v>43428</v>
      </c>
      <c r="H383" t="s">
        <v>377</v>
      </c>
      <c r="I383" t="s">
        <v>374</v>
      </c>
      <c r="J383" s="11" t="s">
        <v>375</v>
      </c>
    </row>
    <row r="384" spans="1:10" x14ac:dyDescent="0.2">
      <c r="A384" s="53">
        <v>43429</v>
      </c>
      <c r="H384" t="s">
        <v>377</v>
      </c>
      <c r="I384" t="s">
        <v>374</v>
      </c>
      <c r="J384" s="11" t="s">
        <v>375</v>
      </c>
    </row>
    <row r="385" spans="1:10" x14ac:dyDescent="0.2">
      <c r="A385" s="53">
        <v>43430</v>
      </c>
      <c r="H385" t="s">
        <v>377</v>
      </c>
      <c r="I385" t="s">
        <v>374</v>
      </c>
      <c r="J385" s="11" t="s">
        <v>375</v>
      </c>
    </row>
    <row r="386" spans="1:10" x14ac:dyDescent="0.2">
      <c r="A386" s="53">
        <v>43431</v>
      </c>
      <c r="H386" t="s">
        <v>377</v>
      </c>
      <c r="I386" t="s">
        <v>374</v>
      </c>
      <c r="J386" s="11" t="s">
        <v>375</v>
      </c>
    </row>
    <row r="387" spans="1:10" x14ac:dyDescent="0.2">
      <c r="A387" s="53">
        <v>43432</v>
      </c>
      <c r="H387" t="s">
        <v>377</v>
      </c>
      <c r="I387" t="s">
        <v>374</v>
      </c>
      <c r="J387" s="11" t="s">
        <v>375</v>
      </c>
    </row>
    <row r="388" spans="1:10" x14ac:dyDescent="0.2">
      <c r="A388" s="53">
        <v>43433</v>
      </c>
      <c r="H388" t="s">
        <v>377</v>
      </c>
      <c r="I388" t="s">
        <v>374</v>
      </c>
      <c r="J388" s="11" t="s">
        <v>375</v>
      </c>
    </row>
    <row r="389" spans="1:10" x14ac:dyDescent="0.2">
      <c r="A389" s="53">
        <v>43434</v>
      </c>
      <c r="H389" t="s">
        <v>377</v>
      </c>
      <c r="I389" t="s">
        <v>374</v>
      </c>
      <c r="J389" s="11" t="s">
        <v>375</v>
      </c>
    </row>
    <row r="390" spans="1:10" x14ac:dyDescent="0.2">
      <c r="A390" s="53">
        <v>43435</v>
      </c>
      <c r="H390" t="s">
        <v>377</v>
      </c>
      <c r="I390" t="s">
        <v>374</v>
      </c>
      <c r="J390" s="11" t="s">
        <v>375</v>
      </c>
    </row>
    <row r="391" spans="1:10" x14ac:dyDescent="0.2">
      <c r="A391" s="53">
        <v>43436</v>
      </c>
      <c r="H391" t="s">
        <v>377</v>
      </c>
      <c r="I391" t="s">
        <v>374</v>
      </c>
      <c r="J391" s="11" t="s">
        <v>375</v>
      </c>
    </row>
    <row r="392" spans="1:10" x14ac:dyDescent="0.2">
      <c r="A392" s="53">
        <v>43437</v>
      </c>
      <c r="H392" t="s">
        <v>377</v>
      </c>
      <c r="I392" t="s">
        <v>374</v>
      </c>
      <c r="J392" s="11" t="s">
        <v>375</v>
      </c>
    </row>
    <row r="393" spans="1:10" x14ac:dyDescent="0.2">
      <c r="A393" s="53">
        <v>43438</v>
      </c>
      <c r="H393" t="s">
        <v>377</v>
      </c>
      <c r="I393" t="s">
        <v>374</v>
      </c>
      <c r="J393" s="11" t="s">
        <v>375</v>
      </c>
    </row>
    <row r="394" spans="1:10" x14ac:dyDescent="0.2">
      <c r="A394" s="53">
        <v>43439</v>
      </c>
      <c r="H394" t="s">
        <v>377</v>
      </c>
      <c r="I394" t="s">
        <v>374</v>
      </c>
      <c r="J394" s="11" t="s">
        <v>375</v>
      </c>
    </row>
    <row r="395" spans="1:10" x14ac:dyDescent="0.2">
      <c r="A395" s="53">
        <v>43440</v>
      </c>
      <c r="H395" t="s">
        <v>377</v>
      </c>
      <c r="I395" t="s">
        <v>374</v>
      </c>
      <c r="J395" s="11" t="s">
        <v>375</v>
      </c>
    </row>
    <row r="396" spans="1:10" x14ac:dyDescent="0.2">
      <c r="A396" s="53">
        <v>43441</v>
      </c>
      <c r="H396" t="s">
        <v>377</v>
      </c>
      <c r="I396" t="s">
        <v>374</v>
      </c>
      <c r="J396" s="11" t="s">
        <v>375</v>
      </c>
    </row>
    <row r="397" spans="1:10" x14ac:dyDescent="0.2">
      <c r="A397" s="53">
        <v>43442</v>
      </c>
      <c r="H397" t="s">
        <v>377</v>
      </c>
      <c r="I397" t="s">
        <v>374</v>
      </c>
      <c r="J397" s="11" t="s">
        <v>375</v>
      </c>
    </row>
    <row r="398" spans="1:10" x14ac:dyDescent="0.2">
      <c r="A398" s="53">
        <v>43443</v>
      </c>
      <c r="H398" t="s">
        <v>377</v>
      </c>
      <c r="I398" t="s">
        <v>374</v>
      </c>
      <c r="J398" s="11" t="s">
        <v>375</v>
      </c>
    </row>
    <row r="399" spans="1:10" x14ac:dyDescent="0.2">
      <c r="A399" s="53">
        <v>43444</v>
      </c>
      <c r="H399" t="s">
        <v>377</v>
      </c>
      <c r="I399" t="s">
        <v>374</v>
      </c>
      <c r="J399" s="11" t="s">
        <v>375</v>
      </c>
    </row>
    <row r="400" spans="1:10" x14ac:dyDescent="0.2">
      <c r="A400" s="53">
        <v>43445</v>
      </c>
      <c r="H400" t="s">
        <v>377</v>
      </c>
      <c r="I400" t="s">
        <v>374</v>
      </c>
      <c r="J400" s="11" t="s">
        <v>375</v>
      </c>
    </row>
    <row r="401" spans="1:10" x14ac:dyDescent="0.2">
      <c r="A401" s="53">
        <v>43446</v>
      </c>
      <c r="H401" t="s">
        <v>377</v>
      </c>
      <c r="I401" t="s">
        <v>374</v>
      </c>
      <c r="J401" s="11" t="s">
        <v>375</v>
      </c>
    </row>
    <row r="402" spans="1:10" x14ac:dyDescent="0.2">
      <c r="A402" s="53">
        <v>43447</v>
      </c>
      <c r="H402" t="s">
        <v>377</v>
      </c>
      <c r="I402" t="s">
        <v>374</v>
      </c>
      <c r="J402" s="11" t="s">
        <v>375</v>
      </c>
    </row>
    <row r="403" spans="1:10" x14ac:dyDescent="0.2">
      <c r="A403" s="53">
        <v>43448</v>
      </c>
      <c r="H403" t="s">
        <v>377</v>
      </c>
      <c r="I403" t="s">
        <v>374</v>
      </c>
      <c r="J403" s="11" t="s">
        <v>375</v>
      </c>
    </row>
    <row r="404" spans="1:10" x14ac:dyDescent="0.2">
      <c r="A404" s="53">
        <v>43449</v>
      </c>
      <c r="H404" t="s">
        <v>377</v>
      </c>
      <c r="I404" t="s">
        <v>374</v>
      </c>
      <c r="J404" s="11" t="s">
        <v>375</v>
      </c>
    </row>
    <row r="405" spans="1:10" x14ac:dyDescent="0.2">
      <c r="A405" s="53">
        <v>43450</v>
      </c>
      <c r="H405" t="s">
        <v>377</v>
      </c>
      <c r="I405" t="s">
        <v>374</v>
      </c>
      <c r="J405" s="11" t="s">
        <v>375</v>
      </c>
    </row>
    <row r="406" spans="1:10" x14ac:dyDescent="0.2">
      <c r="A406" s="53">
        <v>43451</v>
      </c>
      <c r="H406" t="s">
        <v>377</v>
      </c>
      <c r="I406" t="s">
        <v>374</v>
      </c>
      <c r="J406" s="11" t="s">
        <v>375</v>
      </c>
    </row>
    <row r="407" spans="1:10" x14ac:dyDescent="0.2">
      <c r="A407" s="53">
        <v>43452</v>
      </c>
      <c r="H407" t="s">
        <v>377</v>
      </c>
      <c r="I407" t="s">
        <v>374</v>
      </c>
      <c r="J407" s="11" t="s">
        <v>375</v>
      </c>
    </row>
    <row r="408" spans="1:10" x14ac:dyDescent="0.2">
      <c r="A408" s="53">
        <v>43453</v>
      </c>
      <c r="H408" t="s">
        <v>377</v>
      </c>
      <c r="I408" t="s">
        <v>374</v>
      </c>
      <c r="J408" s="11" t="s">
        <v>375</v>
      </c>
    </row>
    <row r="409" spans="1:10" x14ac:dyDescent="0.2">
      <c r="A409" s="53">
        <v>43454</v>
      </c>
      <c r="H409" t="s">
        <v>377</v>
      </c>
      <c r="I409" t="s">
        <v>374</v>
      </c>
      <c r="J409" s="11" t="s">
        <v>375</v>
      </c>
    </row>
    <row r="410" spans="1:10" x14ac:dyDescent="0.2">
      <c r="A410" s="53">
        <v>43455</v>
      </c>
      <c r="H410" t="s">
        <v>377</v>
      </c>
      <c r="I410" t="s">
        <v>374</v>
      </c>
      <c r="J410" s="11" t="s">
        <v>375</v>
      </c>
    </row>
    <row r="411" spans="1:10" x14ac:dyDescent="0.2">
      <c r="A411" s="53">
        <v>43456</v>
      </c>
      <c r="H411" t="s">
        <v>377</v>
      </c>
      <c r="I411" t="s">
        <v>374</v>
      </c>
      <c r="J411" s="11" t="s">
        <v>375</v>
      </c>
    </row>
    <row r="412" spans="1:10" x14ac:dyDescent="0.2">
      <c r="A412" s="53">
        <v>43457</v>
      </c>
      <c r="H412" t="s">
        <v>377</v>
      </c>
      <c r="I412" t="s">
        <v>374</v>
      </c>
      <c r="J412" s="11" t="s">
        <v>375</v>
      </c>
    </row>
    <row r="413" spans="1:10" x14ac:dyDescent="0.2">
      <c r="A413" s="53">
        <v>43458</v>
      </c>
      <c r="H413" t="s">
        <v>377</v>
      </c>
      <c r="I413" t="s">
        <v>374</v>
      </c>
      <c r="J413" s="11" t="s">
        <v>375</v>
      </c>
    </row>
    <row r="414" spans="1:10" x14ac:dyDescent="0.2">
      <c r="A414" s="53">
        <v>43459</v>
      </c>
      <c r="H414" t="s">
        <v>377</v>
      </c>
      <c r="I414" t="s">
        <v>374</v>
      </c>
      <c r="J414" s="11" t="s">
        <v>375</v>
      </c>
    </row>
    <row r="415" spans="1:10" x14ac:dyDescent="0.2">
      <c r="A415" s="53">
        <v>43460</v>
      </c>
      <c r="H415" t="s">
        <v>377</v>
      </c>
      <c r="I415" t="s">
        <v>374</v>
      </c>
      <c r="J415" s="11" t="s">
        <v>375</v>
      </c>
    </row>
    <row r="416" spans="1:10" x14ac:dyDescent="0.2">
      <c r="A416" s="53">
        <v>43461</v>
      </c>
      <c r="H416" t="s">
        <v>377</v>
      </c>
      <c r="I416" t="s">
        <v>374</v>
      </c>
      <c r="J416" s="11" t="s">
        <v>375</v>
      </c>
    </row>
    <row r="417" spans="1:10" x14ac:dyDescent="0.2">
      <c r="A417" s="53">
        <v>43462</v>
      </c>
      <c r="H417" t="s">
        <v>377</v>
      </c>
      <c r="I417" t="s">
        <v>374</v>
      </c>
      <c r="J417" s="11" t="s">
        <v>375</v>
      </c>
    </row>
    <row r="418" spans="1:10" x14ac:dyDescent="0.2">
      <c r="A418" s="53">
        <v>43463</v>
      </c>
      <c r="H418" t="s">
        <v>377</v>
      </c>
      <c r="I418" t="s">
        <v>374</v>
      </c>
      <c r="J418" s="11" t="s">
        <v>375</v>
      </c>
    </row>
    <row r="419" spans="1:10" x14ac:dyDescent="0.2">
      <c r="A419" s="53">
        <v>43464</v>
      </c>
      <c r="H419" t="s">
        <v>377</v>
      </c>
      <c r="I419" t="s">
        <v>374</v>
      </c>
      <c r="J419" s="11" t="s">
        <v>375</v>
      </c>
    </row>
    <row r="420" spans="1:10" x14ac:dyDescent="0.2">
      <c r="A420" s="53">
        <v>43465</v>
      </c>
      <c r="H420" t="s">
        <v>377</v>
      </c>
      <c r="I420" t="s">
        <v>374</v>
      </c>
      <c r="J420" s="11" t="s">
        <v>375</v>
      </c>
    </row>
    <row r="421" spans="1:10" x14ac:dyDescent="0.2">
      <c r="A421" s="53">
        <v>43466</v>
      </c>
      <c r="H421" t="s">
        <v>377</v>
      </c>
      <c r="I421" t="s">
        <v>374</v>
      </c>
      <c r="J421" s="11" t="s">
        <v>375</v>
      </c>
    </row>
    <row r="422" spans="1:10" x14ac:dyDescent="0.2">
      <c r="A422" s="53">
        <v>43467</v>
      </c>
      <c r="H422" t="s">
        <v>377</v>
      </c>
      <c r="I422" t="s">
        <v>374</v>
      </c>
      <c r="J422" s="11" t="s">
        <v>375</v>
      </c>
    </row>
    <row r="423" spans="1:10" x14ac:dyDescent="0.2">
      <c r="A423" s="53">
        <v>43468</v>
      </c>
      <c r="H423" t="s">
        <v>377</v>
      </c>
      <c r="I423" t="s">
        <v>374</v>
      </c>
      <c r="J423" s="11" t="s">
        <v>375</v>
      </c>
    </row>
    <row r="424" spans="1:10" x14ac:dyDescent="0.2">
      <c r="A424" s="53">
        <v>43469</v>
      </c>
      <c r="H424" t="s">
        <v>377</v>
      </c>
      <c r="I424" t="s">
        <v>374</v>
      </c>
      <c r="J424" s="11" t="s">
        <v>375</v>
      </c>
    </row>
    <row r="425" spans="1:10" x14ac:dyDescent="0.2">
      <c r="A425" s="53">
        <v>43470</v>
      </c>
      <c r="H425" t="s">
        <v>377</v>
      </c>
      <c r="I425" t="s">
        <v>374</v>
      </c>
      <c r="J425" s="11" t="s">
        <v>375</v>
      </c>
    </row>
    <row r="426" spans="1:10" x14ac:dyDescent="0.2">
      <c r="A426" s="53">
        <v>43471</v>
      </c>
      <c r="H426" t="s">
        <v>377</v>
      </c>
      <c r="I426" t="s">
        <v>374</v>
      </c>
      <c r="J426" s="11" t="s">
        <v>375</v>
      </c>
    </row>
    <row r="427" spans="1:10" x14ac:dyDescent="0.2">
      <c r="A427" s="53">
        <v>43472</v>
      </c>
      <c r="H427" t="s">
        <v>377</v>
      </c>
      <c r="I427" t="s">
        <v>374</v>
      </c>
      <c r="J427" s="11" t="s">
        <v>375</v>
      </c>
    </row>
    <row r="428" spans="1:10" x14ac:dyDescent="0.2">
      <c r="A428" s="53">
        <v>43473</v>
      </c>
      <c r="H428" t="s">
        <v>377</v>
      </c>
      <c r="I428" t="s">
        <v>374</v>
      </c>
      <c r="J428" s="11" t="s">
        <v>375</v>
      </c>
    </row>
    <row r="429" spans="1:10" x14ac:dyDescent="0.2">
      <c r="A429" s="53">
        <v>43474</v>
      </c>
      <c r="H429" t="s">
        <v>377</v>
      </c>
      <c r="I429" t="s">
        <v>374</v>
      </c>
      <c r="J429" s="11" t="s">
        <v>375</v>
      </c>
    </row>
    <row r="430" spans="1:10" x14ac:dyDescent="0.2">
      <c r="A430" s="53">
        <v>43475</v>
      </c>
      <c r="H430" t="s">
        <v>377</v>
      </c>
      <c r="I430" t="s">
        <v>374</v>
      </c>
      <c r="J430" s="11" t="s">
        <v>375</v>
      </c>
    </row>
    <row r="431" spans="1:10" x14ac:dyDescent="0.2">
      <c r="A431" s="53">
        <v>43476</v>
      </c>
      <c r="H431" t="s">
        <v>377</v>
      </c>
      <c r="I431" t="s">
        <v>374</v>
      </c>
      <c r="J431" s="11" t="s">
        <v>375</v>
      </c>
    </row>
    <row r="432" spans="1:10" x14ac:dyDescent="0.2">
      <c r="A432" s="53">
        <v>43477</v>
      </c>
      <c r="H432" t="s">
        <v>377</v>
      </c>
      <c r="I432" t="s">
        <v>374</v>
      </c>
      <c r="J432" s="11" t="s">
        <v>375</v>
      </c>
    </row>
    <row r="433" spans="1:10" x14ac:dyDescent="0.2">
      <c r="A433" s="53">
        <v>43478</v>
      </c>
      <c r="H433" t="s">
        <v>377</v>
      </c>
      <c r="I433" t="s">
        <v>374</v>
      </c>
      <c r="J433" s="11" t="s">
        <v>375</v>
      </c>
    </row>
    <row r="434" spans="1:10" x14ac:dyDescent="0.2">
      <c r="A434" s="53">
        <v>43479</v>
      </c>
      <c r="H434" t="s">
        <v>495</v>
      </c>
      <c r="I434" t="s">
        <v>552</v>
      </c>
      <c r="J434" s="11" t="s">
        <v>375</v>
      </c>
    </row>
    <row r="435" spans="1:10" x14ac:dyDescent="0.2">
      <c r="A435" s="53">
        <v>43480</v>
      </c>
      <c r="H435" t="s">
        <v>495</v>
      </c>
      <c r="I435" t="s">
        <v>552</v>
      </c>
      <c r="J435" s="11" t="s">
        <v>375</v>
      </c>
    </row>
    <row r="436" spans="1:10" x14ac:dyDescent="0.2">
      <c r="A436" s="53">
        <v>43481</v>
      </c>
      <c r="H436" t="s">
        <v>495</v>
      </c>
      <c r="I436" t="s">
        <v>552</v>
      </c>
      <c r="J436" s="11" t="s">
        <v>375</v>
      </c>
    </row>
    <row r="437" spans="1:10" x14ac:dyDescent="0.2">
      <c r="A437" s="53">
        <v>43482</v>
      </c>
      <c r="H437" t="s">
        <v>495</v>
      </c>
      <c r="I437" t="s">
        <v>552</v>
      </c>
      <c r="J437" s="11" t="s">
        <v>375</v>
      </c>
    </row>
    <row r="438" spans="1:10" x14ac:dyDescent="0.2">
      <c r="A438" s="53">
        <v>43483</v>
      </c>
      <c r="H438" t="s">
        <v>495</v>
      </c>
      <c r="I438" t="s">
        <v>552</v>
      </c>
      <c r="J438" s="11" t="s">
        <v>375</v>
      </c>
    </row>
    <row r="439" spans="1:10" x14ac:dyDescent="0.2">
      <c r="A439" s="53">
        <v>43484</v>
      </c>
      <c r="H439" t="s">
        <v>495</v>
      </c>
      <c r="I439" t="s">
        <v>552</v>
      </c>
      <c r="J439" s="11" t="s">
        <v>375</v>
      </c>
    </row>
    <row r="440" spans="1:10" x14ac:dyDescent="0.2">
      <c r="A440" s="53">
        <v>43485</v>
      </c>
      <c r="H440" t="s">
        <v>495</v>
      </c>
      <c r="I440" t="s">
        <v>552</v>
      </c>
      <c r="J440" s="11" t="s">
        <v>375</v>
      </c>
    </row>
    <row r="441" spans="1:10" x14ac:dyDescent="0.2">
      <c r="A441" s="53">
        <v>43486</v>
      </c>
      <c r="H441" t="s">
        <v>495</v>
      </c>
      <c r="I441" t="s">
        <v>552</v>
      </c>
      <c r="J441" s="11" t="s">
        <v>375</v>
      </c>
    </row>
    <row r="442" spans="1:10" x14ac:dyDescent="0.2">
      <c r="A442" s="53">
        <v>43487</v>
      </c>
      <c r="H442" t="s">
        <v>495</v>
      </c>
      <c r="I442" t="s">
        <v>552</v>
      </c>
      <c r="J442" s="11" t="s">
        <v>375</v>
      </c>
    </row>
    <row r="443" spans="1:10" x14ac:dyDescent="0.2">
      <c r="A443" s="53">
        <v>43488</v>
      </c>
      <c r="H443" t="s">
        <v>495</v>
      </c>
      <c r="I443" t="s">
        <v>552</v>
      </c>
      <c r="J443" s="11" t="s">
        <v>375</v>
      </c>
    </row>
    <row r="444" spans="1:10" x14ac:dyDescent="0.2">
      <c r="A444" s="53">
        <v>43489</v>
      </c>
      <c r="H444" t="s">
        <v>495</v>
      </c>
      <c r="I444" t="s">
        <v>552</v>
      </c>
      <c r="J444" s="11" t="s">
        <v>375</v>
      </c>
    </row>
    <row r="445" spans="1:10" x14ac:dyDescent="0.2">
      <c r="A445" s="53">
        <v>43490</v>
      </c>
      <c r="H445" t="s">
        <v>495</v>
      </c>
      <c r="I445" t="s">
        <v>552</v>
      </c>
      <c r="J445" s="11" t="s">
        <v>375</v>
      </c>
    </row>
    <row r="446" spans="1:10" x14ac:dyDescent="0.2">
      <c r="A446" s="53">
        <v>43491</v>
      </c>
      <c r="H446" t="s">
        <v>495</v>
      </c>
      <c r="I446" t="s">
        <v>552</v>
      </c>
      <c r="J446" s="11" t="s">
        <v>375</v>
      </c>
    </row>
    <row r="447" spans="1:10" x14ac:dyDescent="0.2">
      <c r="A447" s="53">
        <v>43492</v>
      </c>
      <c r="H447" t="s">
        <v>495</v>
      </c>
      <c r="I447" t="s">
        <v>552</v>
      </c>
      <c r="J447" s="11" t="s">
        <v>375</v>
      </c>
    </row>
    <row r="448" spans="1:10" x14ac:dyDescent="0.2">
      <c r="A448" s="53">
        <v>43493</v>
      </c>
      <c r="H448" t="s">
        <v>495</v>
      </c>
      <c r="I448" t="s">
        <v>552</v>
      </c>
      <c r="J448" s="11" t="s">
        <v>375</v>
      </c>
    </row>
    <row r="449" spans="1:10" x14ac:dyDescent="0.2">
      <c r="A449" s="53">
        <v>43494</v>
      </c>
      <c r="H449" t="s">
        <v>495</v>
      </c>
      <c r="I449" t="s">
        <v>552</v>
      </c>
      <c r="J449" s="11" t="s">
        <v>375</v>
      </c>
    </row>
    <row r="450" spans="1:10" x14ac:dyDescent="0.2">
      <c r="A450" s="53">
        <v>43495</v>
      </c>
      <c r="H450" t="s">
        <v>495</v>
      </c>
      <c r="I450" t="s">
        <v>552</v>
      </c>
      <c r="J450" s="11" t="s">
        <v>375</v>
      </c>
    </row>
    <row r="451" spans="1:10" x14ac:dyDescent="0.2">
      <c r="A451" s="53">
        <v>43496</v>
      </c>
      <c r="H451" t="s">
        <v>495</v>
      </c>
      <c r="I451" t="s">
        <v>552</v>
      </c>
      <c r="J451" s="11" t="s">
        <v>375</v>
      </c>
    </row>
    <row r="452" spans="1:10" x14ac:dyDescent="0.2">
      <c r="A452" s="53">
        <v>43497</v>
      </c>
      <c r="H452" t="s">
        <v>495</v>
      </c>
      <c r="I452" t="s">
        <v>552</v>
      </c>
      <c r="J452" s="11" t="s">
        <v>375</v>
      </c>
    </row>
    <row r="453" spans="1:10" x14ac:dyDescent="0.2">
      <c r="A453" s="53">
        <v>43498</v>
      </c>
      <c r="H453" t="s">
        <v>495</v>
      </c>
      <c r="I453" t="s">
        <v>552</v>
      </c>
      <c r="J453" s="11" t="s">
        <v>375</v>
      </c>
    </row>
    <row r="454" spans="1:10" x14ac:dyDescent="0.2">
      <c r="A454" s="53">
        <v>43499</v>
      </c>
      <c r="H454" t="s">
        <v>495</v>
      </c>
      <c r="I454" t="s">
        <v>552</v>
      </c>
      <c r="J454" s="11" t="s">
        <v>375</v>
      </c>
    </row>
    <row r="455" spans="1:10" x14ac:dyDescent="0.2">
      <c r="A455" s="53">
        <v>43500</v>
      </c>
      <c r="H455" t="s">
        <v>495</v>
      </c>
      <c r="I455" t="s">
        <v>552</v>
      </c>
      <c r="J455" s="11" t="s">
        <v>375</v>
      </c>
    </row>
    <row r="456" spans="1:10" x14ac:dyDescent="0.2">
      <c r="A456" s="53">
        <v>43501</v>
      </c>
      <c r="H456" t="s">
        <v>495</v>
      </c>
      <c r="I456" t="s">
        <v>552</v>
      </c>
      <c r="J456" s="11" t="s">
        <v>375</v>
      </c>
    </row>
    <row r="457" spans="1:10" x14ac:dyDescent="0.2">
      <c r="A457" s="53">
        <v>43502</v>
      </c>
      <c r="H457" t="s">
        <v>495</v>
      </c>
      <c r="I457" t="s">
        <v>552</v>
      </c>
      <c r="J457" s="11" t="s">
        <v>375</v>
      </c>
    </row>
    <row r="458" spans="1:10" x14ac:dyDescent="0.2">
      <c r="A458" s="53">
        <v>43503</v>
      </c>
      <c r="H458" t="s">
        <v>495</v>
      </c>
      <c r="I458" t="s">
        <v>552</v>
      </c>
      <c r="J458" s="11" t="s">
        <v>375</v>
      </c>
    </row>
    <row r="459" spans="1:10" x14ac:dyDescent="0.2">
      <c r="A459" s="53">
        <v>43504</v>
      </c>
      <c r="H459" t="s">
        <v>495</v>
      </c>
      <c r="I459" t="s">
        <v>552</v>
      </c>
      <c r="J459" s="11" t="s">
        <v>375</v>
      </c>
    </row>
    <row r="460" spans="1:10" x14ac:dyDescent="0.2">
      <c r="A460" s="53">
        <v>43505</v>
      </c>
      <c r="H460" t="s">
        <v>495</v>
      </c>
      <c r="I460" t="s">
        <v>552</v>
      </c>
      <c r="J460" s="11" t="s">
        <v>375</v>
      </c>
    </row>
    <row r="461" spans="1:10" x14ac:dyDescent="0.2">
      <c r="A461" s="53">
        <v>43506</v>
      </c>
      <c r="H461" t="s">
        <v>495</v>
      </c>
      <c r="I461" t="s">
        <v>552</v>
      </c>
      <c r="J461" s="11" t="s">
        <v>375</v>
      </c>
    </row>
    <row r="462" spans="1:10" x14ac:dyDescent="0.2">
      <c r="A462" s="53">
        <v>43507</v>
      </c>
      <c r="H462" t="s">
        <v>495</v>
      </c>
      <c r="I462" t="s">
        <v>552</v>
      </c>
      <c r="J462" s="11" t="s">
        <v>375</v>
      </c>
    </row>
    <row r="463" spans="1:10" x14ac:dyDescent="0.2">
      <c r="A463" s="53">
        <v>43508</v>
      </c>
      <c r="H463" t="s">
        <v>495</v>
      </c>
      <c r="I463" t="s">
        <v>552</v>
      </c>
      <c r="J463" s="11" t="s">
        <v>375</v>
      </c>
    </row>
    <row r="464" spans="1:10" x14ac:dyDescent="0.2">
      <c r="A464" s="53">
        <v>43509</v>
      </c>
      <c r="H464" t="s">
        <v>495</v>
      </c>
      <c r="I464" t="s">
        <v>552</v>
      </c>
      <c r="J464" s="11" t="s">
        <v>375</v>
      </c>
    </row>
    <row r="465" spans="1:10" x14ac:dyDescent="0.2">
      <c r="A465" s="53">
        <v>43510</v>
      </c>
      <c r="H465" t="s">
        <v>495</v>
      </c>
      <c r="I465" t="s">
        <v>552</v>
      </c>
      <c r="J465" s="11" t="s">
        <v>375</v>
      </c>
    </row>
    <row r="466" spans="1:10" x14ac:dyDescent="0.2">
      <c r="A466" s="53">
        <v>43511</v>
      </c>
      <c r="H466" t="s">
        <v>495</v>
      </c>
      <c r="I466" t="s">
        <v>552</v>
      </c>
      <c r="J466" s="11" t="s">
        <v>375</v>
      </c>
    </row>
    <row r="467" spans="1:10" x14ac:dyDescent="0.2">
      <c r="A467" s="53">
        <v>43512</v>
      </c>
      <c r="H467" t="s">
        <v>495</v>
      </c>
      <c r="I467" t="s">
        <v>552</v>
      </c>
      <c r="J467" s="11" t="s">
        <v>375</v>
      </c>
    </row>
    <row r="468" spans="1:10" x14ac:dyDescent="0.2">
      <c r="A468" s="53">
        <v>43513</v>
      </c>
      <c r="H468" t="s">
        <v>495</v>
      </c>
      <c r="I468" t="s">
        <v>552</v>
      </c>
      <c r="J468" s="11" t="s">
        <v>375</v>
      </c>
    </row>
    <row r="469" spans="1:10" x14ac:dyDescent="0.2">
      <c r="A469" s="53">
        <v>43514</v>
      </c>
      <c r="H469" t="s">
        <v>495</v>
      </c>
      <c r="I469" t="s">
        <v>552</v>
      </c>
      <c r="J469" s="11" t="s">
        <v>375</v>
      </c>
    </row>
    <row r="470" spans="1:10" x14ac:dyDescent="0.2">
      <c r="A470" s="53">
        <v>43515</v>
      </c>
    </row>
    <row r="471" spans="1:10" x14ac:dyDescent="0.2">
      <c r="A471" s="53">
        <v>43516</v>
      </c>
    </row>
    <row r="472" spans="1:10" x14ac:dyDescent="0.2">
      <c r="A472" s="53">
        <v>43517</v>
      </c>
    </row>
    <row r="473" spans="1:10" x14ac:dyDescent="0.2">
      <c r="A473" s="53">
        <v>43518</v>
      </c>
    </row>
    <row r="474" spans="1:10" x14ac:dyDescent="0.2">
      <c r="A474" s="53">
        <v>43519</v>
      </c>
    </row>
    <row r="475" spans="1:10" x14ac:dyDescent="0.2">
      <c r="A475" s="53">
        <v>43520</v>
      </c>
    </row>
    <row r="476" spans="1:10" x14ac:dyDescent="0.2">
      <c r="A476" s="53">
        <v>43521</v>
      </c>
    </row>
    <row r="477" spans="1:10" x14ac:dyDescent="0.2">
      <c r="A477" s="53">
        <v>43522</v>
      </c>
    </row>
    <row r="478" spans="1:10" x14ac:dyDescent="0.2">
      <c r="A478" s="53">
        <v>43523</v>
      </c>
    </row>
    <row r="479" spans="1:10" x14ac:dyDescent="0.2">
      <c r="A479" s="53">
        <v>43524</v>
      </c>
    </row>
    <row r="480" spans="1:10" x14ac:dyDescent="0.2">
      <c r="A480" s="53">
        <v>43525</v>
      </c>
    </row>
    <row r="481" spans="1:1" x14ac:dyDescent="0.2">
      <c r="A481" s="53">
        <v>43526</v>
      </c>
    </row>
    <row r="482" spans="1:1" x14ac:dyDescent="0.2">
      <c r="A482" s="53">
        <v>43527</v>
      </c>
    </row>
    <row r="483" spans="1:1" x14ac:dyDescent="0.2">
      <c r="A483" s="53">
        <v>43528</v>
      </c>
    </row>
    <row r="484" spans="1:1" x14ac:dyDescent="0.2">
      <c r="A484" s="53">
        <v>43529</v>
      </c>
    </row>
    <row r="485" spans="1:1" x14ac:dyDescent="0.2">
      <c r="A485" s="53">
        <v>43530</v>
      </c>
    </row>
    <row r="486" spans="1:1" x14ac:dyDescent="0.2">
      <c r="A486" s="53">
        <v>43531</v>
      </c>
    </row>
    <row r="487" spans="1:1" x14ac:dyDescent="0.2">
      <c r="A487" s="53">
        <v>43532</v>
      </c>
    </row>
    <row r="488" spans="1:1" x14ac:dyDescent="0.2">
      <c r="A488" s="53">
        <v>43533</v>
      </c>
    </row>
    <row r="489" spans="1:1" x14ac:dyDescent="0.2">
      <c r="A489" s="53">
        <v>43534</v>
      </c>
    </row>
    <row r="490" spans="1:1" x14ac:dyDescent="0.2">
      <c r="A490" s="53">
        <v>43535</v>
      </c>
    </row>
    <row r="491" spans="1:1" x14ac:dyDescent="0.2">
      <c r="A491" s="53">
        <v>43536</v>
      </c>
    </row>
    <row r="492" spans="1:1" x14ac:dyDescent="0.2">
      <c r="A492" s="53">
        <v>43537</v>
      </c>
    </row>
    <row r="493" spans="1:1" x14ac:dyDescent="0.2">
      <c r="A493" s="53">
        <v>43538</v>
      </c>
    </row>
    <row r="494" spans="1:1" x14ac:dyDescent="0.2">
      <c r="A494" s="53">
        <v>43539</v>
      </c>
    </row>
    <row r="495" spans="1:1" x14ac:dyDescent="0.2">
      <c r="A495" s="53">
        <v>43540</v>
      </c>
    </row>
    <row r="496" spans="1:1" x14ac:dyDescent="0.2">
      <c r="A496" s="53">
        <v>43541</v>
      </c>
    </row>
    <row r="497" spans="1:1" x14ac:dyDescent="0.2">
      <c r="A497" s="53">
        <v>43542</v>
      </c>
    </row>
    <row r="498" spans="1:1" x14ac:dyDescent="0.2">
      <c r="A498" s="53">
        <v>43543</v>
      </c>
    </row>
    <row r="499" spans="1:1" x14ac:dyDescent="0.2">
      <c r="A499" s="53">
        <v>43544</v>
      </c>
    </row>
    <row r="500" spans="1:1" x14ac:dyDescent="0.2">
      <c r="A500" s="53">
        <v>43545</v>
      </c>
    </row>
    <row r="501" spans="1:1" x14ac:dyDescent="0.2">
      <c r="A501" s="53">
        <v>43546</v>
      </c>
    </row>
    <row r="502" spans="1:1" x14ac:dyDescent="0.2">
      <c r="A502" s="53">
        <v>43547</v>
      </c>
    </row>
    <row r="503" spans="1:1" x14ac:dyDescent="0.2">
      <c r="A503" s="53">
        <v>43548</v>
      </c>
    </row>
    <row r="504" spans="1:1" x14ac:dyDescent="0.2">
      <c r="A504" s="53">
        <v>43549</v>
      </c>
    </row>
    <row r="505" spans="1:1" x14ac:dyDescent="0.2">
      <c r="A505" s="53">
        <v>43550</v>
      </c>
    </row>
    <row r="506" spans="1:1" x14ac:dyDescent="0.2">
      <c r="A506" s="53">
        <v>43551</v>
      </c>
    </row>
    <row r="507" spans="1:1" x14ac:dyDescent="0.2">
      <c r="A507" s="53">
        <v>43552</v>
      </c>
    </row>
    <row r="508" spans="1:1" x14ac:dyDescent="0.2">
      <c r="A508" s="53">
        <v>43553</v>
      </c>
    </row>
    <row r="509" spans="1:1" x14ac:dyDescent="0.2">
      <c r="A509" s="53">
        <v>43554</v>
      </c>
    </row>
    <row r="510" spans="1:1" x14ac:dyDescent="0.2">
      <c r="A510" s="53">
        <v>43555</v>
      </c>
    </row>
    <row r="511" spans="1:1" x14ac:dyDescent="0.2">
      <c r="A511" s="53">
        <v>43556</v>
      </c>
    </row>
    <row r="512" spans="1:1" x14ac:dyDescent="0.2">
      <c r="A512" s="53">
        <v>43557</v>
      </c>
    </row>
    <row r="513" spans="1:1" x14ac:dyDescent="0.2">
      <c r="A513" s="53">
        <v>43558</v>
      </c>
    </row>
    <row r="514" spans="1:1" x14ac:dyDescent="0.2">
      <c r="A514" s="53">
        <v>43559</v>
      </c>
    </row>
    <row r="515" spans="1:1" x14ac:dyDescent="0.2">
      <c r="A515" s="53">
        <v>43560</v>
      </c>
    </row>
    <row r="516" spans="1:1" x14ac:dyDescent="0.2">
      <c r="A516" s="53">
        <v>43561</v>
      </c>
    </row>
    <row r="517" spans="1:1" x14ac:dyDescent="0.2">
      <c r="A517" s="53">
        <v>43562</v>
      </c>
    </row>
    <row r="518" spans="1:1" x14ac:dyDescent="0.2">
      <c r="A518" s="53">
        <v>43563</v>
      </c>
    </row>
    <row r="519" spans="1:1" x14ac:dyDescent="0.2">
      <c r="A519" s="53">
        <v>43564</v>
      </c>
    </row>
    <row r="520" spans="1:1" x14ac:dyDescent="0.2">
      <c r="A520" s="53">
        <v>43565</v>
      </c>
    </row>
    <row r="521" spans="1:1" x14ac:dyDescent="0.2">
      <c r="A521" s="53">
        <v>43566</v>
      </c>
    </row>
    <row r="522" spans="1:1" x14ac:dyDescent="0.2">
      <c r="A522" s="53">
        <v>43567</v>
      </c>
    </row>
    <row r="523" spans="1:1" x14ac:dyDescent="0.2">
      <c r="A523" s="53">
        <v>43568</v>
      </c>
    </row>
    <row r="524" spans="1:1" x14ac:dyDescent="0.2">
      <c r="A524" s="53">
        <v>43569</v>
      </c>
    </row>
    <row r="525" spans="1:1" x14ac:dyDescent="0.2">
      <c r="A525" s="53">
        <v>43570</v>
      </c>
    </row>
    <row r="526" spans="1:1" x14ac:dyDescent="0.2">
      <c r="A526" s="53">
        <v>43571</v>
      </c>
    </row>
  </sheetData>
  <sheetProtection selectLockedCells="1" selectUnlockedCells="1"/>
  <autoFilter ref="B1:B237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2"/>
  <sheetViews>
    <sheetView workbookViewId="0">
      <pane ySplit="1" topLeftCell="A657" activePane="bottomLeft" state="frozen"/>
      <selection pane="bottomLeft" activeCell="L532" sqref="L532:L619"/>
    </sheetView>
  </sheetViews>
  <sheetFormatPr defaultRowHeight="12.75" x14ac:dyDescent="0.2"/>
  <cols>
    <col min="1" max="1" width="11.28515625" bestFit="1" customWidth="1"/>
    <col min="2" max="2" width="9.140625" hidden="1" customWidth="1"/>
    <col min="4" max="4" width="6.5703125" hidden="1" customWidth="1"/>
    <col min="5" max="17" width="10.140625" customWidth="1"/>
  </cols>
  <sheetData>
    <row r="1" spans="1:22" s="13" customFormat="1" ht="25.5" x14ac:dyDescent="0.2">
      <c r="B1" s="39" t="s">
        <v>56</v>
      </c>
      <c r="C1" s="39" t="s">
        <v>28</v>
      </c>
      <c r="D1" s="39" t="s">
        <v>57</v>
      </c>
      <c r="E1" s="39" t="s">
        <v>93</v>
      </c>
      <c r="F1" s="39" t="s">
        <v>157</v>
      </c>
      <c r="G1" s="39" t="s">
        <v>285</v>
      </c>
      <c r="H1" s="40" t="s">
        <v>286</v>
      </c>
      <c r="I1" s="40" t="s">
        <v>317</v>
      </c>
      <c r="J1" s="52" t="s">
        <v>363</v>
      </c>
      <c r="K1" s="52" t="s">
        <v>539</v>
      </c>
      <c r="L1" s="13" t="s">
        <v>28</v>
      </c>
      <c r="M1" s="13" t="s">
        <v>318</v>
      </c>
      <c r="N1" s="13" t="s">
        <v>157</v>
      </c>
      <c r="O1" s="13" t="s">
        <v>285</v>
      </c>
      <c r="P1" s="13" t="s">
        <v>286</v>
      </c>
      <c r="Q1" s="13" t="s">
        <v>306</v>
      </c>
      <c r="R1" s="13" t="s">
        <v>363</v>
      </c>
      <c r="S1" s="13" t="s">
        <v>539</v>
      </c>
      <c r="T1" t="s">
        <v>356</v>
      </c>
      <c r="U1" t="s">
        <v>357</v>
      </c>
      <c r="V1" t="s">
        <v>358</v>
      </c>
    </row>
    <row r="2" spans="1:22" x14ac:dyDescent="0.2">
      <c r="A2" t="s">
        <v>78</v>
      </c>
      <c r="B2">
        <v>4.5</v>
      </c>
      <c r="C2">
        <v>5</v>
      </c>
    </row>
    <row r="3" spans="1:22" x14ac:dyDescent="0.2">
      <c r="B3">
        <v>4</v>
      </c>
      <c r="C3">
        <v>4</v>
      </c>
      <c r="D3">
        <v>2</v>
      </c>
    </row>
    <row r="4" spans="1:22" x14ac:dyDescent="0.2">
      <c r="A4" t="s">
        <v>79</v>
      </c>
      <c r="B4">
        <v>5.5</v>
      </c>
      <c r="C4">
        <v>5</v>
      </c>
      <c r="D4">
        <v>4.5</v>
      </c>
      <c r="E4">
        <v>9</v>
      </c>
    </row>
    <row r="5" spans="1:22" x14ac:dyDescent="0.2">
      <c r="B5">
        <v>3.5</v>
      </c>
      <c r="C5">
        <v>4.5</v>
      </c>
      <c r="D5">
        <v>2.5</v>
      </c>
      <c r="E5">
        <v>4</v>
      </c>
    </row>
    <row r="6" spans="1:22" x14ac:dyDescent="0.2">
      <c r="A6" t="s">
        <v>80</v>
      </c>
      <c r="B6">
        <v>5</v>
      </c>
      <c r="C6">
        <v>5</v>
      </c>
      <c r="D6">
        <v>4</v>
      </c>
      <c r="E6">
        <v>8</v>
      </c>
    </row>
    <row r="7" spans="1:22" x14ac:dyDescent="0.2">
      <c r="B7">
        <v>3.5</v>
      </c>
      <c r="C7">
        <v>4</v>
      </c>
      <c r="D7">
        <v>2.5</v>
      </c>
      <c r="E7">
        <v>6</v>
      </c>
    </row>
    <row r="8" spans="1:22" x14ac:dyDescent="0.2">
      <c r="A8" t="s">
        <v>81</v>
      </c>
      <c r="B8">
        <v>4</v>
      </c>
      <c r="C8">
        <v>4</v>
      </c>
      <c r="E8">
        <v>8</v>
      </c>
    </row>
    <row r="9" spans="1:22" x14ac:dyDescent="0.2">
      <c r="B9">
        <v>5</v>
      </c>
      <c r="C9">
        <v>5</v>
      </c>
      <c r="D9">
        <v>5</v>
      </c>
      <c r="E9">
        <v>7</v>
      </c>
    </row>
    <row r="10" spans="1:22" x14ac:dyDescent="0.2">
      <c r="A10" t="s">
        <v>82</v>
      </c>
      <c r="B10">
        <v>4.5</v>
      </c>
      <c r="C10">
        <v>5</v>
      </c>
      <c r="D10">
        <v>4.5</v>
      </c>
      <c r="E10">
        <v>8</v>
      </c>
    </row>
    <row r="11" spans="1:22" x14ac:dyDescent="0.2">
      <c r="B11">
        <v>3</v>
      </c>
      <c r="C11">
        <v>4.5</v>
      </c>
      <c r="D11">
        <v>2.5</v>
      </c>
      <c r="E11">
        <v>8</v>
      </c>
    </row>
    <row r="12" spans="1:22" x14ac:dyDescent="0.2">
      <c r="A12" t="s">
        <v>83</v>
      </c>
      <c r="B12">
        <v>4.5</v>
      </c>
      <c r="C12">
        <v>5.5</v>
      </c>
      <c r="E12">
        <v>10</v>
      </c>
    </row>
    <row r="13" spans="1:22" x14ac:dyDescent="0.2">
      <c r="B13">
        <v>3.5</v>
      </c>
      <c r="C13">
        <v>4.5</v>
      </c>
      <c r="E13">
        <v>7</v>
      </c>
    </row>
    <row r="14" spans="1:22" x14ac:dyDescent="0.2">
      <c r="A14" t="s">
        <v>84</v>
      </c>
      <c r="B14">
        <v>5</v>
      </c>
      <c r="C14">
        <v>5.5</v>
      </c>
      <c r="E14">
        <v>9</v>
      </c>
    </row>
    <row r="15" spans="1:22" x14ac:dyDescent="0.2">
      <c r="B15">
        <v>4</v>
      </c>
      <c r="C15">
        <v>5</v>
      </c>
      <c r="E15">
        <v>7.5</v>
      </c>
    </row>
    <row r="16" spans="1:22" x14ac:dyDescent="0.2">
      <c r="A16" t="s">
        <v>85</v>
      </c>
      <c r="B16">
        <v>5</v>
      </c>
      <c r="C16">
        <v>5.5</v>
      </c>
      <c r="E16">
        <v>10</v>
      </c>
    </row>
    <row r="17" spans="1:5" x14ac:dyDescent="0.2">
      <c r="B17">
        <v>4</v>
      </c>
      <c r="C17">
        <v>4.5</v>
      </c>
      <c r="E17">
        <v>8</v>
      </c>
    </row>
    <row r="18" spans="1:5" x14ac:dyDescent="0.2">
      <c r="A18" t="s">
        <v>86</v>
      </c>
      <c r="B18">
        <v>4.5</v>
      </c>
      <c r="C18">
        <v>5.5</v>
      </c>
      <c r="E18">
        <v>9.5</v>
      </c>
    </row>
    <row r="19" spans="1:5" x14ac:dyDescent="0.2">
      <c r="B19">
        <v>4.5</v>
      </c>
      <c r="C19">
        <v>5</v>
      </c>
      <c r="E19">
        <v>9</v>
      </c>
    </row>
    <row r="20" spans="1:5" x14ac:dyDescent="0.2">
      <c r="A20" t="s">
        <v>87</v>
      </c>
      <c r="B20">
        <v>4.5</v>
      </c>
      <c r="C20">
        <v>5</v>
      </c>
      <c r="E20">
        <v>10</v>
      </c>
    </row>
    <row r="21" spans="1:5" x14ac:dyDescent="0.2">
      <c r="B21">
        <v>4.5</v>
      </c>
      <c r="C21">
        <v>4.5</v>
      </c>
      <c r="E21">
        <v>8</v>
      </c>
    </row>
    <row r="22" spans="1:5" x14ac:dyDescent="0.2">
      <c r="A22" t="s">
        <v>88</v>
      </c>
      <c r="B22">
        <v>5</v>
      </c>
      <c r="C22">
        <v>5.5</v>
      </c>
      <c r="E22">
        <v>10</v>
      </c>
    </row>
    <row r="23" spans="1:5" x14ac:dyDescent="0.2">
      <c r="B23">
        <v>4</v>
      </c>
      <c r="C23">
        <v>4.5</v>
      </c>
      <c r="E23">
        <v>8</v>
      </c>
    </row>
    <row r="24" spans="1:5" x14ac:dyDescent="0.2">
      <c r="A24" s="20">
        <v>43106</v>
      </c>
      <c r="B24">
        <v>3.5</v>
      </c>
    </row>
    <row r="25" spans="1:5" x14ac:dyDescent="0.2">
      <c r="B25">
        <v>4</v>
      </c>
    </row>
    <row r="26" spans="1:5" x14ac:dyDescent="0.2">
      <c r="A26" s="20">
        <v>43137</v>
      </c>
      <c r="B26">
        <v>4</v>
      </c>
    </row>
    <row r="27" spans="1:5" x14ac:dyDescent="0.2">
      <c r="B27">
        <v>4</v>
      </c>
    </row>
    <row r="28" spans="1:5" x14ac:dyDescent="0.2">
      <c r="A28" s="20">
        <v>43165</v>
      </c>
      <c r="B28">
        <v>5</v>
      </c>
    </row>
    <row r="29" spans="1:5" x14ac:dyDescent="0.2">
      <c r="B29">
        <v>4</v>
      </c>
    </row>
    <row r="30" spans="1:5" x14ac:dyDescent="0.2">
      <c r="A30" s="20">
        <v>43196</v>
      </c>
      <c r="B30">
        <v>5</v>
      </c>
    </row>
    <row r="31" spans="1:5" x14ac:dyDescent="0.2">
      <c r="B31">
        <v>4.5</v>
      </c>
    </row>
    <row r="32" spans="1:5" x14ac:dyDescent="0.2">
      <c r="A32" s="20">
        <v>43226</v>
      </c>
      <c r="B32">
        <v>5</v>
      </c>
    </row>
    <row r="33" spans="1:2" x14ac:dyDescent="0.2">
      <c r="B33">
        <v>4</v>
      </c>
    </row>
    <row r="34" spans="1:2" x14ac:dyDescent="0.2">
      <c r="A34" s="20">
        <v>43257</v>
      </c>
      <c r="B34">
        <v>5</v>
      </c>
    </row>
    <row r="35" spans="1:2" x14ac:dyDescent="0.2">
      <c r="B35">
        <v>4</v>
      </c>
    </row>
    <row r="36" spans="1:2" x14ac:dyDescent="0.2">
      <c r="A36" s="20">
        <v>43287</v>
      </c>
      <c r="B36">
        <v>3</v>
      </c>
    </row>
    <row r="37" spans="1:2" x14ac:dyDescent="0.2">
      <c r="B37">
        <v>2.5</v>
      </c>
    </row>
    <row r="38" spans="1:2" x14ac:dyDescent="0.2">
      <c r="A38" s="20">
        <v>43318</v>
      </c>
      <c r="B38">
        <v>5</v>
      </c>
    </row>
    <row r="39" spans="1:2" x14ac:dyDescent="0.2">
      <c r="B39">
        <v>4</v>
      </c>
    </row>
    <row r="40" spans="1:2" x14ac:dyDescent="0.2">
      <c r="A40" s="20">
        <v>43349</v>
      </c>
      <c r="B40">
        <v>4</v>
      </c>
    </row>
    <row r="41" spans="1:2" x14ac:dyDescent="0.2">
      <c r="B41">
        <v>4</v>
      </c>
    </row>
    <row r="42" spans="1:2" x14ac:dyDescent="0.2">
      <c r="A42" s="20">
        <v>43379</v>
      </c>
    </row>
    <row r="44" spans="1:2" x14ac:dyDescent="0.2">
      <c r="A44" s="20">
        <v>43410</v>
      </c>
      <c r="B44">
        <v>4</v>
      </c>
    </row>
    <row r="46" spans="1:2" x14ac:dyDescent="0.2">
      <c r="A46" s="20">
        <v>43440</v>
      </c>
      <c r="B46">
        <v>4</v>
      </c>
    </row>
    <row r="47" spans="1:2" x14ac:dyDescent="0.2">
      <c r="B47">
        <v>5</v>
      </c>
    </row>
    <row r="48" spans="1:2" x14ac:dyDescent="0.2">
      <c r="A48" s="20" t="s">
        <v>109</v>
      </c>
    </row>
    <row r="50" spans="1:9" x14ac:dyDescent="0.2">
      <c r="A50" s="20" t="s">
        <v>110</v>
      </c>
    </row>
    <row r="52" spans="1:9" x14ac:dyDescent="0.2">
      <c r="A52" s="20" t="s">
        <v>111</v>
      </c>
    </row>
    <row r="54" spans="1:9" x14ac:dyDescent="0.2">
      <c r="A54" s="20" t="s">
        <v>112</v>
      </c>
      <c r="C54">
        <v>5.5</v>
      </c>
      <c r="E54">
        <v>8</v>
      </c>
      <c r="G54">
        <v>2</v>
      </c>
    </row>
    <row r="55" spans="1:9" x14ac:dyDescent="0.2">
      <c r="C55">
        <v>4.5</v>
      </c>
      <c r="E55">
        <v>7.5</v>
      </c>
      <c r="G55">
        <v>3</v>
      </c>
    </row>
    <row r="56" spans="1:9" x14ac:dyDescent="0.2">
      <c r="A56" s="20" t="s">
        <v>113</v>
      </c>
      <c r="C56">
        <v>5</v>
      </c>
      <c r="E56">
        <v>8</v>
      </c>
      <c r="F56">
        <v>8.5</v>
      </c>
      <c r="G56">
        <v>5</v>
      </c>
      <c r="H56">
        <f>SUM(C56:G56)</f>
        <v>26.5</v>
      </c>
    </row>
    <row r="57" spans="1:9" x14ac:dyDescent="0.2">
      <c r="C57">
        <v>4</v>
      </c>
      <c r="E57">
        <v>7</v>
      </c>
      <c r="F57">
        <v>6</v>
      </c>
      <c r="G57">
        <v>5</v>
      </c>
      <c r="I57">
        <f>SUM(C57:G57)</f>
        <v>22</v>
      </c>
    </row>
    <row r="58" spans="1:9" x14ac:dyDescent="0.2">
      <c r="A58" s="20" t="s">
        <v>141</v>
      </c>
      <c r="C58">
        <v>9</v>
      </c>
      <c r="E58">
        <v>9</v>
      </c>
      <c r="F58">
        <v>8.5</v>
      </c>
      <c r="G58">
        <v>5.5</v>
      </c>
      <c r="H58">
        <f>SUM(C58:G58)</f>
        <v>32</v>
      </c>
    </row>
    <row r="59" spans="1:9" x14ac:dyDescent="0.2">
      <c r="C59">
        <v>6</v>
      </c>
      <c r="E59">
        <v>6</v>
      </c>
      <c r="F59">
        <v>6</v>
      </c>
      <c r="G59">
        <v>5</v>
      </c>
      <c r="I59">
        <f>SUM(C59:G59)</f>
        <v>23</v>
      </c>
    </row>
    <row r="60" spans="1:9" x14ac:dyDescent="0.2">
      <c r="A60" s="20" t="s">
        <v>142</v>
      </c>
      <c r="C60">
        <v>4.5</v>
      </c>
      <c r="E60">
        <v>8</v>
      </c>
      <c r="F60">
        <v>7</v>
      </c>
      <c r="G60">
        <v>5</v>
      </c>
      <c r="H60">
        <f>SUM(C60:G60)</f>
        <v>24.5</v>
      </c>
    </row>
    <row r="61" spans="1:9" x14ac:dyDescent="0.2">
      <c r="C61">
        <v>2</v>
      </c>
      <c r="E61">
        <v>6</v>
      </c>
      <c r="F61">
        <v>6</v>
      </c>
      <c r="G61">
        <v>3</v>
      </c>
      <c r="I61">
        <f>SUM(C61:G61)</f>
        <v>17</v>
      </c>
    </row>
    <row r="62" spans="1:9" x14ac:dyDescent="0.2">
      <c r="A62" s="20" t="s">
        <v>143</v>
      </c>
      <c r="C62">
        <v>5</v>
      </c>
      <c r="E62">
        <v>8</v>
      </c>
      <c r="F62">
        <v>8</v>
      </c>
      <c r="G62">
        <v>5</v>
      </c>
      <c r="H62">
        <f>SUM(C62:G62)</f>
        <v>26</v>
      </c>
    </row>
    <row r="63" spans="1:9" x14ac:dyDescent="0.2">
      <c r="C63">
        <v>3</v>
      </c>
      <c r="E63">
        <v>7</v>
      </c>
      <c r="F63">
        <v>8</v>
      </c>
      <c r="G63">
        <v>5</v>
      </c>
      <c r="I63">
        <f>SUM(C63:G63)</f>
        <v>23</v>
      </c>
    </row>
    <row r="64" spans="1:9" x14ac:dyDescent="0.2">
      <c r="A64" s="20" t="s">
        <v>144</v>
      </c>
      <c r="C64">
        <v>4</v>
      </c>
      <c r="E64">
        <v>8</v>
      </c>
      <c r="F64">
        <v>8</v>
      </c>
      <c r="G64">
        <v>5</v>
      </c>
      <c r="H64">
        <f>SUM(C64:G64)</f>
        <v>25</v>
      </c>
    </row>
    <row r="65" spans="1:9" x14ac:dyDescent="0.2">
      <c r="C65">
        <v>3</v>
      </c>
      <c r="E65">
        <v>6</v>
      </c>
      <c r="F65">
        <v>5</v>
      </c>
      <c r="G65">
        <v>3</v>
      </c>
      <c r="I65">
        <f>SUM(C65:G65)</f>
        <v>17</v>
      </c>
    </row>
    <row r="66" spans="1:9" x14ac:dyDescent="0.2">
      <c r="A66" s="20" t="s">
        <v>145</v>
      </c>
      <c r="C66">
        <v>4</v>
      </c>
      <c r="E66">
        <v>8</v>
      </c>
      <c r="F66">
        <v>8</v>
      </c>
      <c r="G66">
        <v>5</v>
      </c>
      <c r="H66">
        <f>SUM(C66:G66)</f>
        <v>25</v>
      </c>
    </row>
    <row r="67" spans="1:9" x14ac:dyDescent="0.2">
      <c r="C67">
        <v>2</v>
      </c>
      <c r="E67" s="24" t="s">
        <v>25</v>
      </c>
      <c r="F67">
        <v>6</v>
      </c>
      <c r="G67">
        <v>3</v>
      </c>
      <c r="I67">
        <f>SUM(C67:G67)</f>
        <v>11</v>
      </c>
    </row>
    <row r="68" spans="1:9" x14ac:dyDescent="0.2">
      <c r="A68" s="20" t="s">
        <v>146</v>
      </c>
      <c r="C68">
        <v>5</v>
      </c>
      <c r="E68">
        <v>9</v>
      </c>
      <c r="F68">
        <v>6</v>
      </c>
      <c r="G68">
        <v>5</v>
      </c>
      <c r="H68">
        <f>SUM(C68:G68)</f>
        <v>25</v>
      </c>
    </row>
    <row r="69" spans="1:9" x14ac:dyDescent="0.2">
      <c r="C69">
        <v>3</v>
      </c>
      <c r="E69">
        <v>2</v>
      </c>
      <c r="F69">
        <v>6</v>
      </c>
      <c r="G69">
        <v>3</v>
      </c>
      <c r="I69">
        <f>SUM(C69:G69)</f>
        <v>14</v>
      </c>
    </row>
    <row r="70" spans="1:9" x14ac:dyDescent="0.2">
      <c r="A70" s="20" t="s">
        <v>147</v>
      </c>
      <c r="C70">
        <v>4.5</v>
      </c>
      <c r="E70">
        <v>8</v>
      </c>
      <c r="F70">
        <v>6.5</v>
      </c>
      <c r="G70">
        <v>6</v>
      </c>
    </row>
    <row r="72" spans="1:9" x14ac:dyDescent="0.2">
      <c r="A72" s="20" t="s">
        <v>148</v>
      </c>
    </row>
    <row r="74" spans="1:9" x14ac:dyDescent="0.2">
      <c r="A74" s="20" t="s">
        <v>149</v>
      </c>
    </row>
    <row r="76" spans="1:9" x14ac:dyDescent="0.2">
      <c r="A76" s="20" t="s">
        <v>150</v>
      </c>
    </row>
    <row r="78" spans="1:9" x14ac:dyDescent="0.2">
      <c r="A78" s="20" t="s">
        <v>151</v>
      </c>
    </row>
    <row r="80" spans="1:9" x14ac:dyDescent="0.2">
      <c r="A80" s="20" t="s">
        <v>152</v>
      </c>
    </row>
    <row r="81" spans="1:22" ht="51" x14ac:dyDescent="0.2">
      <c r="I81" s="13" t="s">
        <v>319</v>
      </c>
      <c r="J81" s="13"/>
      <c r="K81" s="13"/>
      <c r="L81" s="66">
        <f>SUM(L83:Q83)</f>
        <v>56.75</v>
      </c>
      <c r="M81" s="66"/>
      <c r="N81" s="66"/>
      <c r="O81" s="66"/>
      <c r="P81" s="66"/>
      <c r="Q81" s="66"/>
    </row>
    <row r="82" spans="1:22" ht="25.5" x14ac:dyDescent="0.2">
      <c r="A82" s="20" t="s">
        <v>153</v>
      </c>
      <c r="L82" s="13" t="s">
        <v>28</v>
      </c>
      <c r="M82" s="13" t="s">
        <v>318</v>
      </c>
      <c r="N82" s="13" t="s">
        <v>157</v>
      </c>
      <c r="O82" s="13" t="s">
        <v>285</v>
      </c>
      <c r="P82" s="13" t="s">
        <v>286</v>
      </c>
      <c r="Q82" s="13" t="s">
        <v>306</v>
      </c>
      <c r="R82" s="13" t="s">
        <v>363</v>
      </c>
      <c r="S82" s="13"/>
      <c r="T82" s="13" t="s">
        <v>24</v>
      </c>
      <c r="U82" s="13" t="s">
        <v>26</v>
      </c>
      <c r="V82" s="13" t="s">
        <v>320</v>
      </c>
    </row>
    <row r="83" spans="1:22" x14ac:dyDescent="0.2">
      <c r="L83" s="37">
        <f t="shared" ref="L83:Q83" si="0">AVERAGE(L88:L166)</f>
        <v>7.0370370370370372</v>
      </c>
      <c r="M83" s="37">
        <f t="shared" si="0"/>
        <v>5.4629629629629628</v>
      </c>
      <c r="N83" s="37">
        <f t="shared" si="0"/>
        <v>10.222222222222221</v>
      </c>
      <c r="O83" s="37">
        <f t="shared" si="0"/>
        <v>8.7777777777777786</v>
      </c>
      <c r="P83" s="37">
        <f t="shared" si="0"/>
        <v>12</v>
      </c>
      <c r="Q83" s="37">
        <f t="shared" si="0"/>
        <v>13.25</v>
      </c>
      <c r="T83" s="37">
        <f>AVERAGE(T156:T165)</f>
        <v>26.375</v>
      </c>
      <c r="U83" s="37">
        <f>AVERAGE(U156:U166)</f>
        <v>20</v>
      </c>
      <c r="V83" s="37">
        <f>U83-10</f>
        <v>10</v>
      </c>
    </row>
    <row r="84" spans="1:22" x14ac:dyDescent="0.2">
      <c r="A84" s="20">
        <v>43198</v>
      </c>
      <c r="I84" s="66"/>
      <c r="J84" s="51"/>
      <c r="K84" s="58"/>
    </row>
    <row r="85" spans="1:22" x14ac:dyDescent="0.2">
      <c r="C85">
        <v>3</v>
      </c>
      <c r="E85">
        <v>3</v>
      </c>
      <c r="F85">
        <v>4.5</v>
      </c>
      <c r="G85">
        <v>4.5</v>
      </c>
      <c r="H85">
        <v>4.5</v>
      </c>
      <c r="I85" s="66"/>
      <c r="J85" s="51"/>
      <c r="K85" s="58"/>
    </row>
    <row r="86" spans="1:22" x14ac:dyDescent="0.2">
      <c r="A86" s="20">
        <v>43228</v>
      </c>
      <c r="C86">
        <v>5</v>
      </c>
      <c r="E86">
        <v>5</v>
      </c>
      <c r="F86">
        <v>6.5</v>
      </c>
      <c r="G86">
        <v>5</v>
      </c>
      <c r="H86">
        <v>6</v>
      </c>
    </row>
    <row r="87" spans="1:22" x14ac:dyDescent="0.2">
      <c r="C87">
        <v>3.5</v>
      </c>
      <c r="E87">
        <v>3.5</v>
      </c>
      <c r="F87">
        <v>5</v>
      </c>
      <c r="G87">
        <v>4</v>
      </c>
      <c r="H87">
        <v>5</v>
      </c>
    </row>
    <row r="88" spans="1:22" x14ac:dyDescent="0.2">
      <c r="L88" s="34">
        <f>SUM(C86:C87)</f>
        <v>8.5</v>
      </c>
      <c r="M88" s="34">
        <f>SUM(E86:E87)</f>
        <v>8.5</v>
      </c>
      <c r="N88" s="34">
        <f>SUM(F86:F87)</f>
        <v>11.5</v>
      </c>
      <c r="O88" s="34">
        <f>SUM(G86:G87)</f>
        <v>9</v>
      </c>
      <c r="P88" s="34">
        <f>SUM(H86:H87)</f>
        <v>11</v>
      </c>
    </row>
    <row r="89" spans="1:22" x14ac:dyDescent="0.2">
      <c r="A89" s="20">
        <v>43259</v>
      </c>
      <c r="C89">
        <v>4.5</v>
      </c>
      <c r="E89">
        <v>4.5</v>
      </c>
      <c r="F89">
        <v>7</v>
      </c>
      <c r="G89">
        <v>6</v>
      </c>
      <c r="H89">
        <v>7</v>
      </c>
    </row>
    <row r="90" spans="1:22" x14ac:dyDescent="0.2">
      <c r="C90">
        <v>2.5</v>
      </c>
      <c r="E90">
        <v>2.5</v>
      </c>
      <c r="F90">
        <v>4</v>
      </c>
      <c r="G90">
        <v>3</v>
      </c>
      <c r="H90">
        <v>4</v>
      </c>
    </row>
    <row r="91" spans="1:22" x14ac:dyDescent="0.2">
      <c r="C91" s="34">
        <f>SUM(C89:C90)</f>
        <v>7</v>
      </c>
      <c r="E91" s="34">
        <f t="shared" ref="E91:H91" si="1">SUM(E89:E90)</f>
        <v>7</v>
      </c>
      <c r="F91" s="34">
        <f t="shared" si="1"/>
        <v>11</v>
      </c>
      <c r="G91" s="34">
        <f t="shared" si="1"/>
        <v>9</v>
      </c>
      <c r="H91" s="34">
        <f t="shared" si="1"/>
        <v>11</v>
      </c>
      <c r="L91" s="34">
        <f>SUM(C89:C90)</f>
        <v>7</v>
      </c>
      <c r="M91" s="34">
        <f>SUM(E89:E90)</f>
        <v>7</v>
      </c>
      <c r="N91" s="34">
        <f>SUM(F89:F90)</f>
        <v>11</v>
      </c>
      <c r="O91" s="34">
        <f>SUM(G89:G90)</f>
        <v>9</v>
      </c>
      <c r="P91" s="34">
        <f>SUM(H89:H90)</f>
        <v>11</v>
      </c>
    </row>
    <row r="92" spans="1:22" x14ac:dyDescent="0.2">
      <c r="A92" s="20">
        <v>43289</v>
      </c>
      <c r="C92">
        <v>3</v>
      </c>
      <c r="E92">
        <v>3</v>
      </c>
      <c r="F92">
        <v>6.5</v>
      </c>
      <c r="G92">
        <v>6</v>
      </c>
      <c r="H92">
        <v>4</v>
      </c>
    </row>
    <row r="93" spans="1:22" x14ac:dyDescent="0.2">
      <c r="C93">
        <v>4</v>
      </c>
      <c r="E93">
        <v>4</v>
      </c>
      <c r="F93">
        <v>2</v>
      </c>
      <c r="G93">
        <v>4</v>
      </c>
      <c r="H93">
        <v>4</v>
      </c>
    </row>
    <row r="94" spans="1:22" x14ac:dyDescent="0.2">
      <c r="C94" s="34">
        <f>SUM(C92:C93)</f>
        <v>7</v>
      </c>
      <c r="E94" s="34">
        <f t="shared" ref="E94:H94" si="2">SUM(E92:E93)</f>
        <v>7</v>
      </c>
      <c r="F94" s="34">
        <f t="shared" si="2"/>
        <v>8.5</v>
      </c>
      <c r="G94" s="34">
        <f t="shared" si="2"/>
        <v>10</v>
      </c>
      <c r="H94" s="34">
        <f t="shared" si="2"/>
        <v>8</v>
      </c>
      <c r="L94" s="34">
        <f>SUM(C92:C93)</f>
        <v>7</v>
      </c>
      <c r="M94" s="34">
        <f>SUM(E92:E93)</f>
        <v>7</v>
      </c>
      <c r="N94" s="34">
        <f>SUM(F92:F93)</f>
        <v>8.5</v>
      </c>
      <c r="O94" s="34">
        <f>SUM(G92:G93)</f>
        <v>10</v>
      </c>
      <c r="P94" s="34">
        <f>SUM(H92:H93)</f>
        <v>8</v>
      </c>
    </row>
    <row r="95" spans="1:22" x14ac:dyDescent="0.2">
      <c r="A95" s="20">
        <v>43320</v>
      </c>
      <c r="C95">
        <v>5.5</v>
      </c>
      <c r="E95">
        <v>5.5</v>
      </c>
      <c r="F95">
        <v>6</v>
      </c>
      <c r="G95">
        <v>7</v>
      </c>
      <c r="H95">
        <v>9</v>
      </c>
    </row>
    <row r="96" spans="1:22" x14ac:dyDescent="0.2">
      <c r="C96">
        <v>3</v>
      </c>
      <c r="E96">
        <v>3</v>
      </c>
      <c r="F96">
        <v>4.5</v>
      </c>
      <c r="G96">
        <v>4.5</v>
      </c>
      <c r="H96">
        <v>6</v>
      </c>
    </row>
    <row r="97" spans="1:16" x14ac:dyDescent="0.2">
      <c r="C97" s="34">
        <f>SUM(C95:C96)</f>
        <v>8.5</v>
      </c>
      <c r="E97" s="34">
        <f t="shared" ref="E97:H97" si="3">SUM(E95:E96)</f>
        <v>8.5</v>
      </c>
      <c r="F97" s="34">
        <f t="shared" si="3"/>
        <v>10.5</v>
      </c>
      <c r="G97" s="34">
        <f t="shared" si="3"/>
        <v>11.5</v>
      </c>
      <c r="H97" s="34">
        <f t="shared" si="3"/>
        <v>15</v>
      </c>
      <c r="L97" s="34">
        <f>SUM(C95:C96)</f>
        <v>8.5</v>
      </c>
      <c r="M97" s="34">
        <f>SUM(E95:E96)</f>
        <v>8.5</v>
      </c>
      <c r="N97" s="34">
        <f>SUM(F95:F96)</f>
        <v>10.5</v>
      </c>
      <c r="O97" s="34">
        <f>SUM(G95:G96)</f>
        <v>11.5</v>
      </c>
      <c r="P97" s="34">
        <f>SUM(H95:H96)</f>
        <v>15</v>
      </c>
    </row>
    <row r="98" spans="1:16" x14ac:dyDescent="0.2">
      <c r="A98" s="20">
        <v>43351</v>
      </c>
      <c r="C98">
        <v>4</v>
      </c>
      <c r="E98">
        <v>4</v>
      </c>
      <c r="F98">
        <v>8</v>
      </c>
      <c r="G98">
        <v>5</v>
      </c>
      <c r="H98">
        <v>7</v>
      </c>
    </row>
    <row r="99" spans="1:16" x14ac:dyDescent="0.2">
      <c r="C99">
        <v>2</v>
      </c>
      <c r="E99">
        <v>2</v>
      </c>
      <c r="F99">
        <v>4</v>
      </c>
      <c r="G99">
        <v>4</v>
      </c>
      <c r="H99">
        <v>5</v>
      </c>
    </row>
    <row r="100" spans="1:16" x14ac:dyDescent="0.2">
      <c r="C100" s="34">
        <f>SUM(C98:C99)</f>
        <v>6</v>
      </c>
      <c r="E100" s="34">
        <f t="shared" ref="E100:H100" si="4">SUM(E98:E99)</f>
        <v>6</v>
      </c>
      <c r="F100" s="34">
        <f t="shared" si="4"/>
        <v>12</v>
      </c>
      <c r="G100" s="34">
        <f t="shared" si="4"/>
        <v>9</v>
      </c>
      <c r="H100" s="34">
        <f t="shared" si="4"/>
        <v>12</v>
      </c>
      <c r="L100" s="34">
        <f>SUM(C98:C99)</f>
        <v>6</v>
      </c>
      <c r="M100" s="34">
        <f>SUM(E98:E99)</f>
        <v>6</v>
      </c>
      <c r="N100" s="34">
        <f>SUM(F98:F99)</f>
        <v>12</v>
      </c>
      <c r="O100" s="34">
        <f>SUM(G98:G99)</f>
        <v>9</v>
      </c>
      <c r="P100" s="34">
        <f>SUM(H98:H99)</f>
        <v>12</v>
      </c>
    </row>
    <row r="101" spans="1:16" x14ac:dyDescent="0.2">
      <c r="A101" s="20">
        <v>43381</v>
      </c>
      <c r="C101">
        <v>5</v>
      </c>
      <c r="E101">
        <v>5</v>
      </c>
      <c r="F101">
        <v>7</v>
      </c>
      <c r="G101">
        <v>7</v>
      </c>
      <c r="H101">
        <v>7</v>
      </c>
    </row>
    <row r="102" spans="1:16" x14ac:dyDescent="0.2">
      <c r="C102">
        <v>3</v>
      </c>
      <c r="E102">
        <v>3</v>
      </c>
      <c r="F102">
        <v>4</v>
      </c>
      <c r="G102">
        <v>3.5</v>
      </c>
      <c r="H102">
        <v>5</v>
      </c>
    </row>
    <row r="103" spans="1:16" x14ac:dyDescent="0.2">
      <c r="C103" s="34">
        <f>SUM(C101:C102)</f>
        <v>8</v>
      </c>
      <c r="E103" s="34">
        <f t="shared" ref="E103:H103" si="5">SUM(E101:E102)</f>
        <v>8</v>
      </c>
      <c r="F103" s="34">
        <f t="shared" si="5"/>
        <v>11</v>
      </c>
      <c r="G103" s="34">
        <f t="shared" si="5"/>
        <v>10.5</v>
      </c>
      <c r="H103" s="34">
        <f t="shared" si="5"/>
        <v>12</v>
      </c>
      <c r="L103" s="34">
        <f>SUM(C101:C102)</f>
        <v>8</v>
      </c>
      <c r="M103" s="34">
        <f>SUM(E101:E102)</f>
        <v>8</v>
      </c>
      <c r="N103" s="34">
        <f>SUM(F101:F102)</f>
        <v>11</v>
      </c>
      <c r="O103" s="34">
        <f>SUM(G101:G102)</f>
        <v>10.5</v>
      </c>
      <c r="P103" s="34">
        <f>SUM(H101:H102)</f>
        <v>12</v>
      </c>
    </row>
    <row r="104" spans="1:16" x14ac:dyDescent="0.2">
      <c r="A104" s="20">
        <v>43412</v>
      </c>
      <c r="C104">
        <v>5</v>
      </c>
      <c r="E104">
        <v>5</v>
      </c>
      <c r="F104">
        <v>7</v>
      </c>
      <c r="G104">
        <v>7</v>
      </c>
      <c r="H104">
        <v>7.5</v>
      </c>
    </row>
    <row r="105" spans="1:16" x14ac:dyDescent="0.2">
      <c r="C105">
        <v>3</v>
      </c>
      <c r="E105">
        <v>3</v>
      </c>
      <c r="F105">
        <v>4</v>
      </c>
      <c r="G105">
        <v>3.5</v>
      </c>
      <c r="H105">
        <v>4</v>
      </c>
    </row>
    <row r="106" spans="1:16" x14ac:dyDescent="0.2">
      <c r="C106" s="34">
        <f>SUM(C104:C105)</f>
        <v>8</v>
      </c>
      <c r="E106" s="34">
        <f>SUM(E104:E105)</f>
        <v>8</v>
      </c>
      <c r="F106" s="34">
        <f>SUM(F104:F105)</f>
        <v>11</v>
      </c>
      <c r="G106" s="34">
        <f>SUM(G104:G105)</f>
        <v>10.5</v>
      </c>
      <c r="H106" s="34">
        <f>SUM(H104:H105)</f>
        <v>11.5</v>
      </c>
      <c r="L106" s="34">
        <f>SUM(C104:C105)</f>
        <v>8</v>
      </c>
      <c r="M106" s="34">
        <f>SUM(E104:E105)</f>
        <v>8</v>
      </c>
      <c r="N106" s="34">
        <f>SUM(F104:F105)</f>
        <v>11</v>
      </c>
      <c r="O106" s="34">
        <f>SUM(G104:G105)</f>
        <v>10.5</v>
      </c>
      <c r="P106" s="34">
        <f>SUM(H104:H105)</f>
        <v>11.5</v>
      </c>
    </row>
    <row r="107" spans="1:16" x14ac:dyDescent="0.2">
      <c r="A107" s="20">
        <v>43442</v>
      </c>
      <c r="C107">
        <v>5</v>
      </c>
      <c r="E107">
        <v>3</v>
      </c>
      <c r="F107">
        <v>6.5</v>
      </c>
      <c r="G107">
        <v>6</v>
      </c>
      <c r="H107">
        <v>8</v>
      </c>
    </row>
    <row r="108" spans="1:16" x14ac:dyDescent="0.2">
      <c r="A108" s="20"/>
      <c r="C108">
        <v>3</v>
      </c>
      <c r="E108">
        <v>3.5</v>
      </c>
      <c r="F108">
        <v>4.5</v>
      </c>
      <c r="G108">
        <v>4</v>
      </c>
      <c r="H108">
        <v>4.5</v>
      </c>
    </row>
    <row r="109" spans="1:16" x14ac:dyDescent="0.2">
      <c r="C109" s="34">
        <f>SUM(C107:C108)</f>
        <v>8</v>
      </c>
      <c r="E109" s="34">
        <f>SUM(E107:E108)</f>
        <v>6.5</v>
      </c>
      <c r="F109" s="34">
        <f>SUM(F107:F108)</f>
        <v>11</v>
      </c>
      <c r="G109" s="34">
        <f>SUM(G107:G108)</f>
        <v>10</v>
      </c>
      <c r="H109" s="34">
        <f>SUM(H107:H108)</f>
        <v>12.5</v>
      </c>
      <c r="L109" s="34">
        <f>SUM(C107:C108)</f>
        <v>8</v>
      </c>
      <c r="M109" s="34">
        <f>SUM(E107:E108)</f>
        <v>6.5</v>
      </c>
      <c r="N109" s="34">
        <f>SUM(F107:F108)</f>
        <v>11</v>
      </c>
      <c r="O109" s="34">
        <f>SUM(G107:G108)</f>
        <v>10</v>
      </c>
      <c r="P109" s="34">
        <f>SUM(H107:H108)</f>
        <v>12.5</v>
      </c>
    </row>
    <row r="110" spans="1:16" x14ac:dyDescent="0.2">
      <c r="A110" s="20" t="s">
        <v>287</v>
      </c>
      <c r="C110">
        <v>5</v>
      </c>
      <c r="E110">
        <v>6.5</v>
      </c>
      <c r="F110">
        <v>7.5</v>
      </c>
      <c r="G110">
        <v>3.5</v>
      </c>
      <c r="H110">
        <v>8.5</v>
      </c>
    </row>
    <row r="111" spans="1:16" x14ac:dyDescent="0.2">
      <c r="A111" s="20"/>
      <c r="C111">
        <v>3</v>
      </c>
      <c r="E111">
        <v>4</v>
      </c>
      <c r="F111">
        <v>5.5</v>
      </c>
      <c r="G111">
        <v>3.5</v>
      </c>
      <c r="H111">
        <v>6</v>
      </c>
    </row>
    <row r="112" spans="1:16" s="34" customFormat="1" x14ac:dyDescent="0.2">
      <c r="C112" s="34">
        <f>SUM(C110:C111)</f>
        <v>8</v>
      </c>
      <c r="E112" s="34">
        <f>SUM(E110:E111)</f>
        <v>10.5</v>
      </c>
      <c r="F112" s="34">
        <f>SUM(F110:F111)</f>
        <v>13</v>
      </c>
      <c r="G112" s="34">
        <f>SUM(G110:G111)</f>
        <v>7</v>
      </c>
      <c r="H112" s="34">
        <f>SUM(H110:H111)</f>
        <v>14.5</v>
      </c>
      <c r="L112" s="34">
        <f>SUM(C110:C111)</f>
        <v>8</v>
      </c>
      <c r="M112" s="34">
        <f>SUM(E110:E111)</f>
        <v>10.5</v>
      </c>
      <c r="N112" s="34">
        <f>SUM(F110:F111)</f>
        <v>13</v>
      </c>
      <c r="O112" s="34">
        <f>SUM(G110:G111)</f>
        <v>7</v>
      </c>
      <c r="P112" s="34">
        <f>SUM(H110:H111)</f>
        <v>14.5</v>
      </c>
    </row>
    <row r="113" spans="1:16" x14ac:dyDescent="0.2">
      <c r="A113" s="20" t="s">
        <v>288</v>
      </c>
      <c r="C113">
        <v>4.5</v>
      </c>
      <c r="E113">
        <v>3</v>
      </c>
      <c r="F113">
        <v>6.5</v>
      </c>
      <c r="G113">
        <v>6.5</v>
      </c>
      <c r="H113">
        <v>6.5</v>
      </c>
    </row>
    <row r="114" spans="1:16" x14ac:dyDescent="0.2">
      <c r="A114" s="20"/>
      <c r="C114">
        <v>3.5</v>
      </c>
      <c r="E114">
        <v>7</v>
      </c>
      <c r="F114">
        <v>4.5</v>
      </c>
      <c r="G114">
        <v>3.5</v>
      </c>
      <c r="H114">
        <v>8</v>
      </c>
    </row>
    <row r="115" spans="1:16" s="34" customFormat="1" x14ac:dyDescent="0.2">
      <c r="C115" s="34">
        <f>SUM(C113:C114)</f>
        <v>8</v>
      </c>
      <c r="E115" s="34">
        <f>SUM(E113:E114)</f>
        <v>10</v>
      </c>
      <c r="F115" s="34">
        <f>SUM(F113:F114)</f>
        <v>11</v>
      </c>
      <c r="G115" s="34">
        <f>SUM(G113:G114)</f>
        <v>10</v>
      </c>
      <c r="H115" s="34">
        <f>SUM(H113:H114)</f>
        <v>14.5</v>
      </c>
      <c r="L115" s="34">
        <f>SUM(C113:C114)</f>
        <v>8</v>
      </c>
      <c r="M115" s="34">
        <f>SUM(E113:E114)</f>
        <v>10</v>
      </c>
      <c r="N115" s="34">
        <f>SUM(F113:F114)</f>
        <v>11</v>
      </c>
      <c r="O115" s="34">
        <f>SUM(G113:G114)</f>
        <v>10</v>
      </c>
      <c r="P115" s="34">
        <f>SUM(H113:H114)</f>
        <v>14.5</v>
      </c>
    </row>
    <row r="116" spans="1:16" x14ac:dyDescent="0.2">
      <c r="A116" s="20" t="s">
        <v>289</v>
      </c>
      <c r="E116">
        <v>4.5</v>
      </c>
      <c r="F116">
        <v>6.5</v>
      </c>
      <c r="G116">
        <v>6</v>
      </c>
      <c r="H116">
        <v>5</v>
      </c>
    </row>
    <row r="117" spans="1:16" x14ac:dyDescent="0.2">
      <c r="A117" s="20"/>
      <c r="C117">
        <v>3.5</v>
      </c>
      <c r="E117">
        <v>4.5</v>
      </c>
      <c r="F117">
        <v>4.5</v>
      </c>
      <c r="G117">
        <v>4</v>
      </c>
      <c r="H117">
        <v>6</v>
      </c>
    </row>
    <row r="118" spans="1:16" s="34" customFormat="1" x14ac:dyDescent="0.2">
      <c r="C118" s="34">
        <f>SUM(C116:C117)</f>
        <v>3.5</v>
      </c>
      <c r="E118" s="34">
        <f>SUM(E116:E117)</f>
        <v>9</v>
      </c>
      <c r="F118" s="34">
        <f>SUM(F116:F117)</f>
        <v>11</v>
      </c>
      <c r="G118" s="34">
        <f>SUM(G116:G117)</f>
        <v>10</v>
      </c>
      <c r="H118" s="34">
        <f>SUM(H116:H117)</f>
        <v>11</v>
      </c>
      <c r="L118" s="34">
        <f>SUM(C116:C117)</f>
        <v>3.5</v>
      </c>
      <c r="M118" s="34">
        <f>SUM(E116:E117)</f>
        <v>9</v>
      </c>
      <c r="N118" s="34">
        <f>SUM(F116:F117)</f>
        <v>11</v>
      </c>
      <c r="O118" s="34">
        <f>SUM(G116:G117)</f>
        <v>10</v>
      </c>
      <c r="P118" s="34">
        <f>SUM(H116:H117)</f>
        <v>11</v>
      </c>
    </row>
    <row r="119" spans="1:16" x14ac:dyDescent="0.2">
      <c r="A119" s="20" t="s">
        <v>290</v>
      </c>
      <c r="C119">
        <v>6</v>
      </c>
      <c r="E119">
        <v>5.5</v>
      </c>
      <c r="F119">
        <v>6.5</v>
      </c>
      <c r="G119">
        <v>6</v>
      </c>
      <c r="H119">
        <v>9.5</v>
      </c>
    </row>
    <row r="120" spans="1:16" x14ac:dyDescent="0.2">
      <c r="A120" s="20"/>
      <c r="C120">
        <v>3</v>
      </c>
      <c r="E120">
        <v>3</v>
      </c>
      <c r="F120">
        <v>3</v>
      </c>
      <c r="G120">
        <v>3</v>
      </c>
      <c r="H120">
        <v>3.5</v>
      </c>
    </row>
    <row r="121" spans="1:16" s="34" customFormat="1" x14ac:dyDescent="0.2">
      <c r="C121" s="34">
        <f>SUM(C119:C120)</f>
        <v>9</v>
      </c>
      <c r="E121" s="34">
        <f>SUM(E119:E120)</f>
        <v>8.5</v>
      </c>
      <c r="F121" s="34">
        <f>SUM(F119:F120)</f>
        <v>9.5</v>
      </c>
      <c r="G121" s="34">
        <f>SUM(G119:G120)</f>
        <v>9</v>
      </c>
      <c r="H121" s="34">
        <f>SUM(H119:H120)</f>
        <v>13</v>
      </c>
      <c r="L121" s="34">
        <f>SUM(C119:C120)</f>
        <v>9</v>
      </c>
      <c r="M121" s="34">
        <f>SUM(E119:E120)</f>
        <v>8.5</v>
      </c>
      <c r="N121" s="34">
        <f>SUM(F119:F120)</f>
        <v>9.5</v>
      </c>
      <c r="O121" s="34">
        <f>SUM(G119:G120)</f>
        <v>9</v>
      </c>
      <c r="P121" s="34">
        <f>SUM(H119:H120)</f>
        <v>13</v>
      </c>
    </row>
    <row r="122" spans="1:16" x14ac:dyDescent="0.2">
      <c r="A122" s="20" t="s">
        <v>291</v>
      </c>
      <c r="C122">
        <v>4</v>
      </c>
      <c r="E122">
        <v>4</v>
      </c>
      <c r="F122">
        <v>7</v>
      </c>
      <c r="G122">
        <v>4</v>
      </c>
      <c r="H122">
        <v>7</v>
      </c>
    </row>
    <row r="123" spans="1:16" x14ac:dyDescent="0.2">
      <c r="A123" s="20"/>
      <c r="C123">
        <v>3</v>
      </c>
      <c r="E123">
        <v>4</v>
      </c>
      <c r="F123">
        <v>6</v>
      </c>
      <c r="G123">
        <v>3</v>
      </c>
      <c r="H123">
        <v>7</v>
      </c>
    </row>
    <row r="124" spans="1:16" s="34" customFormat="1" x14ac:dyDescent="0.2">
      <c r="C124" s="34">
        <f>SUM(C122:C123)</f>
        <v>7</v>
      </c>
      <c r="E124" s="34">
        <f>SUM(E122:E123)</f>
        <v>8</v>
      </c>
      <c r="F124" s="34">
        <f>SUM(F122:F123)</f>
        <v>13</v>
      </c>
      <c r="G124" s="34">
        <f>SUM(G122:G123)</f>
        <v>7</v>
      </c>
      <c r="H124" s="34">
        <f>SUM(H122:H123)</f>
        <v>14</v>
      </c>
      <c r="L124" s="34">
        <f>SUM(C122:C123)</f>
        <v>7</v>
      </c>
      <c r="M124" s="34">
        <f>SUM(E122:E123)</f>
        <v>8</v>
      </c>
      <c r="N124" s="34">
        <f>SUM(F122:F123)</f>
        <v>13</v>
      </c>
      <c r="O124" s="34">
        <f>SUM(G122:G123)</f>
        <v>7</v>
      </c>
      <c r="P124" s="34">
        <f>SUM(H122:H123)</f>
        <v>14</v>
      </c>
    </row>
    <row r="125" spans="1:16" x14ac:dyDescent="0.2">
      <c r="A125" s="20" t="s">
        <v>292</v>
      </c>
      <c r="C125">
        <v>4.5</v>
      </c>
      <c r="E125">
        <v>4.5</v>
      </c>
      <c r="F125">
        <v>4</v>
      </c>
      <c r="G125">
        <v>5.5</v>
      </c>
      <c r="H125">
        <v>5</v>
      </c>
    </row>
    <row r="126" spans="1:16" x14ac:dyDescent="0.2">
      <c r="A126" s="20"/>
      <c r="C126">
        <v>3.5</v>
      </c>
      <c r="E126">
        <v>3.5</v>
      </c>
      <c r="F126">
        <v>4.5</v>
      </c>
      <c r="G126">
        <v>1.5</v>
      </c>
      <c r="H126">
        <v>5.5</v>
      </c>
    </row>
    <row r="127" spans="1:16" s="34" customFormat="1" x14ac:dyDescent="0.2">
      <c r="C127" s="34">
        <f>SUM(C125:C126)</f>
        <v>8</v>
      </c>
      <c r="E127" s="34">
        <f>SUM(E125:E126)</f>
        <v>8</v>
      </c>
      <c r="F127" s="34">
        <f>SUM(F125:F126)</f>
        <v>8.5</v>
      </c>
      <c r="G127" s="34">
        <f>SUM(G125:G126)</f>
        <v>7</v>
      </c>
      <c r="H127" s="34">
        <f>SUM(H125:H126)</f>
        <v>10.5</v>
      </c>
      <c r="L127" s="34">
        <f>SUM(C125:C126)</f>
        <v>8</v>
      </c>
      <c r="M127" s="34">
        <f>SUM(E125:E126)</f>
        <v>8</v>
      </c>
      <c r="N127" s="34">
        <f>SUM(F125:F126)</f>
        <v>8.5</v>
      </c>
      <c r="O127" s="34">
        <f>SUM(G125:G126)</f>
        <v>7</v>
      </c>
      <c r="P127" s="34">
        <f>SUM(H125:H126)</f>
        <v>10.5</v>
      </c>
    </row>
    <row r="128" spans="1:16" x14ac:dyDescent="0.2">
      <c r="A128" s="20" t="s">
        <v>293</v>
      </c>
      <c r="C128">
        <v>5</v>
      </c>
      <c r="E128">
        <v>4.5</v>
      </c>
      <c r="F128">
        <v>6</v>
      </c>
      <c r="G128">
        <v>6.5</v>
      </c>
      <c r="H128">
        <v>6.5</v>
      </c>
    </row>
    <row r="129" spans="1:22" x14ac:dyDescent="0.2">
      <c r="A129" s="20"/>
      <c r="C129">
        <v>3.5</v>
      </c>
      <c r="E129">
        <v>4.5</v>
      </c>
      <c r="F129">
        <v>4.5</v>
      </c>
      <c r="G129">
        <v>4.5</v>
      </c>
      <c r="H129">
        <v>6</v>
      </c>
    </row>
    <row r="130" spans="1:22" s="34" customFormat="1" x14ac:dyDescent="0.2">
      <c r="C130" s="34">
        <f>SUM(C128:C129)</f>
        <v>8.5</v>
      </c>
      <c r="E130" s="34">
        <f>SUM(E128:E129)</f>
        <v>9</v>
      </c>
      <c r="F130" s="34">
        <f>SUM(F128:F129)</f>
        <v>10.5</v>
      </c>
      <c r="G130" s="34">
        <f>SUM(G128:G129)</f>
        <v>11</v>
      </c>
      <c r="H130" s="34">
        <f>SUM(H128:H129)</f>
        <v>12.5</v>
      </c>
      <c r="L130" s="34">
        <f>SUM(C128:C129)</f>
        <v>8.5</v>
      </c>
      <c r="M130" s="34">
        <f>SUM(E128:E129)</f>
        <v>9</v>
      </c>
      <c r="N130" s="34">
        <f>SUM(F128:F129)</f>
        <v>10.5</v>
      </c>
      <c r="O130" s="34">
        <f>SUM(G128:G129)</f>
        <v>11</v>
      </c>
      <c r="P130" s="34">
        <f>SUM(H128:H129)</f>
        <v>12.5</v>
      </c>
    </row>
    <row r="131" spans="1:22" x14ac:dyDescent="0.2">
      <c r="A131" s="20" t="s">
        <v>294</v>
      </c>
      <c r="C131">
        <v>5</v>
      </c>
      <c r="E131">
        <v>3</v>
      </c>
      <c r="F131">
        <v>6</v>
      </c>
      <c r="G131">
        <v>3.5</v>
      </c>
      <c r="H131">
        <v>6.5</v>
      </c>
    </row>
    <row r="132" spans="1:22" x14ac:dyDescent="0.2">
      <c r="A132" s="20"/>
      <c r="C132">
        <v>2.5</v>
      </c>
      <c r="E132">
        <v>2.5</v>
      </c>
      <c r="F132">
        <v>4.5</v>
      </c>
      <c r="G132">
        <v>3.5</v>
      </c>
      <c r="H132">
        <v>4.5</v>
      </c>
      <c r="T132">
        <f>SUM(C131:H131)</f>
        <v>24</v>
      </c>
      <c r="U132">
        <f>SUM(C132:H132)</f>
        <v>17.5</v>
      </c>
    </row>
    <row r="133" spans="1:22" s="34" customFormat="1" x14ac:dyDescent="0.2">
      <c r="C133" s="34">
        <f>SUM(C131:C132)</f>
        <v>7.5</v>
      </c>
      <c r="E133" s="34">
        <f>SUM(E131:E132)</f>
        <v>5.5</v>
      </c>
      <c r="F133" s="34">
        <f>SUM(F131:F132)</f>
        <v>10.5</v>
      </c>
      <c r="G133" s="34">
        <f>SUM(G131:G132)</f>
        <v>7</v>
      </c>
      <c r="H133" s="34">
        <f>SUM(H131:H132)</f>
        <v>11</v>
      </c>
      <c r="L133" s="34">
        <f>SUM(C131:C132)</f>
        <v>7.5</v>
      </c>
      <c r="M133" s="34">
        <f>SUM(E131:E132)</f>
        <v>5.5</v>
      </c>
      <c r="N133" s="34">
        <f>SUM(F131:F132)</f>
        <v>10.5</v>
      </c>
      <c r="O133" s="34">
        <f>SUM(G131:G132)</f>
        <v>7</v>
      </c>
      <c r="P133" s="34">
        <f>SUM(H131:H132)</f>
        <v>11</v>
      </c>
    </row>
    <row r="134" spans="1:22" s="11" customFormat="1" x14ac:dyDescent="0.2">
      <c r="A134" s="11" t="s">
        <v>295</v>
      </c>
      <c r="C134" s="11">
        <v>5</v>
      </c>
      <c r="E134" s="11">
        <v>4.5</v>
      </c>
      <c r="F134" s="11">
        <v>5.5</v>
      </c>
      <c r="G134" s="11">
        <v>6</v>
      </c>
      <c r="H134" s="11">
        <v>6.5</v>
      </c>
    </row>
    <row r="135" spans="1:22" s="11" customFormat="1" x14ac:dyDescent="0.2">
      <c r="A135" s="38"/>
      <c r="C135" s="11">
        <v>3</v>
      </c>
      <c r="E135" s="11">
        <v>2</v>
      </c>
      <c r="F135" s="11">
        <v>4.5</v>
      </c>
      <c r="G135" s="11">
        <v>3</v>
      </c>
      <c r="H135" s="11">
        <v>4</v>
      </c>
      <c r="T135">
        <f>SUM(C134:H134)</f>
        <v>27.5</v>
      </c>
      <c r="U135">
        <f>SUM(C135:H135)</f>
        <v>16.5</v>
      </c>
    </row>
    <row r="136" spans="1:22" s="34" customFormat="1" x14ac:dyDescent="0.2">
      <c r="C136" s="34">
        <f>SUM(C134:C135)</f>
        <v>8</v>
      </c>
      <c r="E136" s="34">
        <f>SUM(E134:E135)</f>
        <v>6.5</v>
      </c>
      <c r="F136" s="34">
        <f>SUM(F134:F135)</f>
        <v>10</v>
      </c>
      <c r="G136" s="34">
        <f>SUM(G134:G135)</f>
        <v>9</v>
      </c>
      <c r="H136" s="34">
        <f>SUM(H134:H135)</f>
        <v>10.5</v>
      </c>
      <c r="L136" s="34">
        <f>SUM(C134:C135)</f>
        <v>8</v>
      </c>
      <c r="M136" s="34">
        <f>SUM(E134:E135)</f>
        <v>6.5</v>
      </c>
      <c r="N136" s="34">
        <f>SUM(F134:F135)</f>
        <v>10</v>
      </c>
      <c r="O136" s="34">
        <f>SUM(G134:G135)</f>
        <v>9</v>
      </c>
      <c r="P136" s="34">
        <f>SUM(H134:H135)</f>
        <v>10.5</v>
      </c>
    </row>
    <row r="137" spans="1:22" s="11" customFormat="1" x14ac:dyDescent="0.2">
      <c r="A137" s="38" t="s">
        <v>296</v>
      </c>
      <c r="C137" s="11">
        <v>5</v>
      </c>
      <c r="E137" s="11">
        <v>3</v>
      </c>
      <c r="F137" s="11">
        <v>5.5</v>
      </c>
      <c r="G137" s="11">
        <v>5.5</v>
      </c>
      <c r="H137" s="11">
        <v>9.5</v>
      </c>
    </row>
    <row r="138" spans="1:22" s="11" customFormat="1" x14ac:dyDescent="0.2">
      <c r="A138" s="38"/>
      <c r="C138" s="11">
        <v>3</v>
      </c>
      <c r="E138" s="11">
        <v>1</v>
      </c>
      <c r="F138" s="11">
        <v>3.5</v>
      </c>
      <c r="H138" s="11">
        <v>5</v>
      </c>
      <c r="T138">
        <f>SUM(C137:H137)</f>
        <v>28.5</v>
      </c>
      <c r="U138">
        <f>SUM(C138:H138)</f>
        <v>12.5</v>
      </c>
    </row>
    <row r="139" spans="1:22" s="34" customFormat="1" x14ac:dyDescent="0.2">
      <c r="C139" s="34">
        <f>SUM(C137:C138)</f>
        <v>8</v>
      </c>
      <c r="E139" s="34">
        <f>SUM(E137:E138)</f>
        <v>4</v>
      </c>
      <c r="F139" s="34">
        <f>SUM(F137:F138)</f>
        <v>9</v>
      </c>
      <c r="G139" s="34">
        <f>SUM(G137:G138)</f>
        <v>5.5</v>
      </c>
      <c r="H139" s="34">
        <f>SUM(H137:H138)</f>
        <v>14.5</v>
      </c>
      <c r="L139" s="34">
        <f>SUM(C137:C138)</f>
        <v>8</v>
      </c>
      <c r="M139" s="34">
        <f>SUM(E137:E138)</f>
        <v>4</v>
      </c>
      <c r="N139" s="34">
        <f>SUM(F137:F138)</f>
        <v>9</v>
      </c>
      <c r="O139" s="34">
        <f>SUM(G137:G138)</f>
        <v>5.5</v>
      </c>
      <c r="P139" s="34">
        <f>SUM(H137:H138)</f>
        <v>14.5</v>
      </c>
    </row>
    <row r="140" spans="1:22" s="11" customFormat="1" x14ac:dyDescent="0.2">
      <c r="A140" s="38" t="s">
        <v>297</v>
      </c>
      <c r="C140" s="11">
        <v>4.5</v>
      </c>
      <c r="E140" s="11">
        <v>1.5</v>
      </c>
      <c r="F140" s="11">
        <v>4.5</v>
      </c>
      <c r="G140" s="11">
        <v>3</v>
      </c>
      <c r="H140" s="11">
        <v>8</v>
      </c>
    </row>
    <row r="141" spans="1:22" s="11" customFormat="1" x14ac:dyDescent="0.2">
      <c r="A141" s="38"/>
      <c r="C141" s="11">
        <v>3.5</v>
      </c>
      <c r="E141" s="11">
        <v>1.5</v>
      </c>
      <c r="F141" s="11">
        <v>4</v>
      </c>
      <c r="G141" s="11">
        <v>4</v>
      </c>
      <c r="H141" s="11">
        <v>5</v>
      </c>
      <c r="T141">
        <f>SUM(C140:H140)</f>
        <v>21.5</v>
      </c>
      <c r="U141">
        <f>SUM(C141:H141)</f>
        <v>18</v>
      </c>
    </row>
    <row r="142" spans="1:22" s="34" customFormat="1" x14ac:dyDescent="0.2">
      <c r="C142" s="34">
        <f>SUM(C140:C141)</f>
        <v>8</v>
      </c>
      <c r="E142" s="34">
        <f>SUM(E140:E141)</f>
        <v>3</v>
      </c>
      <c r="F142" s="34">
        <f>SUM(F140:F141)</f>
        <v>8.5</v>
      </c>
      <c r="G142" s="34">
        <v>4</v>
      </c>
      <c r="H142" s="34">
        <f>SUM(H140:H141)</f>
        <v>13</v>
      </c>
      <c r="L142" s="34">
        <f>SUM(C140:C141)</f>
        <v>8</v>
      </c>
      <c r="M142" s="34">
        <f>SUM(E140:E141)</f>
        <v>3</v>
      </c>
      <c r="N142" s="34">
        <f>SUM(F140:F141)</f>
        <v>8.5</v>
      </c>
      <c r="O142" s="34">
        <f>SUM(G140:G141)</f>
        <v>7</v>
      </c>
      <c r="P142" s="34">
        <f>SUM(H140:H141)</f>
        <v>13</v>
      </c>
    </row>
    <row r="143" spans="1:22" s="11" customFormat="1" x14ac:dyDescent="0.2">
      <c r="A143" s="38" t="s">
        <v>298</v>
      </c>
      <c r="C143" s="11">
        <v>4.5</v>
      </c>
      <c r="E143" s="11">
        <v>1</v>
      </c>
      <c r="F143" s="11">
        <v>5</v>
      </c>
      <c r="G143" s="11">
        <v>5</v>
      </c>
      <c r="H143" s="11">
        <v>8</v>
      </c>
    </row>
    <row r="144" spans="1:22" s="11" customFormat="1" x14ac:dyDescent="0.2">
      <c r="A144" s="38"/>
      <c r="C144" s="11">
        <v>3</v>
      </c>
      <c r="E144" s="11">
        <v>1</v>
      </c>
      <c r="F144" s="11">
        <v>4.5</v>
      </c>
      <c r="G144" s="11">
        <v>3.5</v>
      </c>
      <c r="H144" s="11">
        <v>4.5</v>
      </c>
      <c r="T144">
        <f>SUM(C143:H143)</f>
        <v>23.5</v>
      </c>
      <c r="U144">
        <f>SUM(C144:H144)</f>
        <v>16.5</v>
      </c>
      <c r="V144">
        <f>U144-10</f>
        <v>6.5</v>
      </c>
    </row>
    <row r="145" spans="1:22" s="34" customFormat="1" x14ac:dyDescent="0.2">
      <c r="C145" s="34">
        <f>SUM(C143:C144)</f>
        <v>7.5</v>
      </c>
      <c r="E145" s="34">
        <f>SUM(E143:E144)</f>
        <v>2</v>
      </c>
      <c r="F145" s="34">
        <f>SUM(F143:F144)</f>
        <v>9.5</v>
      </c>
      <c r="G145" s="34">
        <f>SUM(G143:G144)</f>
        <v>8.5</v>
      </c>
      <c r="H145" s="34">
        <f>SUM(H143:H144)</f>
        <v>12.5</v>
      </c>
      <c r="L145" s="34">
        <f>SUM(C143:C144)</f>
        <v>7.5</v>
      </c>
      <c r="M145" s="34">
        <f>SUM(E143:E144)</f>
        <v>2</v>
      </c>
      <c r="N145" s="34">
        <f>SUM(F143:F144)</f>
        <v>9.5</v>
      </c>
      <c r="O145" s="34">
        <f>SUM(G143:G144)</f>
        <v>8.5</v>
      </c>
      <c r="P145" s="34">
        <f>SUM(H143:H144)</f>
        <v>12.5</v>
      </c>
    </row>
    <row r="146" spans="1:22" s="11" customFormat="1" x14ac:dyDescent="0.2">
      <c r="A146" s="38" t="s">
        <v>299</v>
      </c>
      <c r="C146" s="11">
        <v>4</v>
      </c>
      <c r="E146" s="11">
        <v>1</v>
      </c>
      <c r="F146" s="11">
        <v>5.5</v>
      </c>
      <c r="G146" s="11">
        <v>5</v>
      </c>
      <c r="H146" s="11">
        <v>8</v>
      </c>
    </row>
    <row r="147" spans="1:22" s="11" customFormat="1" x14ac:dyDescent="0.2">
      <c r="A147" s="38"/>
      <c r="C147" s="11">
        <v>3</v>
      </c>
      <c r="E147" s="11">
        <v>1</v>
      </c>
      <c r="F147" s="11">
        <v>4</v>
      </c>
      <c r="G147" s="11">
        <v>3.5</v>
      </c>
      <c r="H147" s="11">
        <v>4</v>
      </c>
      <c r="T147">
        <f>SUM(C146:H146)</f>
        <v>23.5</v>
      </c>
      <c r="U147">
        <f>SUM(C147:H147)</f>
        <v>15.5</v>
      </c>
      <c r="V147">
        <f>U147-10</f>
        <v>5.5</v>
      </c>
    </row>
    <row r="148" spans="1:22" s="34" customFormat="1" x14ac:dyDescent="0.2">
      <c r="C148" s="34">
        <f>SUM(C146:C147)</f>
        <v>7</v>
      </c>
      <c r="E148" s="34">
        <f>SUM(E146:E147)</f>
        <v>2</v>
      </c>
      <c r="F148" s="34">
        <f>SUM(F146:F147)</f>
        <v>9.5</v>
      </c>
      <c r="G148" s="34">
        <f>SUM(G146:G147)</f>
        <v>8.5</v>
      </c>
      <c r="H148" s="34">
        <f>SUM(H146:H147)</f>
        <v>12</v>
      </c>
      <c r="L148" s="34">
        <f>SUM(C146:C147)</f>
        <v>7</v>
      </c>
      <c r="M148" s="34">
        <f>SUM(E146:E147)</f>
        <v>2</v>
      </c>
      <c r="N148" s="34">
        <f>SUM(F146:F147)</f>
        <v>9.5</v>
      </c>
      <c r="O148" s="34">
        <f>SUM(G146:G147)</f>
        <v>8.5</v>
      </c>
      <c r="P148" s="34">
        <f>SUM(H146:H147)</f>
        <v>12</v>
      </c>
    </row>
    <row r="149" spans="1:22" s="11" customFormat="1" x14ac:dyDescent="0.2">
      <c r="A149" s="38" t="s">
        <v>300</v>
      </c>
      <c r="C149" s="11">
        <v>4</v>
      </c>
      <c r="E149" s="11">
        <v>1</v>
      </c>
      <c r="F149" s="11">
        <v>5.5</v>
      </c>
      <c r="G149" s="11">
        <v>6</v>
      </c>
      <c r="H149" s="11">
        <v>8</v>
      </c>
    </row>
    <row r="150" spans="1:22" s="11" customFormat="1" x14ac:dyDescent="0.2">
      <c r="A150" s="38"/>
      <c r="C150" s="11">
        <v>4</v>
      </c>
      <c r="E150" s="11">
        <v>1</v>
      </c>
      <c r="F150" s="11">
        <v>4.5</v>
      </c>
      <c r="G150" s="11">
        <v>3</v>
      </c>
      <c r="H150" s="11">
        <v>5</v>
      </c>
      <c r="T150">
        <f>SUM(C149:H149)</f>
        <v>24.5</v>
      </c>
      <c r="U150">
        <f>SUM(C150:H150)</f>
        <v>17.5</v>
      </c>
      <c r="V150">
        <f>U150-10</f>
        <v>7.5</v>
      </c>
    </row>
    <row r="151" spans="1:22" s="34" customFormat="1" x14ac:dyDescent="0.2">
      <c r="C151" s="34">
        <f>SUM(C149:C150)</f>
        <v>8</v>
      </c>
      <c r="E151" s="34">
        <f>SUM(E149:E150)</f>
        <v>2</v>
      </c>
      <c r="F151" s="34">
        <f>SUM(F149:F150)</f>
        <v>10</v>
      </c>
      <c r="G151" s="34">
        <f>SUM(G149:G150)</f>
        <v>9</v>
      </c>
      <c r="H151" s="34">
        <f>SUM(H149:H150)</f>
        <v>13</v>
      </c>
      <c r="L151" s="34">
        <f>SUM(C149:C150)</f>
        <v>8</v>
      </c>
      <c r="M151" s="34">
        <f>SUM(E149:E150)</f>
        <v>2</v>
      </c>
      <c r="N151" s="34">
        <f>SUM(F149:F150)</f>
        <v>10</v>
      </c>
      <c r="O151" s="34">
        <f>SUM(G149:G150)</f>
        <v>9</v>
      </c>
      <c r="P151" s="34">
        <f>SUM(H149:H150)</f>
        <v>13</v>
      </c>
    </row>
    <row r="152" spans="1:22" s="11" customFormat="1" x14ac:dyDescent="0.2">
      <c r="A152" s="38" t="s">
        <v>301</v>
      </c>
      <c r="C152" s="11">
        <v>2</v>
      </c>
      <c r="F152" s="11">
        <v>5</v>
      </c>
      <c r="G152" s="11">
        <v>3</v>
      </c>
      <c r="H152" s="11">
        <v>8</v>
      </c>
      <c r="U152"/>
    </row>
    <row r="153" spans="1:22" s="11" customFormat="1" x14ac:dyDescent="0.2">
      <c r="A153" s="38"/>
      <c r="C153" s="11">
        <v>2</v>
      </c>
      <c r="F153" s="11">
        <v>4</v>
      </c>
      <c r="G153" s="11">
        <v>3</v>
      </c>
      <c r="H153" s="11">
        <v>6</v>
      </c>
      <c r="T153">
        <f>SUM(C152:H152)</f>
        <v>18</v>
      </c>
      <c r="U153">
        <f>SUM(C153:H153)</f>
        <v>15</v>
      </c>
      <c r="V153">
        <f>U153-10</f>
        <v>5</v>
      </c>
    </row>
    <row r="154" spans="1:22" s="34" customFormat="1" x14ac:dyDescent="0.2">
      <c r="C154" s="34">
        <f>SUM(C152:C153)</f>
        <v>4</v>
      </c>
      <c r="E154" s="34">
        <f>SUM(E152:E153)</f>
        <v>0</v>
      </c>
      <c r="F154" s="34">
        <f>SUM(F152:F153)</f>
        <v>9</v>
      </c>
      <c r="G154" s="34">
        <f>SUM(G152:G153)</f>
        <v>6</v>
      </c>
      <c r="H154" s="34">
        <f>SUM(H152:H153)</f>
        <v>14</v>
      </c>
      <c r="L154" s="34">
        <f>SUM(C152:C153)</f>
        <v>4</v>
      </c>
      <c r="M154" s="34">
        <f>SUM(E152:E153)</f>
        <v>0</v>
      </c>
      <c r="N154" s="34">
        <f>SUM(F152:F153)</f>
        <v>9</v>
      </c>
      <c r="O154" s="34">
        <f>SUM(G152:G153)</f>
        <v>6</v>
      </c>
      <c r="P154" s="34">
        <f>SUM(H152:H153)</f>
        <v>14</v>
      </c>
    </row>
    <row r="155" spans="1:22" s="11" customFormat="1" x14ac:dyDescent="0.2">
      <c r="A155" s="38" t="s">
        <v>302</v>
      </c>
      <c r="C155" s="11">
        <v>4</v>
      </c>
      <c r="F155" s="11">
        <v>6</v>
      </c>
      <c r="G155" s="11">
        <v>6</v>
      </c>
      <c r="H155" s="11">
        <v>6</v>
      </c>
      <c r="I155" s="11">
        <v>8.5</v>
      </c>
    </row>
    <row r="156" spans="1:22" s="11" customFormat="1" x14ac:dyDescent="0.2">
      <c r="A156" s="38"/>
      <c r="C156" s="11">
        <v>3</v>
      </c>
      <c r="F156" s="11">
        <v>4</v>
      </c>
      <c r="G156" s="11">
        <v>4</v>
      </c>
      <c r="H156" s="11">
        <v>4</v>
      </c>
      <c r="I156" s="11">
        <v>4.5</v>
      </c>
      <c r="T156">
        <f>SUM(C155:I155)</f>
        <v>30.5</v>
      </c>
      <c r="U156">
        <f>SUM(C156:I156)</f>
        <v>19.5</v>
      </c>
      <c r="V156">
        <f>U156-10</f>
        <v>9.5</v>
      </c>
    </row>
    <row r="157" spans="1:22" s="34" customFormat="1" x14ac:dyDescent="0.2">
      <c r="C157" s="34">
        <f>SUM(C155:C156)</f>
        <v>7</v>
      </c>
      <c r="E157" s="34">
        <f>SUM(E155:E156)</f>
        <v>0</v>
      </c>
      <c r="F157" s="34">
        <f>SUM(F155:F156)</f>
        <v>10</v>
      </c>
      <c r="G157" s="34">
        <f>SUM(G155:G156)</f>
        <v>10</v>
      </c>
      <c r="H157" s="34">
        <f>SUM(H155:H156)</f>
        <v>10</v>
      </c>
      <c r="L157" s="34">
        <f>SUM(C155:C156)</f>
        <v>7</v>
      </c>
      <c r="M157" s="34">
        <f>SUM(E155:E156)</f>
        <v>0</v>
      </c>
      <c r="N157" s="34">
        <f>SUM(F155:F156)</f>
        <v>10</v>
      </c>
      <c r="O157" s="34">
        <f>SUM(G155:G156)</f>
        <v>10</v>
      </c>
      <c r="P157" s="34">
        <f>SUM(H155:H156)</f>
        <v>10</v>
      </c>
      <c r="Q157" s="34">
        <f>SUM(I155:I156)</f>
        <v>13</v>
      </c>
    </row>
    <row r="158" spans="1:22" s="11" customFormat="1" x14ac:dyDescent="0.2">
      <c r="A158" s="38" t="s">
        <v>303</v>
      </c>
      <c r="C158" s="11">
        <v>3</v>
      </c>
      <c r="F158" s="11">
        <v>5</v>
      </c>
      <c r="G158" s="11">
        <v>5</v>
      </c>
      <c r="H158" s="11">
        <v>6</v>
      </c>
      <c r="I158" s="11">
        <v>6</v>
      </c>
      <c r="U158"/>
    </row>
    <row r="159" spans="1:22" s="11" customFormat="1" x14ac:dyDescent="0.2">
      <c r="A159" s="38"/>
      <c r="C159" s="11">
        <v>2</v>
      </c>
      <c r="F159" s="11">
        <v>4</v>
      </c>
      <c r="G159" s="11">
        <v>4</v>
      </c>
      <c r="H159" s="11">
        <v>5</v>
      </c>
      <c r="I159" s="11">
        <v>5</v>
      </c>
      <c r="T159">
        <f>SUM(C158:I158)</f>
        <v>25</v>
      </c>
      <c r="U159">
        <f>SUM(C159:I159)</f>
        <v>20</v>
      </c>
      <c r="V159">
        <f>U159-10</f>
        <v>10</v>
      </c>
    </row>
    <row r="160" spans="1:22" s="34" customFormat="1" x14ac:dyDescent="0.2">
      <c r="C160" s="34">
        <f>SUM(C158:C159)</f>
        <v>5</v>
      </c>
      <c r="E160" s="34">
        <f>SUM(E158:E159)</f>
        <v>0</v>
      </c>
      <c r="F160" s="34">
        <f>SUM(F158:F159)</f>
        <v>9</v>
      </c>
      <c r="G160" s="34">
        <f>SUM(G158:G159)</f>
        <v>9</v>
      </c>
      <c r="H160" s="34">
        <f>SUM(H158:H159)</f>
        <v>11</v>
      </c>
      <c r="I160" s="34">
        <f>SUM(I158:I159)</f>
        <v>11</v>
      </c>
      <c r="L160" s="34">
        <f>SUM(C158:C159)</f>
        <v>5</v>
      </c>
      <c r="M160" s="34">
        <f>SUM(E158:E159)</f>
        <v>0</v>
      </c>
      <c r="N160" s="34">
        <f>SUM(F158:F159)</f>
        <v>9</v>
      </c>
      <c r="O160" s="34">
        <f>SUM(G158:G159)</f>
        <v>9</v>
      </c>
      <c r="P160" s="34">
        <f>SUM(H158:H159)</f>
        <v>11</v>
      </c>
      <c r="Q160" s="34">
        <f>SUM(I158:I159)</f>
        <v>11</v>
      </c>
    </row>
    <row r="161" spans="1:22" s="11" customFormat="1" x14ac:dyDescent="0.2">
      <c r="A161" s="38" t="s">
        <v>304</v>
      </c>
      <c r="C161" s="11">
        <v>4</v>
      </c>
      <c r="F161" s="11">
        <v>5</v>
      </c>
      <c r="G161" s="11">
        <v>5</v>
      </c>
      <c r="H161" s="11">
        <v>5</v>
      </c>
      <c r="I161" s="11">
        <v>6</v>
      </c>
      <c r="U161"/>
    </row>
    <row r="162" spans="1:22" s="11" customFormat="1" x14ac:dyDescent="0.2">
      <c r="A162" s="38"/>
      <c r="C162" s="11">
        <v>3</v>
      </c>
      <c r="F162" s="11">
        <v>4</v>
      </c>
      <c r="G162" s="11">
        <v>3</v>
      </c>
      <c r="H162" s="11">
        <v>5</v>
      </c>
      <c r="I162" s="11">
        <v>9</v>
      </c>
      <c r="T162">
        <f>SUM(C161:I161)</f>
        <v>25</v>
      </c>
      <c r="U162">
        <f>SUM(C162:I162)</f>
        <v>24</v>
      </c>
      <c r="V162">
        <f>U162-10</f>
        <v>14</v>
      </c>
    </row>
    <row r="163" spans="1:22" s="34" customFormat="1" x14ac:dyDescent="0.2">
      <c r="C163" s="34">
        <f>SUM(C161:C162)</f>
        <v>7</v>
      </c>
      <c r="E163" s="34">
        <f>SUM(E161:E162)</f>
        <v>0</v>
      </c>
      <c r="F163" s="34">
        <f>SUM(F161:F162)</f>
        <v>9</v>
      </c>
      <c r="G163" s="34">
        <f>SUM(G161:G162)</f>
        <v>8</v>
      </c>
      <c r="H163" s="34">
        <f>SUM(H161:H162)</f>
        <v>10</v>
      </c>
      <c r="I163" s="34">
        <f>SUM(I161:I162)</f>
        <v>15</v>
      </c>
      <c r="L163" s="34">
        <f>SUM(C161:C162)</f>
        <v>7</v>
      </c>
      <c r="M163" s="34">
        <f>SUM(E161:E162)</f>
        <v>0</v>
      </c>
      <c r="N163" s="34">
        <f>SUM(F161:F162)</f>
        <v>9</v>
      </c>
      <c r="O163" s="34">
        <f>SUM(G161:G162)</f>
        <v>8</v>
      </c>
      <c r="P163" s="34">
        <f>SUM(H161:H162)</f>
        <v>10</v>
      </c>
      <c r="Q163" s="34">
        <f>SUM(I161:I162)</f>
        <v>15</v>
      </c>
    </row>
    <row r="164" spans="1:22" x14ac:dyDescent="0.2">
      <c r="A164" s="20" t="s">
        <v>218</v>
      </c>
      <c r="F164" s="11">
        <v>6</v>
      </c>
      <c r="G164" s="11">
        <v>6</v>
      </c>
      <c r="H164" s="11">
        <v>5</v>
      </c>
      <c r="I164" s="11">
        <v>8</v>
      </c>
      <c r="J164" s="11"/>
      <c r="K164" s="11"/>
    </row>
    <row r="165" spans="1:22" x14ac:dyDescent="0.2">
      <c r="F165" s="11">
        <v>3</v>
      </c>
      <c r="G165" s="11">
        <v>3</v>
      </c>
      <c r="H165" s="11">
        <v>4.5</v>
      </c>
      <c r="I165" s="11">
        <v>6</v>
      </c>
      <c r="J165" s="11"/>
      <c r="K165" s="11"/>
      <c r="T165">
        <f>SUM(C164:I164)</f>
        <v>25</v>
      </c>
      <c r="U165">
        <f>SUM(C165:I165)</f>
        <v>16.5</v>
      </c>
      <c r="V165">
        <f>U165-10</f>
        <v>6.5</v>
      </c>
    </row>
    <row r="166" spans="1:22" s="34" customFormat="1" x14ac:dyDescent="0.2">
      <c r="C166" s="34">
        <f>SUM(C164:C165)</f>
        <v>0</v>
      </c>
      <c r="E166" s="34">
        <f>SUM(E164:E165)</f>
        <v>0</v>
      </c>
      <c r="F166" s="34">
        <f>SUM(F164:F165)</f>
        <v>9</v>
      </c>
      <c r="G166" s="34">
        <f>SUM(G164:G165)</f>
        <v>9</v>
      </c>
      <c r="H166" s="34">
        <f>SUM(H164:H165)</f>
        <v>9.5</v>
      </c>
      <c r="I166" s="34">
        <f>SUM(I164:I165)</f>
        <v>14</v>
      </c>
      <c r="L166" s="34">
        <f>SUM(C164:C165)</f>
        <v>0</v>
      </c>
      <c r="M166" s="34">
        <f>SUM(E164:E165)</f>
        <v>0</v>
      </c>
      <c r="N166" s="34">
        <f>SUM(F164:F165)</f>
        <v>9</v>
      </c>
      <c r="O166" s="34">
        <f>SUM(G164:G165)</f>
        <v>9</v>
      </c>
      <c r="P166" s="34">
        <f>SUM(H164:H165)</f>
        <v>9.5</v>
      </c>
      <c r="Q166" s="34">
        <f>SUM(I164:I165)</f>
        <v>14</v>
      </c>
    </row>
    <row r="167" spans="1:22" x14ac:dyDescent="0.2">
      <c r="A167" s="20">
        <v>43109</v>
      </c>
      <c r="C167">
        <v>4</v>
      </c>
      <c r="F167">
        <v>6</v>
      </c>
      <c r="H167" s="11">
        <v>5</v>
      </c>
      <c r="I167" s="11">
        <v>8</v>
      </c>
      <c r="J167" s="11"/>
      <c r="K167" s="11"/>
      <c r="T167" t="s">
        <v>356</v>
      </c>
      <c r="U167" t="s">
        <v>357</v>
      </c>
      <c r="V167" t="s">
        <v>358</v>
      </c>
    </row>
    <row r="168" spans="1:22" x14ac:dyDescent="0.2">
      <c r="C168">
        <v>3.5</v>
      </c>
      <c r="F168">
        <v>5</v>
      </c>
      <c r="H168" s="11">
        <v>4</v>
      </c>
      <c r="I168" s="11">
        <v>6</v>
      </c>
      <c r="J168" s="11"/>
      <c r="K168" s="11"/>
      <c r="T168">
        <f>SUM(C167:I167)</f>
        <v>23</v>
      </c>
      <c r="U168">
        <f>SUM(C168:I168)</f>
        <v>18.5</v>
      </c>
      <c r="V168">
        <f>T168+U168</f>
        <v>41.5</v>
      </c>
    </row>
    <row r="169" spans="1:22" x14ac:dyDescent="0.2">
      <c r="L169" s="34">
        <f>SUM(C167:C168)</f>
        <v>7.5</v>
      </c>
      <c r="M169" s="34">
        <f>SUM(E167:E168)</f>
        <v>0</v>
      </c>
      <c r="N169" s="34">
        <f>SUM(F167:F168)</f>
        <v>11</v>
      </c>
      <c r="O169" s="34">
        <f>SUM(G167:G168)</f>
        <v>0</v>
      </c>
      <c r="P169" s="34">
        <f>SUM(H167:H168)</f>
        <v>9</v>
      </c>
      <c r="Q169" s="34">
        <f>SUM(I167:I168)</f>
        <v>14</v>
      </c>
    </row>
    <row r="170" spans="1:22" x14ac:dyDescent="0.2">
      <c r="A170" s="20">
        <v>43140</v>
      </c>
      <c r="C170">
        <v>0</v>
      </c>
      <c r="F170">
        <v>6</v>
      </c>
      <c r="G170">
        <v>5</v>
      </c>
      <c r="H170">
        <v>6</v>
      </c>
      <c r="I170">
        <v>7.5</v>
      </c>
    </row>
    <row r="171" spans="1:22" x14ac:dyDescent="0.2">
      <c r="C171">
        <v>2.5</v>
      </c>
      <c r="F171">
        <v>4</v>
      </c>
      <c r="G171">
        <v>3</v>
      </c>
      <c r="H171">
        <v>5</v>
      </c>
      <c r="I171">
        <v>7</v>
      </c>
      <c r="T171">
        <f>SUM(C170:I170)</f>
        <v>24.5</v>
      </c>
      <c r="U171">
        <f>SUM(C171:I171)</f>
        <v>21.5</v>
      </c>
      <c r="V171">
        <f>T171+U171</f>
        <v>46</v>
      </c>
    </row>
    <row r="172" spans="1:22" x14ac:dyDescent="0.2">
      <c r="L172" s="34">
        <f>SUM(C170:C171)</f>
        <v>2.5</v>
      </c>
      <c r="M172" s="34">
        <f>SUM(E170:E171)</f>
        <v>0</v>
      </c>
      <c r="N172" s="34">
        <f>SUM(F170:F171)</f>
        <v>10</v>
      </c>
      <c r="O172" s="34">
        <f>SUM(G170:G171)</f>
        <v>8</v>
      </c>
      <c r="P172" s="34">
        <f>SUM(H170:H171)</f>
        <v>11</v>
      </c>
      <c r="Q172" s="34">
        <f>SUM(I170:I171)</f>
        <v>14.5</v>
      </c>
    </row>
    <row r="173" spans="1:22" x14ac:dyDescent="0.2">
      <c r="A173" s="20">
        <v>43168</v>
      </c>
      <c r="C173">
        <v>3</v>
      </c>
      <c r="F173">
        <v>5</v>
      </c>
      <c r="G173">
        <v>5</v>
      </c>
      <c r="H173">
        <v>5</v>
      </c>
      <c r="I173">
        <v>8</v>
      </c>
    </row>
    <row r="174" spans="1:22" x14ac:dyDescent="0.2">
      <c r="C174">
        <v>4</v>
      </c>
      <c r="F174">
        <v>3</v>
      </c>
      <c r="G174">
        <v>3</v>
      </c>
      <c r="H174">
        <v>6</v>
      </c>
      <c r="I174">
        <v>6</v>
      </c>
      <c r="T174">
        <f>SUM(C173:I173)</f>
        <v>26</v>
      </c>
      <c r="U174">
        <f>SUM(C174:I174)</f>
        <v>22</v>
      </c>
      <c r="V174">
        <f>T174+U174</f>
        <v>48</v>
      </c>
    </row>
    <row r="175" spans="1:22" x14ac:dyDescent="0.2">
      <c r="L175" s="34">
        <f>SUM(C173:C174)</f>
        <v>7</v>
      </c>
      <c r="M175" s="34">
        <f>SUM(E173:E174)</f>
        <v>0</v>
      </c>
      <c r="N175" s="34">
        <f>SUM(F173:F174)</f>
        <v>8</v>
      </c>
      <c r="O175" s="34">
        <f>SUM(G173:G174)</f>
        <v>8</v>
      </c>
      <c r="P175" s="34">
        <f>SUM(H173:H174)</f>
        <v>11</v>
      </c>
      <c r="Q175" s="34">
        <f>SUM(I173:I174)</f>
        <v>14</v>
      </c>
    </row>
    <row r="176" spans="1:22" x14ac:dyDescent="0.2">
      <c r="A176" s="20">
        <v>43199</v>
      </c>
      <c r="C176">
        <v>4</v>
      </c>
      <c r="F176">
        <v>6</v>
      </c>
      <c r="G176">
        <v>6</v>
      </c>
      <c r="H176">
        <v>8.5</v>
      </c>
      <c r="I176">
        <v>8.5</v>
      </c>
    </row>
    <row r="177" spans="1:22" x14ac:dyDescent="0.2">
      <c r="C177">
        <v>3</v>
      </c>
      <c r="F177">
        <v>3</v>
      </c>
      <c r="G177">
        <v>3</v>
      </c>
      <c r="H177">
        <v>4</v>
      </c>
      <c r="I177">
        <v>6</v>
      </c>
      <c r="T177">
        <f>SUM(C176:I176)</f>
        <v>33</v>
      </c>
      <c r="U177">
        <f>SUM(C177:I177)</f>
        <v>19</v>
      </c>
      <c r="V177">
        <f>T177+U177</f>
        <v>52</v>
      </c>
    </row>
    <row r="178" spans="1:22" x14ac:dyDescent="0.2">
      <c r="L178" s="34">
        <f>SUM(C176:C177)</f>
        <v>7</v>
      </c>
      <c r="M178" s="34">
        <f>SUM(E176:E177)</f>
        <v>0</v>
      </c>
      <c r="N178" s="34">
        <f>SUM(F176:F177)</f>
        <v>9</v>
      </c>
      <c r="O178" s="34">
        <f>SUM(G176:G177)</f>
        <v>9</v>
      </c>
      <c r="P178" s="34">
        <f>SUM(H176:H177)</f>
        <v>12.5</v>
      </c>
      <c r="Q178" s="34">
        <f>SUM(I176:I177)</f>
        <v>14.5</v>
      </c>
    </row>
    <row r="179" spans="1:22" x14ac:dyDescent="0.2">
      <c r="A179" s="20">
        <v>43229</v>
      </c>
      <c r="C179">
        <v>4</v>
      </c>
      <c r="F179">
        <v>6</v>
      </c>
      <c r="G179">
        <v>5</v>
      </c>
      <c r="H179">
        <v>6</v>
      </c>
      <c r="I179">
        <v>8</v>
      </c>
    </row>
    <row r="180" spans="1:22" x14ac:dyDescent="0.2">
      <c r="C180">
        <v>3</v>
      </c>
      <c r="F180">
        <v>5</v>
      </c>
      <c r="G180">
        <v>3</v>
      </c>
      <c r="H180">
        <v>4.5</v>
      </c>
      <c r="I180">
        <v>6</v>
      </c>
      <c r="T180">
        <f>SUM(C179:I179)</f>
        <v>29</v>
      </c>
      <c r="U180">
        <f>SUM(C180:I180)</f>
        <v>21.5</v>
      </c>
      <c r="V180">
        <f>T180+U180</f>
        <v>50.5</v>
      </c>
    </row>
    <row r="181" spans="1:22" x14ac:dyDescent="0.2">
      <c r="L181" s="34">
        <f>SUM(C179:C180)</f>
        <v>7</v>
      </c>
      <c r="M181" s="34">
        <f>SUM(E179:E180)</f>
        <v>0</v>
      </c>
      <c r="N181" s="34">
        <f>SUM(F179:F180)</f>
        <v>11</v>
      </c>
      <c r="O181" s="34">
        <f>SUM(G179:G180)</f>
        <v>8</v>
      </c>
      <c r="P181" s="34">
        <f>SUM(H179:H180)</f>
        <v>10.5</v>
      </c>
      <c r="Q181" s="34">
        <f>SUM(I179:I180)</f>
        <v>14</v>
      </c>
    </row>
    <row r="182" spans="1:22" x14ac:dyDescent="0.2">
      <c r="A182" s="20">
        <v>43260</v>
      </c>
      <c r="C182">
        <v>4</v>
      </c>
      <c r="F182">
        <v>5</v>
      </c>
      <c r="G182">
        <v>6</v>
      </c>
      <c r="H182">
        <v>5</v>
      </c>
      <c r="I182">
        <v>8</v>
      </c>
    </row>
    <row r="183" spans="1:22" x14ac:dyDescent="0.2">
      <c r="C183">
        <v>3</v>
      </c>
      <c r="F183">
        <v>4</v>
      </c>
      <c r="G183">
        <v>3</v>
      </c>
      <c r="H183">
        <v>6</v>
      </c>
      <c r="I183">
        <v>7</v>
      </c>
      <c r="T183">
        <f>SUM(C182:I182)</f>
        <v>28</v>
      </c>
      <c r="U183">
        <f>SUM(C183:I183)</f>
        <v>23</v>
      </c>
      <c r="V183">
        <f>T183+U183</f>
        <v>51</v>
      </c>
    </row>
    <row r="184" spans="1:22" x14ac:dyDescent="0.2">
      <c r="L184" s="34">
        <f>SUM(C182:C183)</f>
        <v>7</v>
      </c>
      <c r="M184" s="34">
        <f>SUM(E182:E183)</f>
        <v>0</v>
      </c>
      <c r="N184" s="34">
        <f>SUM(F182:F183)</f>
        <v>9</v>
      </c>
      <c r="O184" s="34">
        <f>SUM(G182:G183)</f>
        <v>9</v>
      </c>
      <c r="P184" s="34">
        <f>SUM(H182:H183)</f>
        <v>11</v>
      </c>
      <c r="Q184" s="34">
        <f>SUM(I182:I183)</f>
        <v>15</v>
      </c>
    </row>
    <row r="185" spans="1:22" x14ac:dyDescent="0.2">
      <c r="A185" s="20">
        <v>43290</v>
      </c>
      <c r="C185">
        <v>4</v>
      </c>
      <c r="F185">
        <v>5.5</v>
      </c>
      <c r="G185">
        <v>5.5</v>
      </c>
      <c r="H185">
        <v>7</v>
      </c>
      <c r="I185">
        <v>8</v>
      </c>
    </row>
    <row r="186" spans="1:22" x14ac:dyDescent="0.2">
      <c r="C186">
        <v>3</v>
      </c>
      <c r="F186">
        <v>4</v>
      </c>
      <c r="G186">
        <v>3.5</v>
      </c>
      <c r="H186">
        <v>5</v>
      </c>
      <c r="I186">
        <v>7</v>
      </c>
      <c r="T186">
        <f>SUM(C185:I185)</f>
        <v>30</v>
      </c>
      <c r="U186">
        <f>SUM(C186:I186)</f>
        <v>22.5</v>
      </c>
      <c r="V186">
        <f>T186+U186</f>
        <v>52.5</v>
      </c>
    </row>
    <row r="187" spans="1:22" x14ac:dyDescent="0.2">
      <c r="L187" s="34">
        <f>SUM(C185:C186)</f>
        <v>7</v>
      </c>
      <c r="M187" s="34">
        <f>SUM(E185:E186)</f>
        <v>0</v>
      </c>
      <c r="N187" s="34">
        <f>SUM(F185:F186)</f>
        <v>9.5</v>
      </c>
      <c r="O187" s="34">
        <f>SUM(G185:G186)</f>
        <v>9</v>
      </c>
      <c r="P187" s="34">
        <f>SUM(H185:H186)</f>
        <v>12</v>
      </c>
      <c r="Q187" s="34">
        <f>SUM(I185:I186)</f>
        <v>15</v>
      </c>
    </row>
    <row r="188" spans="1:22" x14ac:dyDescent="0.2">
      <c r="A188" s="20">
        <v>43321</v>
      </c>
      <c r="C188">
        <v>4</v>
      </c>
      <c r="F188">
        <v>5</v>
      </c>
      <c r="G188">
        <v>5</v>
      </c>
      <c r="H188">
        <v>7</v>
      </c>
      <c r="I188">
        <v>9</v>
      </c>
    </row>
    <row r="189" spans="1:22" x14ac:dyDescent="0.2">
      <c r="C189">
        <v>3</v>
      </c>
      <c r="F189">
        <v>4</v>
      </c>
      <c r="G189">
        <v>3</v>
      </c>
      <c r="H189">
        <v>5</v>
      </c>
      <c r="I189">
        <v>7</v>
      </c>
      <c r="T189">
        <f>SUM(C188:I188)</f>
        <v>30</v>
      </c>
      <c r="U189">
        <f>SUM(C189:I189)</f>
        <v>22</v>
      </c>
      <c r="V189">
        <f>T189+U189</f>
        <v>52</v>
      </c>
    </row>
    <row r="190" spans="1:22" x14ac:dyDescent="0.2">
      <c r="L190" s="34">
        <f>SUM(C188:C189)</f>
        <v>7</v>
      </c>
      <c r="M190" s="34">
        <f>SUM(E188:E189)</f>
        <v>0</v>
      </c>
      <c r="N190" s="34">
        <f>SUM(F188:F189)</f>
        <v>9</v>
      </c>
      <c r="O190" s="34">
        <f>SUM(G188:G189)</f>
        <v>8</v>
      </c>
      <c r="P190" s="34">
        <f>SUM(H188:H189)</f>
        <v>12</v>
      </c>
      <c r="Q190" s="34">
        <f>SUM(I188:I189)</f>
        <v>16</v>
      </c>
    </row>
    <row r="191" spans="1:22" x14ac:dyDescent="0.2">
      <c r="A191" s="20">
        <v>43352</v>
      </c>
      <c r="C191">
        <v>4</v>
      </c>
      <c r="F191">
        <v>5</v>
      </c>
      <c r="G191">
        <v>5</v>
      </c>
      <c r="H191">
        <v>5</v>
      </c>
      <c r="I191">
        <v>8</v>
      </c>
    </row>
    <row r="192" spans="1:22" x14ac:dyDescent="0.2">
      <c r="C192">
        <v>3</v>
      </c>
      <c r="F192">
        <v>4</v>
      </c>
      <c r="G192">
        <v>3</v>
      </c>
      <c r="H192">
        <v>5</v>
      </c>
      <c r="I192">
        <v>6</v>
      </c>
      <c r="T192">
        <f>SUM(C191:I191)</f>
        <v>27</v>
      </c>
      <c r="U192">
        <f>SUM(C192:I192)</f>
        <v>21</v>
      </c>
      <c r="V192">
        <f>T192+U192</f>
        <v>48</v>
      </c>
    </row>
    <row r="193" spans="1:22" x14ac:dyDescent="0.2">
      <c r="L193" s="34">
        <f>SUM(C191:C192)</f>
        <v>7</v>
      </c>
      <c r="M193" s="34">
        <f>SUM(E191:E192)</f>
        <v>0</v>
      </c>
      <c r="N193" s="34">
        <f>SUM(F191:F192)</f>
        <v>9</v>
      </c>
      <c r="O193" s="34">
        <f>SUM(G191:G192)</f>
        <v>8</v>
      </c>
      <c r="P193" s="34">
        <f>SUM(H191:H192)</f>
        <v>10</v>
      </c>
      <c r="Q193" s="34">
        <f>SUM(I191:I192)</f>
        <v>14</v>
      </c>
    </row>
    <row r="194" spans="1:22" x14ac:dyDescent="0.2">
      <c r="A194" s="20">
        <v>43382</v>
      </c>
      <c r="C194">
        <v>4</v>
      </c>
      <c r="F194">
        <v>6</v>
      </c>
      <c r="G194">
        <v>5</v>
      </c>
      <c r="H194">
        <v>5</v>
      </c>
      <c r="I194">
        <v>9</v>
      </c>
    </row>
    <row r="195" spans="1:22" x14ac:dyDescent="0.2">
      <c r="C195">
        <v>3</v>
      </c>
      <c r="F195">
        <v>4</v>
      </c>
      <c r="G195">
        <v>3</v>
      </c>
      <c r="H195">
        <v>4</v>
      </c>
      <c r="I195">
        <v>6</v>
      </c>
      <c r="T195">
        <f>SUM(C194:I194)</f>
        <v>29</v>
      </c>
      <c r="U195">
        <f>SUM(C195:I195)</f>
        <v>20</v>
      </c>
      <c r="V195">
        <f>T195+U195</f>
        <v>49</v>
      </c>
    </row>
    <row r="196" spans="1:22" x14ac:dyDescent="0.2">
      <c r="L196" s="34">
        <f>SUM(C194:C195)</f>
        <v>7</v>
      </c>
      <c r="M196" s="34">
        <f>SUM(E194:E195)</f>
        <v>0</v>
      </c>
      <c r="N196" s="34">
        <f>SUM(F194:F195)</f>
        <v>10</v>
      </c>
      <c r="O196" s="34">
        <f>SUM(G194:G195)</f>
        <v>8</v>
      </c>
      <c r="P196" s="34">
        <f>SUM(H194:H195)</f>
        <v>9</v>
      </c>
      <c r="Q196" s="34">
        <f>SUM(I194:I195)</f>
        <v>15</v>
      </c>
    </row>
    <row r="197" spans="1:22" x14ac:dyDescent="0.2">
      <c r="A197" s="20">
        <v>43413</v>
      </c>
      <c r="C197">
        <v>4</v>
      </c>
      <c r="F197">
        <v>5</v>
      </c>
      <c r="G197">
        <v>5</v>
      </c>
      <c r="H197">
        <v>5</v>
      </c>
      <c r="I197">
        <v>8</v>
      </c>
    </row>
    <row r="198" spans="1:22" x14ac:dyDescent="0.2">
      <c r="C198">
        <v>4</v>
      </c>
      <c r="F198">
        <v>5</v>
      </c>
      <c r="G198">
        <v>3</v>
      </c>
      <c r="H198">
        <v>6</v>
      </c>
      <c r="I198">
        <v>6</v>
      </c>
      <c r="T198">
        <f>SUM(C197:I197)</f>
        <v>27</v>
      </c>
      <c r="U198">
        <f>SUM(C198:I198)</f>
        <v>24</v>
      </c>
      <c r="V198">
        <f>T198+U198</f>
        <v>51</v>
      </c>
    </row>
    <row r="199" spans="1:22" x14ac:dyDescent="0.2">
      <c r="L199" s="34">
        <f>SUM(C197:C198)</f>
        <v>8</v>
      </c>
      <c r="M199" s="34">
        <f>SUM(E197:E198)</f>
        <v>0</v>
      </c>
      <c r="N199" s="34">
        <f>SUM(F197:F198)</f>
        <v>10</v>
      </c>
      <c r="O199" s="34">
        <f>SUM(G197:G198)</f>
        <v>8</v>
      </c>
      <c r="P199" s="34">
        <f>SUM(H197:H198)</f>
        <v>11</v>
      </c>
      <c r="Q199" s="34">
        <f>SUM(I197:I198)</f>
        <v>14</v>
      </c>
    </row>
    <row r="200" spans="1:22" x14ac:dyDescent="0.2">
      <c r="A200" s="20">
        <v>43443</v>
      </c>
      <c r="C200">
        <v>3</v>
      </c>
      <c r="F200">
        <v>5</v>
      </c>
      <c r="G200">
        <v>5</v>
      </c>
      <c r="H200">
        <v>5</v>
      </c>
      <c r="I200">
        <v>9</v>
      </c>
    </row>
    <row r="201" spans="1:22" x14ac:dyDescent="0.2">
      <c r="C201">
        <v>4</v>
      </c>
      <c r="F201">
        <v>7</v>
      </c>
      <c r="G201">
        <v>3</v>
      </c>
      <c r="H201">
        <v>7</v>
      </c>
      <c r="I201">
        <v>6</v>
      </c>
      <c r="T201">
        <f>SUM(C200:I200)</f>
        <v>27</v>
      </c>
      <c r="U201">
        <f>SUM(C201:I201)</f>
        <v>27</v>
      </c>
      <c r="V201">
        <f>T201+U201</f>
        <v>54</v>
      </c>
    </row>
    <row r="202" spans="1:22" x14ac:dyDescent="0.2">
      <c r="L202" s="34">
        <f>SUM(C200:C201)</f>
        <v>7</v>
      </c>
      <c r="M202" s="34">
        <f>SUM(E200:E201)</f>
        <v>0</v>
      </c>
      <c r="N202" s="34">
        <f>SUM(F200:F201)</f>
        <v>12</v>
      </c>
      <c r="O202" s="34">
        <f>SUM(G200:G201)</f>
        <v>8</v>
      </c>
      <c r="P202" s="34">
        <f>SUM(H200:H201)</f>
        <v>12</v>
      </c>
      <c r="Q202" s="34">
        <f>SUM(I200:I201)</f>
        <v>15</v>
      </c>
    </row>
    <row r="203" spans="1:22" x14ac:dyDescent="0.2">
      <c r="A203" s="20" t="s">
        <v>339</v>
      </c>
      <c r="C203">
        <v>4</v>
      </c>
      <c r="F203">
        <v>6</v>
      </c>
      <c r="G203">
        <v>5</v>
      </c>
      <c r="H203">
        <v>5</v>
      </c>
      <c r="I203">
        <v>9</v>
      </c>
    </row>
    <row r="204" spans="1:22" x14ac:dyDescent="0.2">
      <c r="C204">
        <v>3</v>
      </c>
      <c r="F204">
        <v>5</v>
      </c>
      <c r="G204">
        <v>3</v>
      </c>
      <c r="H204">
        <v>4</v>
      </c>
      <c r="I204">
        <v>5</v>
      </c>
      <c r="T204">
        <f>SUM(C203:I203)</f>
        <v>29</v>
      </c>
      <c r="U204">
        <f>SUM(C204:I204)</f>
        <v>20</v>
      </c>
      <c r="V204">
        <f>T204+U204</f>
        <v>49</v>
      </c>
    </row>
    <row r="205" spans="1:22" x14ac:dyDescent="0.2">
      <c r="L205" s="34">
        <f>SUM(C203:C204)</f>
        <v>7</v>
      </c>
      <c r="M205" s="34">
        <f>SUM(E203:E204)</f>
        <v>0</v>
      </c>
      <c r="N205" s="34">
        <f>SUM(F203:F204)</f>
        <v>11</v>
      </c>
      <c r="O205" s="34">
        <f>SUM(G203:G204)</f>
        <v>8</v>
      </c>
      <c r="P205" s="34">
        <f>SUM(H203:H204)</f>
        <v>9</v>
      </c>
      <c r="Q205" s="34">
        <f>SUM(I203:I204)</f>
        <v>14</v>
      </c>
    </row>
    <row r="206" spans="1:22" x14ac:dyDescent="0.2">
      <c r="A206" s="20" t="s">
        <v>340</v>
      </c>
      <c r="C206">
        <v>4</v>
      </c>
      <c r="F206">
        <v>7</v>
      </c>
      <c r="G206">
        <v>6</v>
      </c>
      <c r="H206">
        <v>5</v>
      </c>
      <c r="I206">
        <v>9</v>
      </c>
    </row>
    <row r="207" spans="1:22" x14ac:dyDescent="0.2">
      <c r="C207">
        <v>3</v>
      </c>
      <c r="F207">
        <v>5</v>
      </c>
      <c r="G207">
        <v>3</v>
      </c>
      <c r="H207">
        <v>4</v>
      </c>
      <c r="I207">
        <v>5</v>
      </c>
      <c r="T207">
        <f>SUM(C206:I206)</f>
        <v>31</v>
      </c>
      <c r="U207">
        <f>SUM(C207:I207)</f>
        <v>20</v>
      </c>
      <c r="V207">
        <f>T207+U207</f>
        <v>51</v>
      </c>
    </row>
    <row r="208" spans="1:22" x14ac:dyDescent="0.2">
      <c r="L208" s="34">
        <f>SUM(C206:C207)</f>
        <v>7</v>
      </c>
      <c r="M208" s="34">
        <f>SUM(E206:E207)</f>
        <v>0</v>
      </c>
      <c r="N208" s="34">
        <f>SUM(F206:F207)</f>
        <v>12</v>
      </c>
      <c r="O208" s="34">
        <f>SUM(G206:G207)</f>
        <v>9</v>
      </c>
      <c r="P208" s="34">
        <f>SUM(H206:H207)</f>
        <v>9</v>
      </c>
      <c r="Q208" s="34">
        <f>SUM(I206:I207)</f>
        <v>14</v>
      </c>
    </row>
    <row r="209" spans="1:22" x14ac:dyDescent="0.2">
      <c r="A209" s="20" t="s">
        <v>341</v>
      </c>
      <c r="C209">
        <v>4</v>
      </c>
      <c r="F209">
        <v>6</v>
      </c>
      <c r="G209">
        <v>5</v>
      </c>
      <c r="H209">
        <v>5</v>
      </c>
      <c r="I209">
        <v>9</v>
      </c>
    </row>
    <row r="210" spans="1:22" x14ac:dyDescent="0.2">
      <c r="C210">
        <v>3</v>
      </c>
      <c r="F210">
        <v>5</v>
      </c>
      <c r="G210">
        <v>3</v>
      </c>
      <c r="H210">
        <v>4</v>
      </c>
      <c r="I210">
        <v>6</v>
      </c>
      <c r="T210">
        <f>SUM(C209:I209)</f>
        <v>29</v>
      </c>
      <c r="U210">
        <f>SUM(C210:I210)</f>
        <v>21</v>
      </c>
      <c r="V210">
        <f>T210+U210</f>
        <v>50</v>
      </c>
    </row>
    <row r="211" spans="1:22" x14ac:dyDescent="0.2">
      <c r="L211" s="34">
        <f>SUM(C209:C210)</f>
        <v>7</v>
      </c>
      <c r="M211" s="34">
        <f>SUM(E209:E210)</f>
        <v>0</v>
      </c>
      <c r="N211" s="34">
        <f>SUM(F209:F210)</f>
        <v>11</v>
      </c>
      <c r="O211" s="34">
        <f>SUM(G209:G210)</f>
        <v>8</v>
      </c>
      <c r="P211" s="34">
        <f>SUM(H209:H210)</f>
        <v>9</v>
      </c>
      <c r="Q211" s="34">
        <f>SUM(I209:I210)</f>
        <v>15</v>
      </c>
    </row>
    <row r="212" spans="1:22" x14ac:dyDescent="0.2">
      <c r="A212" s="20" t="s">
        <v>342</v>
      </c>
      <c r="C212">
        <v>4</v>
      </c>
      <c r="F212">
        <v>6</v>
      </c>
      <c r="G212">
        <v>5</v>
      </c>
      <c r="H212">
        <v>5</v>
      </c>
      <c r="I212">
        <v>9</v>
      </c>
    </row>
    <row r="213" spans="1:22" x14ac:dyDescent="0.2">
      <c r="C213">
        <v>3</v>
      </c>
      <c r="F213">
        <v>4</v>
      </c>
      <c r="G213">
        <v>3</v>
      </c>
      <c r="H213">
        <v>5</v>
      </c>
      <c r="I213">
        <v>5</v>
      </c>
      <c r="T213">
        <f>SUM(C212:I212)</f>
        <v>29</v>
      </c>
      <c r="U213">
        <f>SUM(C213:I213)</f>
        <v>20</v>
      </c>
      <c r="V213">
        <f>T213+U213</f>
        <v>49</v>
      </c>
    </row>
    <row r="214" spans="1:22" x14ac:dyDescent="0.2">
      <c r="L214" s="34">
        <f>SUM(C212:C213)</f>
        <v>7</v>
      </c>
      <c r="M214" s="34">
        <f>SUM(E212:E213)</f>
        <v>0</v>
      </c>
      <c r="N214" s="34">
        <f>SUM(F212:F213)</f>
        <v>10</v>
      </c>
      <c r="O214" s="34">
        <f>SUM(G212:G213)</f>
        <v>8</v>
      </c>
      <c r="P214" s="34">
        <f>SUM(H212:H213)</f>
        <v>10</v>
      </c>
      <c r="Q214" s="34">
        <f>SUM(I212:I213)</f>
        <v>14</v>
      </c>
    </row>
    <row r="215" spans="1:22" x14ac:dyDescent="0.2">
      <c r="A215" s="20" t="s">
        <v>343</v>
      </c>
      <c r="C215">
        <v>3</v>
      </c>
      <c r="F215">
        <v>5</v>
      </c>
      <c r="G215">
        <v>5</v>
      </c>
      <c r="H215">
        <v>6</v>
      </c>
      <c r="I215">
        <v>8</v>
      </c>
    </row>
    <row r="216" spans="1:22" x14ac:dyDescent="0.2">
      <c r="C216">
        <v>3</v>
      </c>
      <c r="F216">
        <v>4</v>
      </c>
      <c r="G216">
        <v>2</v>
      </c>
      <c r="H216">
        <v>5</v>
      </c>
      <c r="I216">
        <v>5</v>
      </c>
      <c r="T216">
        <f>SUM(C215:I215)</f>
        <v>27</v>
      </c>
      <c r="U216">
        <f>SUM(C216:I216)</f>
        <v>19</v>
      </c>
      <c r="V216">
        <f>T216+U216</f>
        <v>46</v>
      </c>
    </row>
    <row r="217" spans="1:22" x14ac:dyDescent="0.2">
      <c r="L217" s="34">
        <f>SUM(C215:C216)</f>
        <v>6</v>
      </c>
      <c r="M217" s="34">
        <f>SUM(E215:E216)</f>
        <v>0</v>
      </c>
      <c r="N217" s="34">
        <f>SUM(F215:F216)</f>
        <v>9</v>
      </c>
      <c r="O217" s="34">
        <f>SUM(G215:G216)</f>
        <v>7</v>
      </c>
      <c r="P217" s="34">
        <f>SUM(H215:H216)</f>
        <v>11</v>
      </c>
      <c r="Q217" s="34">
        <f>SUM(I215:I216)</f>
        <v>13</v>
      </c>
    </row>
    <row r="218" spans="1:22" x14ac:dyDescent="0.2">
      <c r="A218" s="20" t="s">
        <v>327</v>
      </c>
      <c r="C218">
        <v>4</v>
      </c>
      <c r="F218">
        <v>5</v>
      </c>
      <c r="G218">
        <v>5</v>
      </c>
      <c r="H218">
        <v>5</v>
      </c>
      <c r="I218">
        <v>7</v>
      </c>
    </row>
    <row r="219" spans="1:22" x14ac:dyDescent="0.2">
      <c r="C219">
        <v>3</v>
      </c>
      <c r="F219">
        <v>3</v>
      </c>
      <c r="G219">
        <v>3</v>
      </c>
      <c r="H219">
        <v>5</v>
      </c>
      <c r="I219">
        <v>5</v>
      </c>
      <c r="T219">
        <f>SUM(C218:I218)</f>
        <v>26</v>
      </c>
      <c r="U219">
        <f>SUM(C219:I219)</f>
        <v>19</v>
      </c>
      <c r="V219">
        <f>T219+U219</f>
        <v>45</v>
      </c>
    </row>
    <row r="220" spans="1:22" x14ac:dyDescent="0.2">
      <c r="L220" s="34">
        <f>SUM(C218:C219)</f>
        <v>7</v>
      </c>
      <c r="M220" s="34">
        <f>SUM(E218:E219)</f>
        <v>0</v>
      </c>
      <c r="N220" s="34">
        <f>SUM(F218:F219)</f>
        <v>8</v>
      </c>
      <c r="O220" s="34">
        <f>SUM(G218:G219)</f>
        <v>8</v>
      </c>
      <c r="P220" s="34">
        <f>SUM(H218:H219)</f>
        <v>10</v>
      </c>
      <c r="Q220" s="34">
        <f>SUM(I218:I219)</f>
        <v>12</v>
      </c>
    </row>
    <row r="221" spans="1:22" x14ac:dyDescent="0.2">
      <c r="A221" s="20" t="s">
        <v>344</v>
      </c>
      <c r="C221">
        <v>4</v>
      </c>
      <c r="F221">
        <v>5</v>
      </c>
      <c r="G221">
        <v>5</v>
      </c>
      <c r="H221">
        <v>6</v>
      </c>
      <c r="I221">
        <v>7</v>
      </c>
    </row>
    <row r="222" spans="1:22" x14ac:dyDescent="0.2">
      <c r="C222">
        <v>3</v>
      </c>
      <c r="F222">
        <v>4</v>
      </c>
      <c r="G222">
        <v>3</v>
      </c>
      <c r="H222">
        <v>4</v>
      </c>
      <c r="I222">
        <v>6</v>
      </c>
      <c r="T222">
        <f>SUM(C221:I221)</f>
        <v>27</v>
      </c>
      <c r="U222">
        <f>SUM(C222:I222)</f>
        <v>20</v>
      </c>
      <c r="V222">
        <f>T222+U222</f>
        <v>47</v>
      </c>
    </row>
    <row r="223" spans="1:22" x14ac:dyDescent="0.2">
      <c r="L223" s="34">
        <f>SUM(C221:C222)</f>
        <v>7</v>
      </c>
      <c r="M223" s="34">
        <f>SUM(E221:E222)</f>
        <v>0</v>
      </c>
      <c r="N223" s="34">
        <f>SUM(F221:F222)</f>
        <v>9</v>
      </c>
      <c r="O223" s="34">
        <f>SUM(G221:G222)</f>
        <v>8</v>
      </c>
      <c r="P223" s="34">
        <f>SUM(H221:H222)</f>
        <v>10</v>
      </c>
      <c r="Q223" s="34">
        <f>SUM(I221:I222)</f>
        <v>13</v>
      </c>
    </row>
    <row r="224" spans="1:22" x14ac:dyDescent="0.2">
      <c r="A224" s="20" t="s">
        <v>345</v>
      </c>
      <c r="C224">
        <v>4</v>
      </c>
      <c r="F224">
        <v>5</v>
      </c>
      <c r="G224">
        <v>5</v>
      </c>
      <c r="H224">
        <v>5</v>
      </c>
      <c r="I224">
        <v>7</v>
      </c>
    </row>
    <row r="225" spans="1:22" x14ac:dyDescent="0.2">
      <c r="C225">
        <v>3</v>
      </c>
      <c r="F225">
        <v>4</v>
      </c>
      <c r="G225">
        <v>3</v>
      </c>
      <c r="H225">
        <v>4</v>
      </c>
      <c r="I225">
        <v>5</v>
      </c>
      <c r="T225">
        <f>SUM(C224:I224)</f>
        <v>26</v>
      </c>
      <c r="U225">
        <f>SUM(C225:I225)</f>
        <v>19</v>
      </c>
      <c r="V225">
        <f>T225+U225</f>
        <v>45</v>
      </c>
    </row>
    <row r="226" spans="1:22" x14ac:dyDescent="0.2">
      <c r="L226" s="34">
        <f>SUM(C224:C225)</f>
        <v>7</v>
      </c>
      <c r="M226" s="34">
        <f>SUM(E224:E225)</f>
        <v>0</v>
      </c>
      <c r="N226" s="34">
        <f>SUM(F224:F225)</f>
        <v>9</v>
      </c>
      <c r="O226" s="34">
        <f>SUM(G224:G225)</f>
        <v>8</v>
      </c>
      <c r="P226" s="34">
        <f>SUM(H224:H225)</f>
        <v>9</v>
      </c>
      <c r="Q226" s="34">
        <f>SUM(I224:I225)</f>
        <v>12</v>
      </c>
    </row>
    <row r="227" spans="1:22" x14ac:dyDescent="0.2">
      <c r="A227" s="20" t="s">
        <v>346</v>
      </c>
      <c r="C227">
        <v>4</v>
      </c>
      <c r="F227">
        <v>5</v>
      </c>
      <c r="G227">
        <v>5</v>
      </c>
      <c r="H227">
        <v>4</v>
      </c>
      <c r="I227">
        <v>8</v>
      </c>
    </row>
    <row r="228" spans="1:22" x14ac:dyDescent="0.2">
      <c r="C228">
        <v>3</v>
      </c>
      <c r="F228">
        <v>4</v>
      </c>
      <c r="G228">
        <v>3</v>
      </c>
      <c r="H228">
        <v>5</v>
      </c>
      <c r="I228">
        <v>5</v>
      </c>
      <c r="T228">
        <f>SUM(C227:I227)</f>
        <v>26</v>
      </c>
      <c r="U228">
        <f>SUM(C228:I228)</f>
        <v>20</v>
      </c>
      <c r="V228">
        <f>T228+U228</f>
        <v>46</v>
      </c>
    </row>
    <row r="229" spans="1:22" x14ac:dyDescent="0.2">
      <c r="L229" s="34">
        <f>SUM(C227:C228)</f>
        <v>7</v>
      </c>
      <c r="M229" s="34">
        <f>SUM(E227:E228)</f>
        <v>0</v>
      </c>
      <c r="N229" s="34">
        <f>SUM(F227:F228)</f>
        <v>9</v>
      </c>
      <c r="O229" s="34">
        <f>SUM(G227:G228)</f>
        <v>8</v>
      </c>
      <c r="P229" s="34">
        <f>SUM(H227:H228)</f>
        <v>9</v>
      </c>
      <c r="Q229" s="34">
        <f>SUM(I227:I228)</f>
        <v>13</v>
      </c>
    </row>
    <row r="230" spans="1:22" x14ac:dyDescent="0.2">
      <c r="A230" s="20" t="s">
        <v>347</v>
      </c>
      <c r="C230">
        <v>4</v>
      </c>
      <c r="F230">
        <v>5</v>
      </c>
      <c r="G230">
        <v>5</v>
      </c>
      <c r="H230">
        <v>6</v>
      </c>
      <c r="I230">
        <v>7</v>
      </c>
    </row>
    <row r="231" spans="1:22" x14ac:dyDescent="0.2">
      <c r="C231">
        <v>3</v>
      </c>
      <c r="F231">
        <v>4</v>
      </c>
      <c r="G231">
        <v>4</v>
      </c>
      <c r="H231">
        <v>5</v>
      </c>
      <c r="I231">
        <v>7</v>
      </c>
      <c r="T231">
        <f>SUM(C230:I230)</f>
        <v>27</v>
      </c>
      <c r="U231">
        <f>SUM(C231:I231)</f>
        <v>23</v>
      </c>
      <c r="V231">
        <f>T231+U231</f>
        <v>50</v>
      </c>
    </row>
    <row r="232" spans="1:22" x14ac:dyDescent="0.2">
      <c r="L232" s="34">
        <f>SUM(C230:C231)</f>
        <v>7</v>
      </c>
      <c r="M232" s="34">
        <f>SUM(E230:E231)</f>
        <v>0</v>
      </c>
      <c r="N232" s="34">
        <f>SUM(F230:F231)</f>
        <v>9</v>
      </c>
      <c r="O232" s="34">
        <f>SUM(G230:G231)</f>
        <v>9</v>
      </c>
      <c r="P232" s="34">
        <f>SUM(H230:H231)</f>
        <v>11</v>
      </c>
      <c r="Q232" s="34">
        <f>SUM(I230:I231)</f>
        <v>14</v>
      </c>
    </row>
    <row r="233" spans="1:22" x14ac:dyDescent="0.2">
      <c r="A233" s="20" t="s">
        <v>348</v>
      </c>
      <c r="C233">
        <v>4</v>
      </c>
      <c r="F233">
        <v>5</v>
      </c>
      <c r="G233">
        <v>4</v>
      </c>
      <c r="H233">
        <v>6</v>
      </c>
      <c r="I233">
        <v>7</v>
      </c>
    </row>
    <row r="234" spans="1:22" x14ac:dyDescent="0.2">
      <c r="C234">
        <v>3</v>
      </c>
      <c r="F234">
        <v>4</v>
      </c>
      <c r="G234">
        <v>3</v>
      </c>
      <c r="H234">
        <v>5</v>
      </c>
      <c r="I234">
        <v>5</v>
      </c>
      <c r="T234">
        <f>SUM(C233:I233)</f>
        <v>26</v>
      </c>
      <c r="U234">
        <f>SUM(C234:I234)</f>
        <v>20</v>
      </c>
      <c r="V234">
        <f>T234+U234</f>
        <v>46</v>
      </c>
    </row>
    <row r="235" spans="1:22" x14ac:dyDescent="0.2">
      <c r="L235" s="34">
        <f>SUM(C233:C234)</f>
        <v>7</v>
      </c>
      <c r="M235" s="34">
        <f>SUM(E233:E234)</f>
        <v>0</v>
      </c>
      <c r="N235" s="34">
        <f>SUM(F233:F234)</f>
        <v>9</v>
      </c>
      <c r="O235" s="34">
        <f>SUM(G233:G234)</f>
        <v>7</v>
      </c>
      <c r="P235" s="34">
        <f>SUM(H233:H234)</f>
        <v>11</v>
      </c>
      <c r="Q235" s="34">
        <f>SUM(I233:I234)</f>
        <v>12</v>
      </c>
    </row>
    <row r="236" spans="1:22" x14ac:dyDescent="0.2">
      <c r="A236" s="20" t="s">
        <v>349</v>
      </c>
      <c r="C236">
        <v>4</v>
      </c>
      <c r="F236">
        <v>5</v>
      </c>
      <c r="G236">
        <v>5</v>
      </c>
      <c r="H236">
        <v>5</v>
      </c>
      <c r="I236">
        <v>7</v>
      </c>
    </row>
    <row r="237" spans="1:22" x14ac:dyDescent="0.2">
      <c r="C237">
        <v>3</v>
      </c>
      <c r="F237">
        <v>4</v>
      </c>
      <c r="G237">
        <v>3</v>
      </c>
      <c r="H237">
        <v>4</v>
      </c>
      <c r="I237">
        <v>5</v>
      </c>
      <c r="T237">
        <f>SUM(C236:I236)</f>
        <v>26</v>
      </c>
      <c r="U237">
        <f>SUM(C237:I237)</f>
        <v>19</v>
      </c>
      <c r="V237">
        <f>T237+U237</f>
        <v>45</v>
      </c>
    </row>
    <row r="238" spans="1:22" x14ac:dyDescent="0.2">
      <c r="L238" s="34">
        <f>SUM(C236:C237)</f>
        <v>7</v>
      </c>
      <c r="M238" s="34">
        <f>SUM(E236:E237)</f>
        <v>0</v>
      </c>
      <c r="N238" s="34">
        <f>SUM(F236:F237)</f>
        <v>9</v>
      </c>
      <c r="O238" s="34">
        <f>SUM(G236:G237)</f>
        <v>8</v>
      </c>
      <c r="P238" s="34">
        <f>SUM(H236:H237)</f>
        <v>9</v>
      </c>
      <c r="Q238" s="34">
        <f>SUM(I236:I237)</f>
        <v>12</v>
      </c>
    </row>
    <row r="239" spans="1:22" x14ac:dyDescent="0.2">
      <c r="A239" s="20" t="s">
        <v>350</v>
      </c>
      <c r="C239">
        <v>4</v>
      </c>
      <c r="F239">
        <v>5</v>
      </c>
      <c r="G239">
        <v>4</v>
      </c>
      <c r="H239">
        <v>5</v>
      </c>
      <c r="I239">
        <v>7</v>
      </c>
    </row>
    <row r="240" spans="1:22" x14ac:dyDescent="0.2">
      <c r="C240">
        <v>2</v>
      </c>
      <c r="F240">
        <v>4</v>
      </c>
      <c r="G240">
        <v>2</v>
      </c>
      <c r="H240">
        <v>4</v>
      </c>
      <c r="I240">
        <v>5</v>
      </c>
      <c r="T240">
        <f>SUM(C239:I239)</f>
        <v>25</v>
      </c>
      <c r="U240">
        <f>SUM(C240:I240)</f>
        <v>17</v>
      </c>
      <c r="V240">
        <f>T240+U240</f>
        <v>42</v>
      </c>
    </row>
    <row r="241" spans="1:22" x14ac:dyDescent="0.2">
      <c r="L241" s="34">
        <f>SUM(C239:C240)</f>
        <v>6</v>
      </c>
      <c r="M241" s="34">
        <f>SUM(E239:E240)</f>
        <v>0</v>
      </c>
      <c r="N241" s="34">
        <f>SUM(F239:F240)</f>
        <v>9</v>
      </c>
      <c r="O241" s="34">
        <f>SUM(G239:G240)</f>
        <v>6</v>
      </c>
      <c r="P241" s="34">
        <f>SUM(H239:H240)</f>
        <v>9</v>
      </c>
      <c r="Q241" s="34">
        <f>SUM(I239:I240)</f>
        <v>12</v>
      </c>
    </row>
    <row r="242" spans="1:22" x14ac:dyDescent="0.2">
      <c r="A242" s="20" t="s">
        <v>351</v>
      </c>
      <c r="C242">
        <v>4</v>
      </c>
      <c r="F242">
        <v>5</v>
      </c>
      <c r="G242">
        <v>4</v>
      </c>
      <c r="H242">
        <v>5</v>
      </c>
      <c r="I242">
        <v>7</v>
      </c>
    </row>
    <row r="243" spans="1:22" x14ac:dyDescent="0.2">
      <c r="C243">
        <v>2</v>
      </c>
      <c r="F243">
        <v>4</v>
      </c>
      <c r="G243">
        <v>3</v>
      </c>
      <c r="H243">
        <v>4</v>
      </c>
      <c r="I243">
        <v>5</v>
      </c>
      <c r="T243">
        <f>SUM(C242:I242)</f>
        <v>25</v>
      </c>
      <c r="U243">
        <f>SUM(C243:I243)</f>
        <v>18</v>
      </c>
      <c r="V243">
        <f>T243+U243</f>
        <v>43</v>
      </c>
    </row>
    <row r="244" spans="1:22" x14ac:dyDescent="0.2">
      <c r="L244" s="34">
        <f>SUM(C242:C243)</f>
        <v>6</v>
      </c>
      <c r="M244" s="34">
        <f>SUM(E242:E243)</f>
        <v>0</v>
      </c>
      <c r="N244" s="34">
        <f>SUM(F242:F243)</f>
        <v>9</v>
      </c>
      <c r="O244" s="34">
        <f>SUM(G242:G243)</f>
        <v>7</v>
      </c>
      <c r="P244" s="34">
        <f>SUM(H242:H243)</f>
        <v>9</v>
      </c>
      <c r="Q244" s="34">
        <f>SUM(I242:I243)</f>
        <v>12</v>
      </c>
    </row>
    <row r="245" spans="1:22" x14ac:dyDescent="0.2">
      <c r="A245" s="20" t="s">
        <v>352</v>
      </c>
      <c r="C245">
        <v>4</v>
      </c>
      <c r="F245">
        <v>5</v>
      </c>
      <c r="G245">
        <v>3</v>
      </c>
      <c r="H245">
        <v>5</v>
      </c>
      <c r="I245">
        <v>7</v>
      </c>
    </row>
    <row r="246" spans="1:22" x14ac:dyDescent="0.2">
      <c r="C246">
        <v>2</v>
      </c>
      <c r="F246">
        <v>4</v>
      </c>
      <c r="G246">
        <v>3</v>
      </c>
      <c r="H246">
        <v>3</v>
      </c>
      <c r="I246">
        <v>5</v>
      </c>
      <c r="T246">
        <f>SUM(C245:I245)</f>
        <v>24</v>
      </c>
      <c r="U246">
        <f>SUM(C246:I246)</f>
        <v>17</v>
      </c>
      <c r="V246">
        <f>T246+U246</f>
        <v>41</v>
      </c>
    </row>
    <row r="247" spans="1:22" x14ac:dyDescent="0.2">
      <c r="L247" s="34">
        <f>SUM(C245:C246)</f>
        <v>6</v>
      </c>
      <c r="M247" s="34">
        <f>SUM(E245:E246)</f>
        <v>0</v>
      </c>
      <c r="N247" s="34">
        <f>SUM(F245:F246)</f>
        <v>9</v>
      </c>
      <c r="O247" s="34">
        <f>SUM(G245:G246)</f>
        <v>6</v>
      </c>
      <c r="P247" s="34">
        <f>SUM(H245:H246)</f>
        <v>8</v>
      </c>
      <c r="Q247" s="34">
        <f>SUM(I245:I246)</f>
        <v>12</v>
      </c>
    </row>
    <row r="248" spans="1:22" x14ac:dyDescent="0.2">
      <c r="A248" s="20" t="s">
        <v>353</v>
      </c>
      <c r="C248">
        <v>4</v>
      </c>
      <c r="F248">
        <v>5</v>
      </c>
      <c r="G248">
        <v>5</v>
      </c>
      <c r="H248">
        <v>5</v>
      </c>
      <c r="I248">
        <v>7</v>
      </c>
    </row>
    <row r="249" spans="1:22" x14ac:dyDescent="0.2">
      <c r="C249">
        <v>3</v>
      </c>
      <c r="F249">
        <v>4</v>
      </c>
      <c r="G249">
        <v>3</v>
      </c>
      <c r="H249">
        <v>4</v>
      </c>
      <c r="I249">
        <v>5</v>
      </c>
      <c r="T249">
        <f>SUM(C248:I248)</f>
        <v>26</v>
      </c>
      <c r="U249">
        <f>SUM(C249:I249)</f>
        <v>19</v>
      </c>
      <c r="V249">
        <f>T249+U249</f>
        <v>45</v>
      </c>
    </row>
    <row r="250" spans="1:22" x14ac:dyDescent="0.2">
      <c r="L250" s="34">
        <f>SUM(C248:C249)</f>
        <v>7</v>
      </c>
      <c r="M250" s="34">
        <f>SUM(E248:E249)</f>
        <v>0</v>
      </c>
      <c r="N250" s="34">
        <f>SUM(F248:F249)</f>
        <v>9</v>
      </c>
      <c r="O250" s="34">
        <f>SUM(G248:G249)</f>
        <v>8</v>
      </c>
      <c r="P250" s="34">
        <f>SUM(H248:H249)</f>
        <v>9</v>
      </c>
      <c r="Q250" s="34">
        <f>SUM(I248:I249)</f>
        <v>12</v>
      </c>
    </row>
    <row r="251" spans="1:22" x14ac:dyDescent="0.2">
      <c r="A251" s="20" t="s">
        <v>354</v>
      </c>
      <c r="C251">
        <v>4</v>
      </c>
      <c r="F251">
        <v>5</v>
      </c>
      <c r="G251">
        <v>5</v>
      </c>
      <c r="H251">
        <v>6</v>
      </c>
      <c r="I251">
        <v>8</v>
      </c>
    </row>
    <row r="252" spans="1:22" x14ac:dyDescent="0.2">
      <c r="C252">
        <v>3</v>
      </c>
      <c r="F252">
        <v>4</v>
      </c>
      <c r="G252">
        <v>3</v>
      </c>
      <c r="H252">
        <v>4</v>
      </c>
      <c r="I252">
        <v>5</v>
      </c>
      <c r="T252">
        <f>SUM(C251:I251)</f>
        <v>28</v>
      </c>
      <c r="U252">
        <f>SUM(C252:I252)</f>
        <v>19</v>
      </c>
      <c r="V252">
        <f>T252+U252</f>
        <v>47</v>
      </c>
    </row>
    <row r="253" spans="1:22" x14ac:dyDescent="0.2">
      <c r="L253" s="34">
        <f>SUM(C251:C252)</f>
        <v>7</v>
      </c>
      <c r="M253" s="34">
        <f>SUM(E251:E252)</f>
        <v>0</v>
      </c>
      <c r="N253" s="34">
        <f>SUM(F251:F252)</f>
        <v>9</v>
      </c>
      <c r="O253" s="34">
        <f>SUM(G251:G252)</f>
        <v>8</v>
      </c>
      <c r="P253" s="34">
        <f>SUM(H251:H252)</f>
        <v>10</v>
      </c>
      <c r="Q253" s="34">
        <f>SUM(I251:I252)</f>
        <v>13</v>
      </c>
    </row>
    <row r="254" spans="1:22" x14ac:dyDescent="0.2">
      <c r="A254" s="20" t="s">
        <v>355</v>
      </c>
      <c r="C254">
        <v>3</v>
      </c>
      <c r="F254">
        <v>5</v>
      </c>
      <c r="G254">
        <v>4.5</v>
      </c>
      <c r="H254">
        <v>5</v>
      </c>
      <c r="I254">
        <v>5</v>
      </c>
    </row>
    <row r="255" spans="1:22" x14ac:dyDescent="0.2">
      <c r="C255">
        <v>3</v>
      </c>
      <c r="F255">
        <v>4</v>
      </c>
      <c r="G255">
        <v>4</v>
      </c>
      <c r="H255">
        <v>4</v>
      </c>
      <c r="I255">
        <v>4</v>
      </c>
      <c r="T255">
        <f>SUM(C254:I254)</f>
        <v>22.5</v>
      </c>
      <c r="U255">
        <f>SUM(C255:I255)</f>
        <v>19</v>
      </c>
      <c r="V255">
        <f>T255+U255</f>
        <v>41.5</v>
      </c>
    </row>
    <row r="256" spans="1:22" x14ac:dyDescent="0.2">
      <c r="L256" s="34">
        <f>SUM(C254:C255)</f>
        <v>6</v>
      </c>
      <c r="M256" s="34">
        <f>SUM(E254:E255)</f>
        <v>0</v>
      </c>
      <c r="N256" s="34">
        <f>SUM(F254:F255)</f>
        <v>9</v>
      </c>
      <c r="O256" s="34">
        <f>SUM(G254:G255)</f>
        <v>8.5</v>
      </c>
      <c r="P256" s="34">
        <f>SUM(H254:H255)</f>
        <v>9</v>
      </c>
      <c r="Q256" s="34">
        <f>SUM(I254:I255)</f>
        <v>9</v>
      </c>
    </row>
    <row r="257" spans="1:22" x14ac:dyDescent="0.2">
      <c r="A257" s="20">
        <v>43110</v>
      </c>
      <c r="C257">
        <v>3</v>
      </c>
      <c r="F257">
        <v>5</v>
      </c>
      <c r="G257">
        <v>3</v>
      </c>
      <c r="H257">
        <v>5</v>
      </c>
      <c r="I257">
        <v>5</v>
      </c>
    </row>
    <row r="258" spans="1:22" x14ac:dyDescent="0.2">
      <c r="C258">
        <v>2</v>
      </c>
      <c r="F258">
        <v>3.5</v>
      </c>
      <c r="G258">
        <v>3</v>
      </c>
      <c r="H258">
        <v>4.5</v>
      </c>
      <c r="I258">
        <v>3.5</v>
      </c>
      <c r="T258">
        <f>SUM(C257:I257)</f>
        <v>21</v>
      </c>
      <c r="U258">
        <f>SUM(C258:I258)</f>
        <v>16.5</v>
      </c>
      <c r="V258">
        <f>T258+U258</f>
        <v>37.5</v>
      </c>
    </row>
    <row r="259" spans="1:22" x14ac:dyDescent="0.2">
      <c r="L259" s="34">
        <f>SUM(C257:C258)</f>
        <v>5</v>
      </c>
      <c r="M259" s="34">
        <f>SUM(E257:E258)</f>
        <v>0</v>
      </c>
      <c r="N259" s="34">
        <f>SUM(F257:F258)</f>
        <v>8.5</v>
      </c>
      <c r="O259" s="34">
        <f>SUM(G257:G258)</f>
        <v>6</v>
      </c>
      <c r="P259" s="34">
        <f>SUM(H257:H258)</f>
        <v>9.5</v>
      </c>
      <c r="Q259" s="34">
        <f>SUM(I257:I258)</f>
        <v>8.5</v>
      </c>
    </row>
    <row r="260" spans="1:22" x14ac:dyDescent="0.2">
      <c r="A260" s="20">
        <v>43141</v>
      </c>
      <c r="C260">
        <v>3</v>
      </c>
      <c r="F260">
        <v>5</v>
      </c>
      <c r="G260">
        <v>4</v>
      </c>
      <c r="H260">
        <v>4</v>
      </c>
      <c r="I260">
        <v>5</v>
      </c>
    </row>
    <row r="261" spans="1:22" x14ac:dyDescent="0.2">
      <c r="C261">
        <v>2</v>
      </c>
      <c r="F261">
        <v>4</v>
      </c>
      <c r="G261">
        <v>3</v>
      </c>
      <c r="H261">
        <v>3.5</v>
      </c>
      <c r="I261">
        <v>4</v>
      </c>
      <c r="T261">
        <f>SUM(C260:I260)</f>
        <v>21</v>
      </c>
      <c r="U261">
        <f>SUM(C261:I261)</f>
        <v>16.5</v>
      </c>
      <c r="V261">
        <f>T261+U261</f>
        <v>37.5</v>
      </c>
    </row>
    <row r="262" spans="1:22" x14ac:dyDescent="0.2">
      <c r="L262" s="34">
        <f>SUM(C260:C261)</f>
        <v>5</v>
      </c>
      <c r="M262" s="34">
        <f>SUM(E260:E261)</f>
        <v>0</v>
      </c>
      <c r="N262" s="34">
        <f>SUM(F260:F261)</f>
        <v>9</v>
      </c>
      <c r="O262" s="34">
        <f>SUM(G260:G261)</f>
        <v>7</v>
      </c>
      <c r="P262" s="34">
        <f>SUM(H260:H261)</f>
        <v>7.5</v>
      </c>
      <c r="Q262" s="34">
        <f>SUM(I260:I261)</f>
        <v>9</v>
      </c>
    </row>
    <row r="263" spans="1:22" x14ac:dyDescent="0.2">
      <c r="A263" s="20">
        <v>43169</v>
      </c>
      <c r="C263">
        <v>3</v>
      </c>
      <c r="F263">
        <v>5</v>
      </c>
      <c r="G263">
        <v>4</v>
      </c>
      <c r="H263">
        <v>4</v>
      </c>
      <c r="I263">
        <v>5</v>
      </c>
    </row>
    <row r="264" spans="1:22" x14ac:dyDescent="0.2">
      <c r="C264">
        <v>2</v>
      </c>
      <c r="F264">
        <v>4</v>
      </c>
      <c r="G264">
        <v>3</v>
      </c>
      <c r="H264">
        <v>4</v>
      </c>
      <c r="I264">
        <v>4</v>
      </c>
      <c r="T264">
        <f>SUM(C263:I263)</f>
        <v>21</v>
      </c>
      <c r="U264">
        <f>SUM(C264:I264)</f>
        <v>17</v>
      </c>
      <c r="V264">
        <f>T264+U264</f>
        <v>38</v>
      </c>
    </row>
    <row r="265" spans="1:22" x14ac:dyDescent="0.2">
      <c r="L265" s="34">
        <f>SUM(C263:C264)</f>
        <v>5</v>
      </c>
      <c r="M265" s="34">
        <f>SUM(E263:E264)</f>
        <v>0</v>
      </c>
      <c r="N265" s="34">
        <f>SUM(F263:F264)</f>
        <v>9</v>
      </c>
      <c r="O265" s="34">
        <f>SUM(G263:G264)</f>
        <v>7</v>
      </c>
      <c r="P265" s="34">
        <f>SUM(H263:H264)</f>
        <v>8</v>
      </c>
      <c r="Q265" s="34">
        <f>SUM(I263:I264)</f>
        <v>9</v>
      </c>
    </row>
    <row r="266" spans="1:22" x14ac:dyDescent="0.2">
      <c r="A266" s="20">
        <v>43200</v>
      </c>
      <c r="C266">
        <v>3</v>
      </c>
      <c r="F266">
        <v>5</v>
      </c>
      <c r="G266">
        <v>3</v>
      </c>
      <c r="H266">
        <v>4</v>
      </c>
      <c r="I266">
        <v>5</v>
      </c>
    </row>
    <row r="267" spans="1:22" x14ac:dyDescent="0.2">
      <c r="C267">
        <v>2</v>
      </c>
      <c r="F267">
        <v>3</v>
      </c>
      <c r="G267">
        <v>3</v>
      </c>
      <c r="H267">
        <v>3</v>
      </c>
      <c r="I267">
        <v>3</v>
      </c>
      <c r="T267">
        <f>SUM(C266:I266)</f>
        <v>20</v>
      </c>
      <c r="U267">
        <f>SUM(C267:I267)</f>
        <v>14</v>
      </c>
      <c r="V267">
        <f>T267+U267</f>
        <v>34</v>
      </c>
    </row>
    <row r="268" spans="1:22" x14ac:dyDescent="0.2">
      <c r="L268" s="34">
        <f>SUM(C266:C267)</f>
        <v>5</v>
      </c>
      <c r="M268" s="34">
        <f t="shared" ref="M268:Q268" si="6">SUM(E266:E267)</f>
        <v>0</v>
      </c>
      <c r="N268" s="34">
        <f t="shared" si="6"/>
        <v>8</v>
      </c>
      <c r="O268" s="34">
        <f t="shared" si="6"/>
        <v>6</v>
      </c>
      <c r="P268" s="34">
        <f t="shared" si="6"/>
        <v>7</v>
      </c>
      <c r="Q268" s="34">
        <f t="shared" si="6"/>
        <v>8</v>
      </c>
      <c r="R268" s="34">
        <f>SUM(J266:J267)</f>
        <v>0</v>
      </c>
      <c r="S268" s="34"/>
    </row>
    <row r="269" spans="1:22" x14ac:dyDescent="0.2">
      <c r="A269" s="20">
        <v>43230</v>
      </c>
      <c r="C269">
        <v>4</v>
      </c>
      <c r="F269">
        <v>5</v>
      </c>
      <c r="G269">
        <v>4</v>
      </c>
      <c r="H269">
        <v>5</v>
      </c>
      <c r="I269">
        <v>7</v>
      </c>
      <c r="J269">
        <v>5</v>
      </c>
    </row>
    <row r="270" spans="1:22" x14ac:dyDescent="0.2">
      <c r="C270">
        <v>2</v>
      </c>
      <c r="F270">
        <v>3</v>
      </c>
      <c r="G270">
        <v>3</v>
      </c>
      <c r="H270">
        <v>4</v>
      </c>
      <c r="I270">
        <v>5</v>
      </c>
      <c r="J270">
        <v>3</v>
      </c>
      <c r="T270">
        <f>SUM(C269:J269)</f>
        <v>30</v>
      </c>
      <c r="U270">
        <f>SUM(C270:J270)</f>
        <v>20</v>
      </c>
      <c r="V270">
        <f>T270+U270</f>
        <v>50</v>
      </c>
    </row>
    <row r="271" spans="1:22" x14ac:dyDescent="0.2">
      <c r="L271" s="34">
        <f>SUM(C269:C270)</f>
        <v>6</v>
      </c>
      <c r="M271" s="34">
        <f t="shared" ref="M271:Q271" si="7">SUM(E269:E270)</f>
        <v>0</v>
      </c>
      <c r="N271" s="34">
        <f t="shared" si="7"/>
        <v>8</v>
      </c>
      <c r="O271" s="34">
        <f t="shared" si="7"/>
        <v>7</v>
      </c>
      <c r="P271" s="34">
        <f t="shared" si="7"/>
        <v>9</v>
      </c>
      <c r="Q271" s="34">
        <f t="shared" si="7"/>
        <v>12</v>
      </c>
      <c r="R271" s="34">
        <f>SUM(J269:J270)</f>
        <v>8</v>
      </c>
      <c r="S271" s="34"/>
    </row>
    <row r="272" spans="1:22" x14ac:dyDescent="0.2">
      <c r="A272" s="20">
        <v>43261</v>
      </c>
      <c r="C272">
        <v>3</v>
      </c>
      <c r="F272">
        <v>5</v>
      </c>
      <c r="G272">
        <v>4</v>
      </c>
      <c r="H272">
        <v>5</v>
      </c>
      <c r="I272">
        <v>7</v>
      </c>
      <c r="J272">
        <v>5</v>
      </c>
    </row>
    <row r="273" spans="1:22" x14ac:dyDescent="0.2">
      <c r="C273">
        <v>2</v>
      </c>
      <c r="F273">
        <v>4</v>
      </c>
      <c r="G273">
        <v>3</v>
      </c>
      <c r="H273">
        <v>3</v>
      </c>
      <c r="I273">
        <v>5</v>
      </c>
      <c r="J273">
        <v>4</v>
      </c>
      <c r="T273">
        <f>SUM(C272:J272)</f>
        <v>29</v>
      </c>
      <c r="U273">
        <f>SUM(C273:J273)</f>
        <v>21</v>
      </c>
      <c r="V273">
        <f>T273+U273</f>
        <v>50</v>
      </c>
    </row>
    <row r="274" spans="1:22" x14ac:dyDescent="0.2">
      <c r="L274" s="34">
        <f>SUM(C272:C273)</f>
        <v>5</v>
      </c>
      <c r="M274" s="34">
        <f t="shared" ref="M274:Q274" si="8">SUM(E272:E273)</f>
        <v>0</v>
      </c>
      <c r="N274" s="34">
        <f t="shared" si="8"/>
        <v>9</v>
      </c>
      <c r="O274" s="34">
        <f t="shared" si="8"/>
        <v>7</v>
      </c>
      <c r="P274" s="34">
        <f t="shared" si="8"/>
        <v>8</v>
      </c>
      <c r="Q274" s="34">
        <f t="shared" si="8"/>
        <v>12</v>
      </c>
      <c r="R274" s="34">
        <f>SUM(J272:J273)</f>
        <v>9</v>
      </c>
      <c r="S274" s="34"/>
    </row>
    <row r="275" spans="1:22" x14ac:dyDescent="0.2">
      <c r="A275" s="20">
        <v>43291</v>
      </c>
      <c r="C275">
        <v>3</v>
      </c>
      <c r="F275">
        <v>5</v>
      </c>
      <c r="G275">
        <v>4</v>
      </c>
      <c r="H275">
        <v>6</v>
      </c>
      <c r="I275">
        <v>7</v>
      </c>
      <c r="J275">
        <v>5</v>
      </c>
    </row>
    <row r="276" spans="1:22" x14ac:dyDescent="0.2">
      <c r="C276">
        <v>2</v>
      </c>
      <c r="F276">
        <v>3</v>
      </c>
      <c r="G276">
        <v>3</v>
      </c>
      <c r="H276">
        <v>3</v>
      </c>
      <c r="I276">
        <v>5</v>
      </c>
      <c r="J276">
        <v>4</v>
      </c>
      <c r="T276">
        <f>SUM(C275:J275)</f>
        <v>30</v>
      </c>
      <c r="U276">
        <f>SUM(C276:J276)</f>
        <v>20</v>
      </c>
      <c r="V276">
        <f>T276+U276</f>
        <v>50</v>
      </c>
    </row>
    <row r="277" spans="1:22" x14ac:dyDescent="0.2">
      <c r="L277" s="34">
        <f>SUM(C275:C276)</f>
        <v>5</v>
      </c>
      <c r="M277" s="34">
        <f t="shared" ref="M277:Q277" si="9">SUM(E275:E276)</f>
        <v>0</v>
      </c>
      <c r="N277" s="34">
        <f t="shared" si="9"/>
        <v>8</v>
      </c>
      <c r="O277" s="34">
        <f t="shared" si="9"/>
        <v>7</v>
      </c>
      <c r="P277" s="34">
        <f t="shared" si="9"/>
        <v>9</v>
      </c>
      <c r="Q277" s="34">
        <f t="shared" si="9"/>
        <v>12</v>
      </c>
      <c r="R277" s="34">
        <f>SUM(J275:J276)</f>
        <v>9</v>
      </c>
      <c r="S277" s="34"/>
    </row>
    <row r="278" spans="1:22" x14ac:dyDescent="0.2">
      <c r="A278" s="20">
        <v>43322</v>
      </c>
      <c r="C278">
        <v>3</v>
      </c>
      <c r="F278">
        <v>5</v>
      </c>
      <c r="G278">
        <v>3.5</v>
      </c>
      <c r="H278">
        <v>5</v>
      </c>
      <c r="I278">
        <v>7</v>
      </c>
      <c r="J278">
        <v>6</v>
      </c>
    </row>
    <row r="279" spans="1:22" x14ac:dyDescent="0.2">
      <c r="C279">
        <v>2</v>
      </c>
      <c r="F279">
        <v>4</v>
      </c>
      <c r="G279">
        <v>3</v>
      </c>
      <c r="H279">
        <v>3</v>
      </c>
      <c r="I279">
        <v>5</v>
      </c>
      <c r="J279">
        <v>4</v>
      </c>
      <c r="T279">
        <f>SUM(C278:J278)</f>
        <v>29.5</v>
      </c>
      <c r="U279">
        <f>SUM(C279:J279)</f>
        <v>21</v>
      </c>
      <c r="V279">
        <f>T279+U279</f>
        <v>50.5</v>
      </c>
    </row>
    <row r="280" spans="1:22" x14ac:dyDescent="0.2">
      <c r="L280" s="34">
        <f>SUM(C278:C279)</f>
        <v>5</v>
      </c>
      <c r="M280" s="34">
        <f t="shared" ref="M280:Q280" si="10">SUM(E278:E279)</f>
        <v>0</v>
      </c>
      <c r="N280" s="34">
        <f t="shared" si="10"/>
        <v>9</v>
      </c>
      <c r="O280" s="34">
        <f t="shared" si="10"/>
        <v>6.5</v>
      </c>
      <c r="P280" s="34">
        <f t="shared" si="10"/>
        <v>8</v>
      </c>
      <c r="Q280" s="34">
        <f t="shared" si="10"/>
        <v>12</v>
      </c>
      <c r="R280" s="34">
        <f>SUM(J278:J279)</f>
        <v>10</v>
      </c>
      <c r="S280" s="34"/>
    </row>
    <row r="281" spans="1:22" x14ac:dyDescent="0.2">
      <c r="A281" s="20">
        <v>43353</v>
      </c>
      <c r="C281">
        <v>4</v>
      </c>
      <c r="F281">
        <v>5</v>
      </c>
      <c r="G281">
        <v>4</v>
      </c>
      <c r="H281">
        <v>5</v>
      </c>
      <c r="I281">
        <v>6</v>
      </c>
      <c r="J281">
        <v>7</v>
      </c>
    </row>
    <row r="282" spans="1:22" x14ac:dyDescent="0.2">
      <c r="C282">
        <v>2</v>
      </c>
      <c r="F282">
        <v>4</v>
      </c>
      <c r="G282">
        <v>2</v>
      </c>
      <c r="H282">
        <v>3</v>
      </c>
      <c r="I282">
        <v>5</v>
      </c>
      <c r="J282">
        <v>4</v>
      </c>
      <c r="T282">
        <f>SUM(C281:J281)</f>
        <v>31</v>
      </c>
      <c r="U282">
        <f>SUM(C282:J282)</f>
        <v>20</v>
      </c>
      <c r="V282">
        <f>T282+U282</f>
        <v>51</v>
      </c>
    </row>
    <row r="283" spans="1:22" x14ac:dyDescent="0.2">
      <c r="L283" s="34">
        <f>SUM(C281:C282)</f>
        <v>6</v>
      </c>
      <c r="M283" s="34">
        <f t="shared" ref="M283:Q283" si="11">SUM(E281:E282)</f>
        <v>0</v>
      </c>
      <c r="N283" s="34">
        <f t="shared" si="11"/>
        <v>9</v>
      </c>
      <c r="O283" s="34">
        <f t="shared" si="11"/>
        <v>6</v>
      </c>
      <c r="P283" s="34">
        <f t="shared" si="11"/>
        <v>8</v>
      </c>
      <c r="Q283" s="34">
        <f t="shared" si="11"/>
        <v>11</v>
      </c>
      <c r="R283" s="34">
        <f>SUM(J281:J282)</f>
        <v>11</v>
      </c>
      <c r="S283" s="34"/>
    </row>
    <row r="284" spans="1:22" x14ac:dyDescent="0.2">
      <c r="A284" s="20">
        <v>43383</v>
      </c>
      <c r="C284">
        <v>5</v>
      </c>
      <c r="F284">
        <v>5</v>
      </c>
      <c r="G284">
        <v>4</v>
      </c>
      <c r="H284">
        <v>4</v>
      </c>
      <c r="I284">
        <v>6</v>
      </c>
      <c r="J284">
        <v>7</v>
      </c>
    </row>
    <row r="285" spans="1:22" x14ac:dyDescent="0.2">
      <c r="C285">
        <v>4</v>
      </c>
      <c r="F285">
        <v>4</v>
      </c>
      <c r="G285">
        <v>3</v>
      </c>
      <c r="H285">
        <v>4</v>
      </c>
      <c r="I285">
        <v>4</v>
      </c>
      <c r="J285">
        <v>5</v>
      </c>
      <c r="T285">
        <f>SUM(C284:J284)</f>
        <v>31</v>
      </c>
      <c r="U285">
        <f>SUM(C285:J285)</f>
        <v>24</v>
      </c>
      <c r="V285">
        <f>T285+U285</f>
        <v>55</v>
      </c>
    </row>
    <row r="286" spans="1:22" x14ac:dyDescent="0.2">
      <c r="L286" s="34">
        <f>SUM(C284:C285)</f>
        <v>9</v>
      </c>
      <c r="M286" s="34">
        <f t="shared" ref="M286:Q286" si="12">SUM(E284:E285)</f>
        <v>0</v>
      </c>
      <c r="N286" s="34">
        <f t="shared" si="12"/>
        <v>9</v>
      </c>
      <c r="O286" s="34">
        <f t="shared" si="12"/>
        <v>7</v>
      </c>
      <c r="P286" s="34">
        <f t="shared" si="12"/>
        <v>8</v>
      </c>
      <c r="Q286" s="34">
        <f t="shared" si="12"/>
        <v>10</v>
      </c>
      <c r="R286" s="34">
        <f>SUM(J284:J285)</f>
        <v>12</v>
      </c>
      <c r="S286" s="34"/>
    </row>
    <row r="287" spans="1:22" x14ac:dyDescent="0.2">
      <c r="A287" s="20">
        <v>43414</v>
      </c>
      <c r="C287">
        <v>5</v>
      </c>
      <c r="F287">
        <v>5</v>
      </c>
      <c r="G287">
        <v>4</v>
      </c>
      <c r="H287">
        <v>5</v>
      </c>
      <c r="I287">
        <v>6</v>
      </c>
      <c r="J287">
        <v>6</v>
      </c>
    </row>
    <row r="288" spans="1:22" x14ac:dyDescent="0.2">
      <c r="C288">
        <v>3</v>
      </c>
      <c r="F288">
        <v>3.5</v>
      </c>
      <c r="G288">
        <v>2</v>
      </c>
      <c r="H288">
        <v>3.5</v>
      </c>
      <c r="I288">
        <v>5</v>
      </c>
      <c r="J288">
        <v>5</v>
      </c>
      <c r="T288">
        <f>SUM(C287:J287)</f>
        <v>31</v>
      </c>
      <c r="U288">
        <f>SUM(C288:J288)</f>
        <v>22</v>
      </c>
      <c r="V288">
        <f>T288+U288</f>
        <v>53</v>
      </c>
    </row>
    <row r="289" spans="1:22" x14ac:dyDescent="0.2">
      <c r="L289" s="34">
        <f>SUM(C287:C288)</f>
        <v>8</v>
      </c>
      <c r="M289" s="34">
        <f t="shared" ref="M289:Q289" si="13">SUM(E287:E288)</f>
        <v>0</v>
      </c>
      <c r="N289" s="34">
        <f t="shared" si="13"/>
        <v>8.5</v>
      </c>
      <c r="O289" s="34">
        <f t="shared" si="13"/>
        <v>6</v>
      </c>
      <c r="P289" s="34">
        <f t="shared" si="13"/>
        <v>8.5</v>
      </c>
      <c r="Q289" s="34">
        <f t="shared" si="13"/>
        <v>11</v>
      </c>
      <c r="R289" s="34">
        <f>SUM(J287:J288)</f>
        <v>11</v>
      </c>
      <c r="S289" s="34"/>
    </row>
    <row r="290" spans="1:22" x14ac:dyDescent="0.2">
      <c r="A290" s="20">
        <v>43444</v>
      </c>
      <c r="C290">
        <v>5</v>
      </c>
      <c r="F290">
        <v>5</v>
      </c>
      <c r="G290">
        <v>3</v>
      </c>
      <c r="H290">
        <v>4.5</v>
      </c>
      <c r="I290">
        <v>6</v>
      </c>
      <c r="J290">
        <v>6</v>
      </c>
    </row>
    <row r="291" spans="1:22" x14ac:dyDescent="0.2">
      <c r="C291">
        <v>3</v>
      </c>
      <c r="F291">
        <v>3</v>
      </c>
      <c r="G291">
        <v>3</v>
      </c>
      <c r="H291">
        <v>3</v>
      </c>
      <c r="I291">
        <v>5</v>
      </c>
      <c r="J291">
        <v>5</v>
      </c>
      <c r="T291">
        <f>SUM(C290:J290)</f>
        <v>29.5</v>
      </c>
      <c r="U291">
        <f>SUM(C291:J291)</f>
        <v>22</v>
      </c>
      <c r="V291">
        <f>T291+U291</f>
        <v>51.5</v>
      </c>
    </row>
    <row r="292" spans="1:22" x14ac:dyDescent="0.2">
      <c r="L292" s="34">
        <f>SUM(C290:C291)</f>
        <v>8</v>
      </c>
      <c r="M292" s="34">
        <f t="shared" ref="M292:Q292" si="14">SUM(E290:E291)</f>
        <v>0</v>
      </c>
      <c r="N292" s="34">
        <f t="shared" si="14"/>
        <v>8</v>
      </c>
      <c r="O292" s="34">
        <f t="shared" si="14"/>
        <v>6</v>
      </c>
      <c r="P292" s="34">
        <f t="shared" si="14"/>
        <v>7.5</v>
      </c>
      <c r="Q292" s="34">
        <f t="shared" si="14"/>
        <v>11</v>
      </c>
      <c r="R292" s="34">
        <f>SUM(J290:J291)</f>
        <v>11</v>
      </c>
      <c r="S292" s="34"/>
    </row>
    <row r="293" spans="1:22" x14ac:dyDescent="0.2">
      <c r="A293" s="20" t="s">
        <v>364</v>
      </c>
      <c r="C293">
        <v>4</v>
      </c>
      <c r="F293">
        <v>4</v>
      </c>
      <c r="G293">
        <v>3</v>
      </c>
      <c r="H293">
        <v>4</v>
      </c>
      <c r="I293">
        <v>6</v>
      </c>
      <c r="J293">
        <v>7</v>
      </c>
    </row>
    <row r="294" spans="1:22" x14ac:dyDescent="0.2">
      <c r="C294">
        <v>3</v>
      </c>
      <c r="F294">
        <v>3</v>
      </c>
      <c r="G294">
        <v>3</v>
      </c>
      <c r="H294">
        <v>3</v>
      </c>
      <c r="I294">
        <v>5</v>
      </c>
      <c r="J294">
        <v>5</v>
      </c>
      <c r="T294">
        <f>SUM(C293:J293)</f>
        <v>28</v>
      </c>
      <c r="U294">
        <f>SUM(C294:J294)</f>
        <v>22</v>
      </c>
      <c r="V294">
        <f>T294+U294</f>
        <v>50</v>
      </c>
    </row>
    <row r="295" spans="1:22" x14ac:dyDescent="0.2">
      <c r="L295" s="34">
        <f>SUM(C293:C294)</f>
        <v>7</v>
      </c>
      <c r="M295" s="34">
        <f t="shared" ref="M295:Q295" si="15">SUM(E293:E294)</f>
        <v>0</v>
      </c>
      <c r="N295" s="34">
        <f t="shared" si="15"/>
        <v>7</v>
      </c>
      <c r="O295" s="34">
        <f t="shared" si="15"/>
        <v>6</v>
      </c>
      <c r="P295" s="34">
        <f t="shared" si="15"/>
        <v>7</v>
      </c>
      <c r="Q295" s="34">
        <f t="shared" si="15"/>
        <v>11</v>
      </c>
      <c r="R295" s="34">
        <f>SUM(J293:J294)</f>
        <v>12</v>
      </c>
      <c r="S295" s="34"/>
    </row>
    <row r="296" spans="1:22" x14ac:dyDescent="0.2">
      <c r="A296" s="20" t="s">
        <v>365</v>
      </c>
      <c r="C296">
        <v>4</v>
      </c>
      <c r="F296">
        <v>4</v>
      </c>
      <c r="G296">
        <v>4</v>
      </c>
      <c r="H296">
        <v>4</v>
      </c>
      <c r="I296">
        <v>6</v>
      </c>
      <c r="J296">
        <v>6</v>
      </c>
    </row>
    <row r="297" spans="1:22" x14ac:dyDescent="0.2">
      <c r="C297">
        <v>3</v>
      </c>
      <c r="F297">
        <v>3</v>
      </c>
      <c r="G297">
        <v>3</v>
      </c>
      <c r="H297">
        <v>3.5</v>
      </c>
      <c r="I297">
        <v>4.5</v>
      </c>
      <c r="J297">
        <v>5</v>
      </c>
      <c r="T297">
        <f>SUM(C296:J296)</f>
        <v>28</v>
      </c>
      <c r="U297">
        <f>SUM(C297:J297)</f>
        <v>22</v>
      </c>
      <c r="V297">
        <f>T297+U297</f>
        <v>50</v>
      </c>
    </row>
    <row r="298" spans="1:22" x14ac:dyDescent="0.2">
      <c r="L298" s="34">
        <f>SUM(C296:C297)</f>
        <v>7</v>
      </c>
      <c r="M298" s="34">
        <f t="shared" ref="M298:Q298" si="16">SUM(E296:E297)</f>
        <v>0</v>
      </c>
      <c r="N298" s="34">
        <f t="shared" si="16"/>
        <v>7</v>
      </c>
      <c r="O298" s="34">
        <f t="shared" si="16"/>
        <v>7</v>
      </c>
      <c r="P298" s="34">
        <f t="shared" si="16"/>
        <v>7.5</v>
      </c>
      <c r="Q298" s="34">
        <f t="shared" si="16"/>
        <v>10.5</v>
      </c>
      <c r="R298" s="34">
        <f>SUM(J296:J297)</f>
        <v>11</v>
      </c>
      <c r="S298" s="34"/>
    </row>
    <row r="299" spans="1:22" x14ac:dyDescent="0.2">
      <c r="A299" s="20" t="s">
        <v>366</v>
      </c>
      <c r="C299">
        <v>3</v>
      </c>
      <c r="F299">
        <v>5</v>
      </c>
      <c r="G299">
        <v>4</v>
      </c>
      <c r="H299">
        <v>5</v>
      </c>
      <c r="I299">
        <v>6</v>
      </c>
      <c r="J299">
        <v>6</v>
      </c>
    </row>
    <row r="300" spans="1:22" x14ac:dyDescent="0.2">
      <c r="C300">
        <v>2</v>
      </c>
      <c r="F300">
        <v>3</v>
      </c>
      <c r="G300">
        <v>3</v>
      </c>
      <c r="H300">
        <v>3</v>
      </c>
      <c r="I300">
        <v>4</v>
      </c>
      <c r="J300">
        <v>5</v>
      </c>
      <c r="T300">
        <f>SUM(D299:J299)</f>
        <v>26</v>
      </c>
      <c r="U300">
        <f>SUM(D300:J300)</f>
        <v>18</v>
      </c>
      <c r="V300">
        <f>T300+U300</f>
        <v>44</v>
      </c>
    </row>
    <row r="301" spans="1:22" x14ac:dyDescent="0.2">
      <c r="L301" s="34">
        <f>SUM(C299:C300)</f>
        <v>5</v>
      </c>
      <c r="M301" s="34">
        <f t="shared" ref="M301" si="17">SUM(E299:E300)</f>
        <v>0</v>
      </c>
      <c r="N301" s="34">
        <f t="shared" ref="N301" si="18">SUM(F299:F300)</f>
        <v>8</v>
      </c>
      <c r="O301" s="34">
        <f t="shared" ref="O301" si="19">SUM(G299:G300)</f>
        <v>7</v>
      </c>
      <c r="P301" s="34">
        <f t="shared" ref="P301" si="20">SUM(H299:H300)</f>
        <v>8</v>
      </c>
      <c r="Q301" s="34">
        <f t="shared" ref="Q301" si="21">SUM(I299:I300)</f>
        <v>10</v>
      </c>
      <c r="R301" s="34">
        <f t="shared" ref="R301" si="22">SUM(J299:J300)</f>
        <v>11</v>
      </c>
      <c r="S301" s="34"/>
    </row>
    <row r="302" spans="1:22" x14ac:dyDescent="0.2">
      <c r="A302" s="20" t="s">
        <v>367</v>
      </c>
      <c r="C302">
        <v>3</v>
      </c>
      <c r="F302">
        <v>5</v>
      </c>
      <c r="G302">
        <v>4</v>
      </c>
      <c r="H302">
        <v>5</v>
      </c>
      <c r="I302">
        <v>6</v>
      </c>
      <c r="J302">
        <v>6</v>
      </c>
    </row>
    <row r="303" spans="1:22" x14ac:dyDescent="0.2">
      <c r="C303">
        <v>2</v>
      </c>
      <c r="F303">
        <v>3</v>
      </c>
      <c r="G303">
        <v>3</v>
      </c>
      <c r="H303">
        <v>3</v>
      </c>
      <c r="I303">
        <v>4</v>
      </c>
      <c r="J303">
        <v>5</v>
      </c>
      <c r="T303">
        <f>SUM(C302:J302)</f>
        <v>29</v>
      </c>
      <c r="U303">
        <f>SUM(C303:J303)</f>
        <v>20</v>
      </c>
      <c r="V303">
        <f>T303+U303</f>
        <v>49</v>
      </c>
    </row>
    <row r="304" spans="1:22" x14ac:dyDescent="0.2">
      <c r="L304" s="34">
        <f>SUM(C302:C303)</f>
        <v>5</v>
      </c>
      <c r="M304" s="34">
        <f t="shared" ref="M304" si="23">SUM(E302:E303)</f>
        <v>0</v>
      </c>
      <c r="N304" s="34">
        <f t="shared" ref="N304" si="24">SUM(F302:F303)</f>
        <v>8</v>
      </c>
      <c r="O304" s="34">
        <f t="shared" ref="O304" si="25">SUM(G302:G303)</f>
        <v>7</v>
      </c>
      <c r="P304" s="34">
        <f t="shared" ref="P304" si="26">SUM(H302:H303)</f>
        <v>8</v>
      </c>
      <c r="Q304" s="34">
        <f t="shared" ref="Q304" si="27">SUM(I302:I303)</f>
        <v>10</v>
      </c>
      <c r="R304" s="34">
        <f t="shared" ref="R304" si="28">SUM(J302:J303)</f>
        <v>11</v>
      </c>
      <c r="S304" s="34"/>
    </row>
    <row r="305" spans="1:22" x14ac:dyDescent="0.2">
      <c r="A305" s="20" t="s">
        <v>368</v>
      </c>
      <c r="C305">
        <v>3</v>
      </c>
      <c r="F305">
        <v>5</v>
      </c>
      <c r="G305">
        <v>4</v>
      </c>
      <c r="H305">
        <v>5</v>
      </c>
      <c r="I305">
        <v>6</v>
      </c>
      <c r="J305">
        <v>6</v>
      </c>
    </row>
    <row r="306" spans="1:22" x14ac:dyDescent="0.2">
      <c r="C306">
        <v>2</v>
      </c>
      <c r="F306">
        <v>3</v>
      </c>
      <c r="G306">
        <v>3</v>
      </c>
      <c r="H306">
        <v>4</v>
      </c>
      <c r="I306">
        <v>4</v>
      </c>
      <c r="J306">
        <v>5</v>
      </c>
      <c r="T306">
        <f>SUM(C305:J305)</f>
        <v>29</v>
      </c>
      <c r="U306">
        <f>SUM(C306:J306)</f>
        <v>21</v>
      </c>
      <c r="V306">
        <f>T306+U306</f>
        <v>50</v>
      </c>
    </row>
    <row r="307" spans="1:22" x14ac:dyDescent="0.2">
      <c r="L307" s="34">
        <f>SUM(C305:C306)</f>
        <v>5</v>
      </c>
      <c r="M307" s="34">
        <f t="shared" ref="M307" si="29">SUM(E305:E306)</f>
        <v>0</v>
      </c>
      <c r="N307" s="34">
        <f t="shared" ref="N307" si="30">SUM(F305:F306)</f>
        <v>8</v>
      </c>
      <c r="O307" s="34">
        <f t="shared" ref="O307" si="31">SUM(G305:G306)</f>
        <v>7</v>
      </c>
      <c r="P307" s="34">
        <f t="shared" ref="P307" si="32">SUM(H305:H306)</f>
        <v>9</v>
      </c>
      <c r="Q307" s="34">
        <f t="shared" ref="Q307" si="33">SUM(I305:I306)</f>
        <v>10</v>
      </c>
      <c r="R307" s="34">
        <f t="shared" ref="R307" si="34">SUM(J305:J306)</f>
        <v>11</v>
      </c>
      <c r="S307" s="34"/>
    </row>
    <row r="308" spans="1:22" x14ac:dyDescent="0.2">
      <c r="A308" s="20" t="s">
        <v>369</v>
      </c>
      <c r="C308">
        <v>3</v>
      </c>
      <c r="F308">
        <v>4</v>
      </c>
      <c r="G308">
        <v>3.5</v>
      </c>
      <c r="H308">
        <v>4</v>
      </c>
      <c r="I308">
        <v>6</v>
      </c>
      <c r="J308">
        <v>7</v>
      </c>
    </row>
    <row r="309" spans="1:22" x14ac:dyDescent="0.2">
      <c r="C309">
        <v>2</v>
      </c>
      <c r="F309">
        <v>3</v>
      </c>
      <c r="G309">
        <v>2</v>
      </c>
      <c r="H309">
        <v>3.5</v>
      </c>
      <c r="I309">
        <v>4</v>
      </c>
      <c r="J309">
        <v>5</v>
      </c>
      <c r="T309">
        <f>SUM(C308:J308)</f>
        <v>27.5</v>
      </c>
      <c r="U309">
        <f>SUM(C309:J309)</f>
        <v>19.5</v>
      </c>
      <c r="V309">
        <f>T309+U309</f>
        <v>47</v>
      </c>
    </row>
    <row r="310" spans="1:22" x14ac:dyDescent="0.2">
      <c r="L310" s="34">
        <f>SUM(C308:C309)</f>
        <v>5</v>
      </c>
      <c r="M310" s="34">
        <f t="shared" ref="M310" si="35">SUM(E308:E309)</f>
        <v>0</v>
      </c>
      <c r="N310" s="34">
        <f t="shared" ref="N310" si="36">SUM(F308:F309)</f>
        <v>7</v>
      </c>
      <c r="O310" s="34">
        <f t="shared" ref="O310" si="37">SUM(G308:G309)</f>
        <v>5.5</v>
      </c>
      <c r="P310" s="34">
        <f t="shared" ref="P310" si="38">SUM(H308:H309)</f>
        <v>7.5</v>
      </c>
      <c r="Q310" s="34">
        <f t="shared" ref="Q310" si="39">SUM(I308:I309)</f>
        <v>10</v>
      </c>
      <c r="R310" s="34">
        <f t="shared" ref="R310" si="40">SUM(J308:J309)</f>
        <v>12</v>
      </c>
      <c r="S310" s="34"/>
    </row>
    <row r="311" spans="1:22" x14ac:dyDescent="0.2">
      <c r="A311" s="20" t="s">
        <v>370</v>
      </c>
      <c r="C311">
        <v>3</v>
      </c>
      <c r="F311">
        <v>4</v>
      </c>
      <c r="G311">
        <v>4</v>
      </c>
      <c r="H311">
        <v>4</v>
      </c>
      <c r="I311">
        <v>6</v>
      </c>
      <c r="J311">
        <v>7</v>
      </c>
    </row>
    <row r="312" spans="1:22" x14ac:dyDescent="0.2">
      <c r="C312">
        <v>2</v>
      </c>
      <c r="F312">
        <v>3</v>
      </c>
      <c r="G312">
        <v>2.5</v>
      </c>
      <c r="H312">
        <v>4</v>
      </c>
      <c r="I312">
        <v>4</v>
      </c>
      <c r="J312">
        <v>5</v>
      </c>
      <c r="T312">
        <f>SUM(C311:J311)</f>
        <v>28</v>
      </c>
      <c r="U312">
        <f>SUM(C312:J312)</f>
        <v>20.5</v>
      </c>
      <c r="V312">
        <f>T312+U312</f>
        <v>48.5</v>
      </c>
    </row>
    <row r="313" spans="1:22" x14ac:dyDescent="0.2">
      <c r="L313" s="34">
        <f>SUM(C311:C312)</f>
        <v>5</v>
      </c>
      <c r="M313" s="34">
        <f t="shared" ref="M313" si="41">SUM(E311:E312)</f>
        <v>0</v>
      </c>
      <c r="N313" s="34">
        <f t="shared" ref="N313" si="42">SUM(F311:F312)</f>
        <v>7</v>
      </c>
      <c r="O313" s="34">
        <f t="shared" ref="O313" si="43">SUM(G311:G312)</f>
        <v>6.5</v>
      </c>
      <c r="P313" s="34">
        <f t="shared" ref="P313" si="44">SUM(H311:H312)</f>
        <v>8</v>
      </c>
      <c r="Q313" s="34">
        <f t="shared" ref="Q313" si="45">SUM(I311:I312)</f>
        <v>10</v>
      </c>
      <c r="R313" s="34">
        <f t="shared" ref="R313" si="46">SUM(J311:J312)</f>
        <v>12</v>
      </c>
      <c r="S313" s="34"/>
    </row>
    <row r="314" spans="1:22" x14ac:dyDescent="0.2">
      <c r="A314" s="20" t="s">
        <v>371</v>
      </c>
      <c r="C314">
        <v>3</v>
      </c>
      <c r="F314">
        <v>4</v>
      </c>
      <c r="G314">
        <v>4</v>
      </c>
      <c r="H314">
        <v>4</v>
      </c>
      <c r="I314">
        <v>6</v>
      </c>
      <c r="J314">
        <v>6</v>
      </c>
    </row>
    <row r="315" spans="1:22" x14ac:dyDescent="0.2">
      <c r="C315">
        <v>2</v>
      </c>
      <c r="F315">
        <v>3</v>
      </c>
      <c r="G315">
        <v>3</v>
      </c>
      <c r="H315">
        <v>3</v>
      </c>
      <c r="I315">
        <v>4</v>
      </c>
      <c r="J315">
        <v>5</v>
      </c>
      <c r="T315">
        <f>SUM(C314:J314)</f>
        <v>27</v>
      </c>
      <c r="U315">
        <f>SUM(C315:J315)</f>
        <v>20</v>
      </c>
      <c r="V315">
        <f>T315+U315</f>
        <v>47</v>
      </c>
    </row>
    <row r="316" spans="1:22" x14ac:dyDescent="0.2">
      <c r="L316" s="34">
        <f>SUM(C314:C315)</f>
        <v>5</v>
      </c>
      <c r="M316" s="34">
        <f t="shared" ref="M316" si="47">SUM(E314:E315)</f>
        <v>0</v>
      </c>
      <c r="N316" s="34">
        <f t="shared" ref="N316" si="48">SUM(F314:F315)</f>
        <v>7</v>
      </c>
      <c r="O316" s="34">
        <f t="shared" ref="O316" si="49">SUM(G314:G315)</f>
        <v>7</v>
      </c>
      <c r="P316" s="34">
        <f t="shared" ref="P316" si="50">SUM(H314:H315)</f>
        <v>7</v>
      </c>
      <c r="Q316" s="34">
        <f t="shared" ref="Q316" si="51">SUM(I314:I315)</f>
        <v>10</v>
      </c>
      <c r="R316" s="34">
        <f t="shared" ref="R316" si="52">SUM(J314:J315)</f>
        <v>11</v>
      </c>
      <c r="S316" s="34"/>
    </row>
    <row r="317" spans="1:22" x14ac:dyDescent="0.2">
      <c r="A317" s="20" t="s">
        <v>379</v>
      </c>
      <c r="C317">
        <v>3</v>
      </c>
      <c r="F317">
        <v>4</v>
      </c>
      <c r="G317">
        <v>3</v>
      </c>
      <c r="H317">
        <v>4</v>
      </c>
      <c r="I317">
        <v>6</v>
      </c>
      <c r="J317">
        <v>7</v>
      </c>
    </row>
    <row r="318" spans="1:22" x14ac:dyDescent="0.2">
      <c r="C318">
        <v>2</v>
      </c>
      <c r="F318">
        <v>3</v>
      </c>
      <c r="G318">
        <v>2.5</v>
      </c>
      <c r="H318">
        <v>3</v>
      </c>
      <c r="I318">
        <v>4</v>
      </c>
      <c r="J318">
        <v>5</v>
      </c>
      <c r="T318">
        <f>SUM(C317:J317)</f>
        <v>27</v>
      </c>
      <c r="U318">
        <f>SUM(C318:J318)</f>
        <v>19.5</v>
      </c>
      <c r="V318">
        <f>T318+U318</f>
        <v>46.5</v>
      </c>
    </row>
    <row r="319" spans="1:22" x14ac:dyDescent="0.2">
      <c r="L319" s="34">
        <f>SUM(C317:C318)</f>
        <v>5</v>
      </c>
      <c r="M319" s="34">
        <f t="shared" ref="M319" si="53">SUM(E317:E318)</f>
        <v>0</v>
      </c>
      <c r="N319" s="34">
        <f t="shared" ref="N319" si="54">SUM(F317:F318)</f>
        <v>7</v>
      </c>
      <c r="O319" s="34">
        <f t="shared" ref="O319" si="55">SUM(G317:G318)</f>
        <v>5.5</v>
      </c>
      <c r="P319" s="34">
        <f t="shared" ref="P319" si="56">SUM(H317:H318)</f>
        <v>7</v>
      </c>
      <c r="Q319" s="34">
        <f t="shared" ref="Q319" si="57">SUM(I317:I318)</f>
        <v>10</v>
      </c>
      <c r="R319" s="34">
        <f t="shared" ref="R319" si="58">SUM(J317:J318)</f>
        <v>12</v>
      </c>
      <c r="S319" s="34"/>
    </row>
    <row r="320" spans="1:22" x14ac:dyDescent="0.2">
      <c r="A320" s="20" t="s">
        <v>380</v>
      </c>
      <c r="C320">
        <v>3</v>
      </c>
      <c r="F320">
        <v>4</v>
      </c>
      <c r="G320">
        <v>3</v>
      </c>
      <c r="H320">
        <v>4</v>
      </c>
      <c r="I320">
        <v>6</v>
      </c>
      <c r="J320">
        <v>7</v>
      </c>
    </row>
    <row r="321" spans="1:22" x14ac:dyDescent="0.2">
      <c r="C321">
        <v>2</v>
      </c>
      <c r="F321">
        <v>3</v>
      </c>
      <c r="G321">
        <v>2</v>
      </c>
      <c r="H321">
        <v>3</v>
      </c>
      <c r="I321">
        <v>3</v>
      </c>
      <c r="J321">
        <v>5</v>
      </c>
      <c r="T321">
        <f>SUM(C320:J320)</f>
        <v>27</v>
      </c>
      <c r="U321">
        <f>SUM(C321:J321)</f>
        <v>18</v>
      </c>
      <c r="V321">
        <f>T321+U321</f>
        <v>45</v>
      </c>
    </row>
    <row r="322" spans="1:22" x14ac:dyDescent="0.2">
      <c r="L322" s="34">
        <f>SUM(C320:C321)</f>
        <v>5</v>
      </c>
      <c r="M322" s="34">
        <f t="shared" ref="M322" si="59">SUM(E320:E321)</f>
        <v>0</v>
      </c>
      <c r="N322" s="34">
        <f t="shared" ref="N322" si="60">SUM(F320:F321)</f>
        <v>7</v>
      </c>
      <c r="O322" s="34">
        <f t="shared" ref="O322" si="61">SUM(G320:G321)</f>
        <v>5</v>
      </c>
      <c r="P322" s="34">
        <f t="shared" ref="P322" si="62">SUM(H320:H321)</f>
        <v>7</v>
      </c>
      <c r="Q322" s="34">
        <f t="shared" ref="Q322" si="63">SUM(I320:I321)</f>
        <v>9</v>
      </c>
      <c r="R322" s="34">
        <f t="shared" ref="R322" si="64">SUM(J320:J321)</f>
        <v>12</v>
      </c>
      <c r="S322" s="34"/>
    </row>
    <row r="323" spans="1:22" x14ac:dyDescent="0.2">
      <c r="A323" s="20" t="s">
        <v>381</v>
      </c>
      <c r="C323">
        <v>3</v>
      </c>
      <c r="F323">
        <v>4</v>
      </c>
      <c r="G323">
        <v>3</v>
      </c>
      <c r="H323">
        <v>4</v>
      </c>
      <c r="I323">
        <v>6</v>
      </c>
      <c r="J323">
        <v>7</v>
      </c>
    </row>
    <row r="324" spans="1:22" x14ac:dyDescent="0.2">
      <c r="C324">
        <v>2</v>
      </c>
      <c r="F324">
        <v>3</v>
      </c>
      <c r="G324">
        <v>2</v>
      </c>
      <c r="H324">
        <v>3</v>
      </c>
      <c r="I324">
        <v>4</v>
      </c>
      <c r="J324">
        <v>5</v>
      </c>
      <c r="T324">
        <f>SUM(C323:J323)</f>
        <v>27</v>
      </c>
      <c r="U324">
        <f>SUM(C324:J324)</f>
        <v>19</v>
      </c>
      <c r="V324">
        <f>T324+U324</f>
        <v>46</v>
      </c>
    </row>
    <row r="325" spans="1:22" x14ac:dyDescent="0.2">
      <c r="L325" s="34">
        <f>SUM(C323:C324)</f>
        <v>5</v>
      </c>
      <c r="M325" s="34">
        <f t="shared" ref="M325" si="65">SUM(E323:E324)</f>
        <v>0</v>
      </c>
      <c r="N325" s="34">
        <f t="shared" ref="N325" si="66">SUM(F323:F324)</f>
        <v>7</v>
      </c>
      <c r="O325" s="34">
        <f t="shared" ref="O325" si="67">SUM(G323:G324)</f>
        <v>5</v>
      </c>
      <c r="P325" s="34">
        <f t="shared" ref="P325" si="68">SUM(H323:H324)</f>
        <v>7</v>
      </c>
      <c r="Q325" s="34">
        <f t="shared" ref="Q325" si="69">SUM(I323:I324)</f>
        <v>10</v>
      </c>
      <c r="R325" s="34">
        <f t="shared" ref="R325" si="70">SUM(J323:J324)</f>
        <v>12</v>
      </c>
      <c r="S325" s="34"/>
    </row>
    <row r="326" spans="1:22" x14ac:dyDescent="0.2">
      <c r="A326" s="20" t="s">
        <v>382</v>
      </c>
      <c r="C326">
        <v>3</v>
      </c>
      <c r="F326">
        <v>5</v>
      </c>
      <c r="G326">
        <v>3</v>
      </c>
      <c r="H326">
        <v>4</v>
      </c>
      <c r="I326">
        <v>5</v>
      </c>
      <c r="J326">
        <v>7</v>
      </c>
    </row>
    <row r="327" spans="1:22" x14ac:dyDescent="0.2">
      <c r="C327">
        <v>2</v>
      </c>
      <c r="F327">
        <v>3</v>
      </c>
      <c r="G327">
        <v>2</v>
      </c>
      <c r="H327">
        <v>4</v>
      </c>
      <c r="I327">
        <v>4</v>
      </c>
      <c r="J327">
        <v>5</v>
      </c>
      <c r="T327">
        <f>SUM(C326:J326)</f>
        <v>27</v>
      </c>
      <c r="U327">
        <f>SUM(C327:J327)</f>
        <v>20</v>
      </c>
      <c r="V327">
        <f>T327+U327</f>
        <v>47</v>
      </c>
    </row>
    <row r="328" spans="1:22" x14ac:dyDescent="0.2">
      <c r="L328" s="34">
        <f>SUM(C326:C327)</f>
        <v>5</v>
      </c>
      <c r="M328" s="34">
        <f t="shared" ref="M328" si="71">SUM(E326:E327)</f>
        <v>0</v>
      </c>
      <c r="N328" s="34">
        <f t="shared" ref="N328" si="72">SUM(F326:F327)</f>
        <v>8</v>
      </c>
      <c r="O328" s="34">
        <f t="shared" ref="O328" si="73">SUM(G326:G327)</f>
        <v>5</v>
      </c>
      <c r="P328" s="34">
        <f t="shared" ref="P328" si="74">SUM(H326:H327)</f>
        <v>8</v>
      </c>
      <c r="Q328" s="34">
        <f t="shared" ref="Q328" si="75">SUM(I326:I327)</f>
        <v>9</v>
      </c>
      <c r="R328" s="34">
        <f t="shared" ref="R328" si="76">SUM(J326:J327)</f>
        <v>12</v>
      </c>
      <c r="S328" s="34"/>
    </row>
    <row r="329" spans="1:22" x14ac:dyDescent="0.2">
      <c r="A329" s="20" t="s">
        <v>383</v>
      </c>
      <c r="C329">
        <v>2</v>
      </c>
      <c r="F329">
        <v>4</v>
      </c>
      <c r="G329">
        <v>3</v>
      </c>
      <c r="H329">
        <v>5</v>
      </c>
      <c r="I329">
        <v>6</v>
      </c>
      <c r="J329">
        <v>7</v>
      </c>
    </row>
    <row r="330" spans="1:22" x14ac:dyDescent="0.2">
      <c r="C330">
        <v>2</v>
      </c>
      <c r="F330">
        <v>3</v>
      </c>
      <c r="G330">
        <v>2</v>
      </c>
      <c r="H330">
        <v>3</v>
      </c>
      <c r="I330">
        <v>4</v>
      </c>
      <c r="J330">
        <v>5</v>
      </c>
      <c r="T330">
        <f>SUM(C329:J329)</f>
        <v>27</v>
      </c>
      <c r="U330">
        <f>SUM(C330:J330)</f>
        <v>19</v>
      </c>
      <c r="V330">
        <f>T330+U330</f>
        <v>46</v>
      </c>
    </row>
    <row r="331" spans="1:22" x14ac:dyDescent="0.2">
      <c r="L331" s="34">
        <f>SUM(C329:C330)</f>
        <v>4</v>
      </c>
      <c r="M331" s="34">
        <f t="shared" ref="M331" si="77">SUM(E329:E330)</f>
        <v>0</v>
      </c>
      <c r="N331" s="34">
        <f t="shared" ref="N331" si="78">SUM(F329:F330)</f>
        <v>7</v>
      </c>
      <c r="O331" s="34">
        <f t="shared" ref="O331" si="79">SUM(G329:G330)</f>
        <v>5</v>
      </c>
      <c r="P331" s="34">
        <f t="shared" ref="P331" si="80">SUM(H329:H330)</f>
        <v>8</v>
      </c>
      <c r="Q331" s="34">
        <f t="shared" ref="Q331" si="81">SUM(I329:I330)</f>
        <v>10</v>
      </c>
      <c r="R331" s="34">
        <f t="shared" ref="R331" si="82">SUM(J329:J330)</f>
        <v>12</v>
      </c>
      <c r="S331" s="34"/>
    </row>
    <row r="332" spans="1:22" x14ac:dyDescent="0.2">
      <c r="A332" s="20" t="s">
        <v>384</v>
      </c>
      <c r="C332">
        <v>2</v>
      </c>
      <c r="F332">
        <v>5</v>
      </c>
      <c r="G332">
        <v>2</v>
      </c>
      <c r="H332">
        <v>4</v>
      </c>
      <c r="I332">
        <v>6</v>
      </c>
      <c r="J332">
        <v>7</v>
      </c>
    </row>
    <row r="333" spans="1:22" x14ac:dyDescent="0.2">
      <c r="C333">
        <v>2</v>
      </c>
      <c r="F333">
        <v>3</v>
      </c>
      <c r="G333">
        <v>2</v>
      </c>
      <c r="H333">
        <v>3</v>
      </c>
      <c r="I333">
        <v>4</v>
      </c>
      <c r="J333">
        <v>5</v>
      </c>
      <c r="T333">
        <f>SUM(C332:J332)</f>
        <v>26</v>
      </c>
      <c r="U333">
        <f>SUM(C333:J333)</f>
        <v>19</v>
      </c>
      <c r="V333">
        <f>T333+U333</f>
        <v>45</v>
      </c>
    </row>
    <row r="334" spans="1:22" x14ac:dyDescent="0.2">
      <c r="L334" s="34">
        <f>SUM(C332:C333)</f>
        <v>4</v>
      </c>
      <c r="M334" s="34">
        <f t="shared" ref="M334" si="83">SUM(E332:E333)</f>
        <v>0</v>
      </c>
      <c r="N334" s="34">
        <f t="shared" ref="N334" si="84">SUM(F332:F333)</f>
        <v>8</v>
      </c>
      <c r="O334" s="34">
        <f t="shared" ref="O334" si="85">SUM(G332:G333)</f>
        <v>4</v>
      </c>
      <c r="P334" s="34">
        <f t="shared" ref="P334" si="86">SUM(H332:H333)</f>
        <v>7</v>
      </c>
      <c r="Q334" s="34">
        <f t="shared" ref="Q334" si="87">SUM(I332:I333)</f>
        <v>10</v>
      </c>
      <c r="R334" s="34">
        <f t="shared" ref="R334" si="88">SUM(J332:J333)</f>
        <v>12</v>
      </c>
      <c r="S334" s="34"/>
    </row>
    <row r="335" spans="1:22" x14ac:dyDescent="0.2">
      <c r="A335" s="20" t="s">
        <v>385</v>
      </c>
      <c r="C335">
        <v>2.5</v>
      </c>
      <c r="F335">
        <v>4</v>
      </c>
      <c r="G335">
        <v>3</v>
      </c>
      <c r="H335">
        <v>4.5</v>
      </c>
      <c r="I335">
        <v>6</v>
      </c>
      <c r="J335">
        <v>7</v>
      </c>
    </row>
    <row r="336" spans="1:22" x14ac:dyDescent="0.2">
      <c r="C336">
        <v>2</v>
      </c>
      <c r="F336">
        <v>3</v>
      </c>
      <c r="G336">
        <v>2</v>
      </c>
      <c r="H336">
        <v>3</v>
      </c>
      <c r="I336">
        <v>4</v>
      </c>
      <c r="J336">
        <v>5</v>
      </c>
      <c r="T336">
        <f>SUM(C335:J335)</f>
        <v>27</v>
      </c>
      <c r="U336">
        <f>SUM(C336:J336)</f>
        <v>19</v>
      </c>
      <c r="V336">
        <f>T336+U336</f>
        <v>46</v>
      </c>
    </row>
    <row r="337" spans="1:22" x14ac:dyDescent="0.2">
      <c r="L337" s="34">
        <f>SUM(C335:C336)</f>
        <v>4.5</v>
      </c>
      <c r="M337" s="34">
        <f t="shared" ref="M337" si="89">SUM(E335:E336)</f>
        <v>0</v>
      </c>
      <c r="N337" s="34">
        <f t="shared" ref="N337" si="90">SUM(F335:F336)</f>
        <v>7</v>
      </c>
      <c r="O337" s="34">
        <f t="shared" ref="O337" si="91">SUM(G335:G336)</f>
        <v>5</v>
      </c>
      <c r="P337" s="34">
        <f t="shared" ref="P337" si="92">SUM(H335:H336)</f>
        <v>7.5</v>
      </c>
      <c r="Q337" s="34">
        <f t="shared" ref="Q337" si="93">SUM(I335:I336)</f>
        <v>10</v>
      </c>
      <c r="R337" s="34">
        <f t="shared" ref="R337" si="94">SUM(J335:J336)</f>
        <v>12</v>
      </c>
      <c r="S337" s="34"/>
    </row>
    <row r="338" spans="1:22" x14ac:dyDescent="0.2">
      <c r="A338" s="20" t="s">
        <v>386</v>
      </c>
      <c r="C338">
        <v>2</v>
      </c>
      <c r="F338">
        <v>3.5</v>
      </c>
      <c r="G338">
        <v>3</v>
      </c>
      <c r="H338">
        <v>4</v>
      </c>
      <c r="I338">
        <v>6</v>
      </c>
      <c r="J338">
        <v>7</v>
      </c>
    </row>
    <row r="339" spans="1:22" x14ac:dyDescent="0.2">
      <c r="C339">
        <v>2</v>
      </c>
      <c r="F339">
        <v>3</v>
      </c>
      <c r="G339">
        <v>2</v>
      </c>
      <c r="H339">
        <v>3</v>
      </c>
      <c r="I339">
        <v>4</v>
      </c>
      <c r="J339">
        <v>5</v>
      </c>
      <c r="T339">
        <f>SUM(C338:J338)</f>
        <v>25.5</v>
      </c>
      <c r="U339">
        <f>SUM(C339:J339)</f>
        <v>19</v>
      </c>
      <c r="V339">
        <f>T339+U339</f>
        <v>44.5</v>
      </c>
    </row>
    <row r="340" spans="1:22" x14ac:dyDescent="0.2">
      <c r="L340" s="34">
        <f>SUM(C338:C339)</f>
        <v>4</v>
      </c>
      <c r="M340" s="34">
        <f t="shared" ref="M340" si="95">SUM(E338:E339)</f>
        <v>0</v>
      </c>
      <c r="N340" s="34">
        <f t="shared" ref="N340" si="96">SUM(F338:F339)</f>
        <v>6.5</v>
      </c>
      <c r="O340" s="34">
        <f t="shared" ref="O340" si="97">SUM(G338:G339)</f>
        <v>5</v>
      </c>
      <c r="P340" s="34">
        <f t="shared" ref="P340" si="98">SUM(H338:H339)</f>
        <v>7</v>
      </c>
      <c r="Q340" s="34">
        <f t="shared" ref="Q340" si="99">SUM(I338:I339)</f>
        <v>10</v>
      </c>
      <c r="R340" s="34">
        <f t="shared" ref="R340" si="100">SUM(J338:J339)</f>
        <v>12</v>
      </c>
      <c r="S340" s="34"/>
    </row>
    <row r="341" spans="1:22" x14ac:dyDescent="0.2">
      <c r="A341" s="20" t="s">
        <v>387</v>
      </c>
      <c r="C341">
        <v>3</v>
      </c>
      <c r="F341">
        <v>4</v>
      </c>
      <c r="G341">
        <v>3</v>
      </c>
      <c r="H341">
        <v>4</v>
      </c>
      <c r="I341">
        <v>6</v>
      </c>
      <c r="J341">
        <v>7</v>
      </c>
    </row>
    <row r="342" spans="1:22" x14ac:dyDescent="0.2">
      <c r="C342">
        <v>2</v>
      </c>
      <c r="F342">
        <v>3</v>
      </c>
      <c r="G342">
        <v>2</v>
      </c>
      <c r="H342">
        <v>3</v>
      </c>
      <c r="I342">
        <v>3</v>
      </c>
      <c r="J342">
        <v>5</v>
      </c>
      <c r="T342">
        <f>SUM(C341:J341)</f>
        <v>27</v>
      </c>
      <c r="U342">
        <f>SUM(C342:J342)</f>
        <v>18</v>
      </c>
      <c r="V342">
        <f>T342+U342</f>
        <v>45</v>
      </c>
    </row>
    <row r="343" spans="1:22" x14ac:dyDescent="0.2">
      <c r="L343" s="34">
        <f>SUM(C341:C342)</f>
        <v>5</v>
      </c>
      <c r="M343" s="34">
        <f t="shared" ref="M343" si="101">SUM(E341:E342)</f>
        <v>0</v>
      </c>
      <c r="N343" s="34">
        <f t="shared" ref="N343" si="102">SUM(F341:F342)</f>
        <v>7</v>
      </c>
      <c r="O343" s="34">
        <f t="shared" ref="O343" si="103">SUM(G341:G342)</f>
        <v>5</v>
      </c>
      <c r="P343" s="34">
        <f t="shared" ref="P343" si="104">SUM(H341:H342)</f>
        <v>7</v>
      </c>
      <c r="Q343" s="34">
        <f t="shared" ref="Q343" si="105">SUM(I341:I342)</f>
        <v>9</v>
      </c>
      <c r="R343" s="34">
        <f t="shared" ref="R343" si="106">SUM(J341:J342)</f>
        <v>12</v>
      </c>
      <c r="S343" s="34"/>
    </row>
    <row r="344" spans="1:22" x14ac:dyDescent="0.2">
      <c r="A344" s="20" t="s">
        <v>388</v>
      </c>
      <c r="C344">
        <v>3</v>
      </c>
      <c r="F344">
        <v>5</v>
      </c>
      <c r="G344">
        <v>3.5</v>
      </c>
      <c r="H344">
        <v>4</v>
      </c>
      <c r="I344">
        <v>5</v>
      </c>
      <c r="J344">
        <v>7</v>
      </c>
    </row>
    <row r="345" spans="1:22" x14ac:dyDescent="0.2">
      <c r="C345">
        <v>2</v>
      </c>
      <c r="F345">
        <v>2.5</v>
      </c>
      <c r="G345">
        <v>2</v>
      </c>
      <c r="H345">
        <v>2</v>
      </c>
      <c r="I345">
        <v>4</v>
      </c>
      <c r="J345">
        <v>5</v>
      </c>
      <c r="T345">
        <f>SUM(C344:J344)</f>
        <v>27.5</v>
      </c>
      <c r="U345">
        <f>SUM(C345:J345)</f>
        <v>17.5</v>
      </c>
      <c r="V345">
        <f>T345+U345</f>
        <v>45</v>
      </c>
    </row>
    <row r="346" spans="1:22" x14ac:dyDescent="0.2">
      <c r="L346" s="34">
        <f>SUM(C344:C345)</f>
        <v>5</v>
      </c>
      <c r="M346" s="34">
        <f t="shared" ref="M346" si="107">SUM(E344:E345)</f>
        <v>0</v>
      </c>
      <c r="N346" s="34">
        <f t="shared" ref="N346" si="108">SUM(F344:F345)</f>
        <v>7.5</v>
      </c>
      <c r="O346" s="34">
        <f t="shared" ref="O346" si="109">SUM(G344:G345)</f>
        <v>5.5</v>
      </c>
      <c r="P346" s="34">
        <f t="shared" ref="P346" si="110">SUM(H344:H345)</f>
        <v>6</v>
      </c>
      <c r="Q346" s="34">
        <f t="shared" ref="Q346" si="111">SUM(I344:I345)</f>
        <v>9</v>
      </c>
      <c r="R346" s="34">
        <f t="shared" ref="R346" si="112">SUM(J344:J345)</f>
        <v>12</v>
      </c>
      <c r="S346" s="34"/>
    </row>
    <row r="347" spans="1:22" x14ac:dyDescent="0.2">
      <c r="A347" s="20" t="s">
        <v>389</v>
      </c>
    </row>
    <row r="350" spans="1:22" x14ac:dyDescent="0.2">
      <c r="A350" s="20">
        <v>43111</v>
      </c>
      <c r="C350">
        <v>3</v>
      </c>
      <c r="F350">
        <v>4</v>
      </c>
      <c r="G350">
        <v>3</v>
      </c>
      <c r="H350">
        <v>4</v>
      </c>
      <c r="I350">
        <v>5</v>
      </c>
      <c r="J350">
        <v>7</v>
      </c>
    </row>
    <row r="351" spans="1:22" x14ac:dyDescent="0.2">
      <c r="C351">
        <v>2</v>
      </c>
      <c r="F351">
        <v>2.5</v>
      </c>
      <c r="G351">
        <v>2</v>
      </c>
      <c r="H351">
        <v>3</v>
      </c>
      <c r="I351">
        <v>4</v>
      </c>
      <c r="J351">
        <v>5</v>
      </c>
      <c r="T351">
        <f>SUM(C350:J350)</f>
        <v>26</v>
      </c>
      <c r="U351">
        <f>SUM(C351:J351)</f>
        <v>18.5</v>
      </c>
      <c r="V351">
        <f>T351+U351</f>
        <v>44.5</v>
      </c>
    </row>
    <row r="352" spans="1:22" x14ac:dyDescent="0.2">
      <c r="L352" s="34">
        <f>SUM(C350:C351)</f>
        <v>5</v>
      </c>
      <c r="M352" s="34">
        <f t="shared" ref="M352" si="113">SUM(E350:E351)</f>
        <v>0</v>
      </c>
      <c r="N352" s="34">
        <f t="shared" ref="N352" si="114">SUM(F350:F351)</f>
        <v>6.5</v>
      </c>
      <c r="O352" s="34">
        <f t="shared" ref="O352" si="115">SUM(G350:G351)</f>
        <v>5</v>
      </c>
      <c r="P352" s="34">
        <f t="shared" ref="P352" si="116">SUM(H350:H351)</f>
        <v>7</v>
      </c>
      <c r="Q352" s="34">
        <f t="shared" ref="Q352" si="117">SUM(I350:I351)</f>
        <v>9</v>
      </c>
      <c r="R352" s="34">
        <f t="shared" ref="R352" si="118">SUM(J350:J351)</f>
        <v>12</v>
      </c>
      <c r="S352" s="34"/>
    </row>
    <row r="353" spans="1:22" x14ac:dyDescent="0.2">
      <c r="A353" s="20">
        <v>43142</v>
      </c>
      <c r="C353">
        <v>3</v>
      </c>
      <c r="F353">
        <v>4</v>
      </c>
      <c r="G353">
        <v>3</v>
      </c>
      <c r="H353">
        <v>4</v>
      </c>
      <c r="I353">
        <v>5</v>
      </c>
      <c r="J353">
        <v>7</v>
      </c>
    </row>
    <row r="354" spans="1:22" x14ac:dyDescent="0.2">
      <c r="C354">
        <v>2</v>
      </c>
      <c r="F354">
        <v>2.5</v>
      </c>
      <c r="G354">
        <v>2</v>
      </c>
      <c r="H354">
        <v>3</v>
      </c>
      <c r="I354">
        <v>4</v>
      </c>
      <c r="J354">
        <v>5</v>
      </c>
      <c r="T354">
        <f>SUM(C353:J353)</f>
        <v>26</v>
      </c>
      <c r="U354">
        <f>SUM(C354:J354)</f>
        <v>18.5</v>
      </c>
      <c r="V354">
        <f>T354+U354</f>
        <v>44.5</v>
      </c>
    </row>
    <row r="355" spans="1:22" x14ac:dyDescent="0.2">
      <c r="L355" s="34">
        <f>SUM(C353:C354)</f>
        <v>5</v>
      </c>
      <c r="M355" s="34">
        <f t="shared" ref="M355" si="119">SUM(E353:E354)</f>
        <v>0</v>
      </c>
      <c r="N355" s="34">
        <f t="shared" ref="N355" si="120">SUM(F353:F354)</f>
        <v>6.5</v>
      </c>
      <c r="O355" s="34">
        <f t="shared" ref="O355" si="121">SUM(G353:G354)</f>
        <v>5</v>
      </c>
      <c r="P355" s="34">
        <f t="shared" ref="P355" si="122">SUM(H353:H354)</f>
        <v>7</v>
      </c>
      <c r="Q355" s="34">
        <f t="shared" ref="Q355" si="123">SUM(I353:I354)</f>
        <v>9</v>
      </c>
      <c r="R355" s="34">
        <f t="shared" ref="R355" si="124">SUM(J353:J354)</f>
        <v>12</v>
      </c>
      <c r="S355" s="34"/>
    </row>
    <row r="356" spans="1:22" x14ac:dyDescent="0.2">
      <c r="A356" s="20">
        <v>43170</v>
      </c>
      <c r="C356">
        <v>3</v>
      </c>
      <c r="F356">
        <v>4</v>
      </c>
      <c r="G356">
        <v>3</v>
      </c>
      <c r="H356">
        <v>4</v>
      </c>
      <c r="I356">
        <v>5</v>
      </c>
      <c r="J356">
        <v>7</v>
      </c>
    </row>
    <row r="357" spans="1:22" x14ac:dyDescent="0.2">
      <c r="C357">
        <v>1.5</v>
      </c>
      <c r="F357">
        <v>2.5</v>
      </c>
      <c r="G357">
        <v>2</v>
      </c>
      <c r="H357">
        <v>3</v>
      </c>
      <c r="I357">
        <v>4</v>
      </c>
      <c r="J357">
        <v>5</v>
      </c>
      <c r="T357">
        <f>SUM(C356:J356)</f>
        <v>26</v>
      </c>
      <c r="U357">
        <f>SUM(C357:J357)</f>
        <v>18</v>
      </c>
      <c r="V357">
        <f>T357+U357</f>
        <v>44</v>
      </c>
    </row>
    <row r="358" spans="1:22" x14ac:dyDescent="0.2">
      <c r="L358" s="34" t="s">
        <v>189</v>
      </c>
      <c r="M358" s="34">
        <f t="shared" ref="M358" si="125">SUM(E356:E357)</f>
        <v>0</v>
      </c>
      <c r="N358" s="34">
        <f t="shared" ref="N358" si="126">SUM(F356:F357)</f>
        <v>6.5</v>
      </c>
      <c r="O358" s="34">
        <f t="shared" ref="O358" si="127">SUM(G356:G357)</f>
        <v>5</v>
      </c>
      <c r="P358" s="34">
        <f t="shared" ref="P358" si="128">SUM(H356:H357)</f>
        <v>7</v>
      </c>
      <c r="Q358" s="34">
        <f t="shared" ref="Q358" si="129">SUM(I356:I357)</f>
        <v>9</v>
      </c>
      <c r="R358" s="34">
        <f t="shared" ref="R358" si="130">SUM(J356:J357)</f>
        <v>12</v>
      </c>
      <c r="S358" s="34"/>
    </row>
    <row r="359" spans="1:22" x14ac:dyDescent="0.2">
      <c r="A359" s="20">
        <v>43201</v>
      </c>
      <c r="C359">
        <v>2</v>
      </c>
      <c r="F359">
        <v>4</v>
      </c>
      <c r="G359">
        <v>3</v>
      </c>
      <c r="H359">
        <v>4</v>
      </c>
      <c r="I359">
        <v>5</v>
      </c>
      <c r="J359">
        <v>7</v>
      </c>
    </row>
    <row r="360" spans="1:22" x14ac:dyDescent="0.2">
      <c r="C360">
        <v>1.5</v>
      </c>
      <c r="F360">
        <v>3</v>
      </c>
      <c r="G360">
        <v>2</v>
      </c>
      <c r="H360">
        <v>3</v>
      </c>
      <c r="I360">
        <v>4</v>
      </c>
      <c r="J360">
        <v>5</v>
      </c>
      <c r="T360">
        <f>SUM(C359:J359)</f>
        <v>25</v>
      </c>
      <c r="U360">
        <f>SUM(C360:J360)</f>
        <v>18.5</v>
      </c>
      <c r="V360">
        <f>T360+U360</f>
        <v>43.5</v>
      </c>
    </row>
    <row r="361" spans="1:22" x14ac:dyDescent="0.2">
      <c r="L361" s="34">
        <f>SUM(C359:C360)</f>
        <v>3.5</v>
      </c>
      <c r="M361" s="34">
        <f t="shared" ref="M361" si="131">SUM(E359:E360)</f>
        <v>0</v>
      </c>
      <c r="N361" s="34">
        <f t="shared" ref="N361" si="132">SUM(F359:F360)</f>
        <v>7</v>
      </c>
      <c r="O361" s="34">
        <f t="shared" ref="O361" si="133">SUM(G359:G360)</f>
        <v>5</v>
      </c>
      <c r="P361" s="34">
        <f t="shared" ref="P361" si="134">SUM(H359:H360)</f>
        <v>7</v>
      </c>
      <c r="Q361" s="34">
        <f t="shared" ref="Q361" si="135">SUM(I359:I360)</f>
        <v>9</v>
      </c>
      <c r="R361" s="34">
        <f t="shared" ref="R361" si="136">SUM(J359:J360)</f>
        <v>12</v>
      </c>
      <c r="S361" s="34"/>
    </row>
    <row r="362" spans="1:22" x14ac:dyDescent="0.2">
      <c r="A362" s="20">
        <v>43231</v>
      </c>
      <c r="C362">
        <v>2</v>
      </c>
      <c r="F362">
        <v>4</v>
      </c>
      <c r="G362">
        <v>3</v>
      </c>
      <c r="H362">
        <v>4</v>
      </c>
      <c r="I362">
        <v>5</v>
      </c>
      <c r="J362">
        <v>7</v>
      </c>
    </row>
    <row r="363" spans="1:22" x14ac:dyDescent="0.2">
      <c r="C363">
        <v>1.5</v>
      </c>
      <c r="F363">
        <v>3</v>
      </c>
      <c r="G363">
        <v>2</v>
      </c>
      <c r="H363">
        <v>3</v>
      </c>
      <c r="I363">
        <v>4</v>
      </c>
      <c r="J363">
        <v>5</v>
      </c>
      <c r="T363">
        <f>SUM(C362:J362)</f>
        <v>25</v>
      </c>
      <c r="U363">
        <f>SUM(C363:J363)</f>
        <v>18.5</v>
      </c>
      <c r="V363">
        <f>T363+U363</f>
        <v>43.5</v>
      </c>
    </row>
    <row r="364" spans="1:22" x14ac:dyDescent="0.2">
      <c r="L364" s="34">
        <f>SUM(C362:C363)</f>
        <v>3.5</v>
      </c>
      <c r="M364" s="34">
        <f t="shared" ref="M364" si="137">SUM(E362:E363)</f>
        <v>0</v>
      </c>
      <c r="N364" s="34">
        <f t="shared" ref="N364" si="138">SUM(F362:F363)</f>
        <v>7</v>
      </c>
      <c r="O364" s="34">
        <f t="shared" ref="O364" si="139">SUM(G362:G363)</f>
        <v>5</v>
      </c>
      <c r="P364" s="34">
        <f t="shared" ref="P364" si="140">SUM(H362:H363)</f>
        <v>7</v>
      </c>
      <c r="Q364" s="34">
        <f t="shared" ref="Q364" si="141">SUM(I362:I363)</f>
        <v>9</v>
      </c>
      <c r="R364" s="34">
        <f t="shared" ref="R364" si="142">SUM(J362:J363)</f>
        <v>12</v>
      </c>
      <c r="S364" s="34"/>
    </row>
    <row r="365" spans="1:22" x14ac:dyDescent="0.2">
      <c r="A365" s="20">
        <v>43262</v>
      </c>
      <c r="C365">
        <v>2</v>
      </c>
      <c r="F365">
        <v>4</v>
      </c>
      <c r="G365">
        <v>3</v>
      </c>
      <c r="H365">
        <v>4</v>
      </c>
      <c r="I365">
        <v>5</v>
      </c>
      <c r="J365">
        <v>7</v>
      </c>
    </row>
    <row r="366" spans="1:22" x14ac:dyDescent="0.2">
      <c r="C366">
        <v>1</v>
      </c>
      <c r="F366">
        <v>3</v>
      </c>
      <c r="G366">
        <v>2</v>
      </c>
      <c r="H366">
        <v>3</v>
      </c>
      <c r="I366">
        <v>4</v>
      </c>
      <c r="J366">
        <v>5</v>
      </c>
      <c r="T366">
        <f>SUM(C365:J365)</f>
        <v>25</v>
      </c>
      <c r="U366">
        <f>SUM(C366:J366)</f>
        <v>18</v>
      </c>
      <c r="V366">
        <f>T366+U366</f>
        <v>43</v>
      </c>
    </row>
    <row r="367" spans="1:22" x14ac:dyDescent="0.2">
      <c r="L367" s="34">
        <f>SUM(C365:C366)</f>
        <v>3</v>
      </c>
      <c r="M367" s="34">
        <f t="shared" ref="M367" si="143">SUM(E365:E366)</f>
        <v>0</v>
      </c>
      <c r="N367" s="34">
        <f t="shared" ref="N367" si="144">SUM(F365:F366)</f>
        <v>7</v>
      </c>
      <c r="O367" s="34">
        <f t="shared" ref="O367" si="145">SUM(G365:G366)</f>
        <v>5</v>
      </c>
      <c r="P367" s="34">
        <f t="shared" ref="P367" si="146">SUM(H365:H366)</f>
        <v>7</v>
      </c>
      <c r="Q367" s="34">
        <f t="shared" ref="Q367" si="147">SUM(I365:I366)</f>
        <v>9</v>
      </c>
      <c r="R367" s="34">
        <f t="shared" ref="R367" si="148">SUM(J365:J366)</f>
        <v>12</v>
      </c>
      <c r="S367" s="34"/>
    </row>
    <row r="368" spans="1:22" x14ac:dyDescent="0.2">
      <c r="A368" s="20">
        <v>43292</v>
      </c>
      <c r="C368">
        <v>2</v>
      </c>
      <c r="F368">
        <v>4</v>
      </c>
      <c r="G368">
        <v>3</v>
      </c>
      <c r="H368">
        <v>4</v>
      </c>
      <c r="I368">
        <v>5</v>
      </c>
      <c r="J368">
        <v>7</v>
      </c>
    </row>
    <row r="369" spans="1:22" x14ac:dyDescent="0.2">
      <c r="C369">
        <v>1.5</v>
      </c>
      <c r="F369">
        <v>3</v>
      </c>
      <c r="G369">
        <v>2</v>
      </c>
      <c r="H369">
        <v>3</v>
      </c>
      <c r="I369">
        <v>4</v>
      </c>
      <c r="J369">
        <v>5</v>
      </c>
      <c r="T369">
        <f>SUM(C368:J368)</f>
        <v>25</v>
      </c>
      <c r="U369">
        <f>SUM(C369:J369)</f>
        <v>18.5</v>
      </c>
      <c r="V369">
        <f>T369+U369</f>
        <v>43.5</v>
      </c>
    </row>
    <row r="370" spans="1:22" x14ac:dyDescent="0.2">
      <c r="L370" s="34">
        <f>SUM(C368:C369)</f>
        <v>3.5</v>
      </c>
      <c r="M370" s="34">
        <f t="shared" ref="M370" si="149">SUM(E368:E369)</f>
        <v>0</v>
      </c>
      <c r="N370" s="34">
        <f t="shared" ref="N370" si="150">SUM(F368:F369)</f>
        <v>7</v>
      </c>
      <c r="O370" s="34">
        <f t="shared" ref="O370" si="151">SUM(G368:G369)</f>
        <v>5</v>
      </c>
      <c r="P370" s="34">
        <f t="shared" ref="P370" si="152">SUM(H368:H369)</f>
        <v>7</v>
      </c>
      <c r="Q370" s="34">
        <f t="shared" ref="Q370" si="153">SUM(I368:I369)</f>
        <v>9</v>
      </c>
      <c r="R370" s="34">
        <f t="shared" ref="R370" si="154">SUM(J368:J369)</f>
        <v>12</v>
      </c>
      <c r="S370" s="34"/>
    </row>
    <row r="371" spans="1:22" x14ac:dyDescent="0.2">
      <c r="A371" s="20">
        <v>43323</v>
      </c>
      <c r="C371">
        <v>2</v>
      </c>
      <c r="F371">
        <v>4</v>
      </c>
      <c r="G371">
        <v>3</v>
      </c>
      <c r="H371">
        <v>4</v>
      </c>
      <c r="I371">
        <v>5</v>
      </c>
      <c r="J371">
        <v>7</v>
      </c>
    </row>
    <row r="372" spans="1:22" x14ac:dyDescent="0.2">
      <c r="C372">
        <v>1</v>
      </c>
      <c r="F372">
        <v>3</v>
      </c>
      <c r="G372">
        <v>2</v>
      </c>
      <c r="H372">
        <v>3</v>
      </c>
      <c r="I372">
        <v>4</v>
      </c>
      <c r="J372">
        <v>5</v>
      </c>
      <c r="T372">
        <f>SUM(C371:J371)</f>
        <v>25</v>
      </c>
      <c r="U372">
        <f>SUM(C372:J372)</f>
        <v>18</v>
      </c>
      <c r="V372">
        <f>T372+U372</f>
        <v>43</v>
      </c>
    </row>
    <row r="373" spans="1:22" x14ac:dyDescent="0.2">
      <c r="L373" s="34">
        <f>SUM(C371:C372)</f>
        <v>3</v>
      </c>
      <c r="M373" s="34">
        <f t="shared" ref="M373" si="155">SUM(E371:E372)</f>
        <v>0</v>
      </c>
      <c r="N373" s="34">
        <f t="shared" ref="N373" si="156">SUM(F371:F372)</f>
        <v>7</v>
      </c>
      <c r="O373" s="34">
        <f t="shared" ref="O373" si="157">SUM(G371:G372)</f>
        <v>5</v>
      </c>
      <c r="P373" s="34">
        <f t="shared" ref="P373" si="158">SUM(H371:H372)</f>
        <v>7</v>
      </c>
      <c r="Q373" s="34">
        <f t="shared" ref="Q373" si="159">SUM(I371:I372)</f>
        <v>9</v>
      </c>
      <c r="R373" s="34">
        <f t="shared" ref="R373" si="160">SUM(J371:J372)</f>
        <v>12</v>
      </c>
      <c r="S373" s="34"/>
    </row>
    <row r="374" spans="1:22" x14ac:dyDescent="0.2">
      <c r="A374" s="20">
        <v>43354</v>
      </c>
      <c r="C374">
        <v>1</v>
      </c>
      <c r="F374">
        <v>4</v>
      </c>
      <c r="G374">
        <v>2</v>
      </c>
      <c r="H374">
        <v>4</v>
      </c>
      <c r="I374">
        <v>5</v>
      </c>
      <c r="J374">
        <v>7</v>
      </c>
    </row>
    <row r="375" spans="1:22" x14ac:dyDescent="0.2">
      <c r="C375">
        <v>2</v>
      </c>
      <c r="F375">
        <v>3</v>
      </c>
      <c r="G375">
        <v>2</v>
      </c>
      <c r="H375">
        <v>3</v>
      </c>
      <c r="I375">
        <v>4</v>
      </c>
      <c r="J375">
        <v>5</v>
      </c>
      <c r="T375">
        <f>SUM(C374:J374)</f>
        <v>23</v>
      </c>
      <c r="U375">
        <f>SUM(C375:J375)</f>
        <v>19</v>
      </c>
      <c r="V375">
        <f>T375+U375</f>
        <v>42</v>
      </c>
    </row>
    <row r="376" spans="1:22" x14ac:dyDescent="0.2">
      <c r="L376" s="34">
        <f>SUM(C374:C375)</f>
        <v>3</v>
      </c>
      <c r="M376" s="34">
        <f t="shared" ref="M376" si="161">SUM(E374:E375)</f>
        <v>0</v>
      </c>
      <c r="N376" s="34">
        <f t="shared" ref="N376" si="162">SUM(F374:F375)</f>
        <v>7</v>
      </c>
      <c r="O376" s="34">
        <f t="shared" ref="O376" si="163">SUM(G374:G375)</f>
        <v>4</v>
      </c>
      <c r="P376" s="34">
        <f t="shared" ref="P376" si="164">SUM(H374:H375)</f>
        <v>7</v>
      </c>
      <c r="Q376" s="34">
        <f t="shared" ref="Q376" si="165">SUM(I374:I375)</f>
        <v>9</v>
      </c>
      <c r="R376" s="34">
        <f t="shared" ref="R376" si="166">SUM(J374:J375)</f>
        <v>12</v>
      </c>
      <c r="S376" s="34"/>
    </row>
    <row r="377" spans="1:22" x14ac:dyDescent="0.2">
      <c r="A377" s="20">
        <v>43384</v>
      </c>
      <c r="C377">
        <v>2</v>
      </c>
      <c r="F377">
        <v>4</v>
      </c>
      <c r="G377">
        <v>3</v>
      </c>
      <c r="H377">
        <v>3</v>
      </c>
      <c r="I377">
        <v>5</v>
      </c>
      <c r="J377">
        <v>7</v>
      </c>
    </row>
    <row r="378" spans="1:22" x14ac:dyDescent="0.2">
      <c r="C378">
        <v>1</v>
      </c>
      <c r="F378">
        <v>3</v>
      </c>
      <c r="G378">
        <v>2</v>
      </c>
      <c r="H378">
        <v>3</v>
      </c>
      <c r="I378">
        <v>4</v>
      </c>
      <c r="J378">
        <v>5</v>
      </c>
      <c r="T378">
        <f>SUM(C377:J377)</f>
        <v>24</v>
      </c>
      <c r="U378">
        <f>SUM(C378:J378)</f>
        <v>18</v>
      </c>
      <c r="V378">
        <f>T378+U378</f>
        <v>42</v>
      </c>
    </row>
    <row r="379" spans="1:22" x14ac:dyDescent="0.2">
      <c r="L379" s="34">
        <f>SUM(C377:C378)</f>
        <v>3</v>
      </c>
      <c r="M379" s="34">
        <f t="shared" ref="M379" si="167">SUM(E377:E378)</f>
        <v>0</v>
      </c>
      <c r="N379" s="34">
        <f t="shared" ref="N379" si="168">SUM(F377:F378)</f>
        <v>7</v>
      </c>
      <c r="O379" s="34">
        <f t="shared" ref="O379" si="169">SUM(G377:G378)</f>
        <v>5</v>
      </c>
      <c r="P379" s="34">
        <f t="shared" ref="P379" si="170">SUM(H377:H378)</f>
        <v>6</v>
      </c>
      <c r="Q379" s="34">
        <f t="shared" ref="Q379" si="171">SUM(I377:I378)</f>
        <v>9</v>
      </c>
      <c r="R379" s="34">
        <f t="shared" ref="R379" si="172">SUM(J377:J378)</f>
        <v>12</v>
      </c>
      <c r="S379" s="34"/>
    </row>
    <row r="380" spans="1:22" x14ac:dyDescent="0.2">
      <c r="A380" s="20">
        <v>43415</v>
      </c>
      <c r="C380">
        <v>2</v>
      </c>
      <c r="F380">
        <v>4</v>
      </c>
      <c r="G380">
        <v>3</v>
      </c>
      <c r="H380">
        <v>3</v>
      </c>
      <c r="I380">
        <v>5</v>
      </c>
      <c r="J380">
        <v>7</v>
      </c>
    </row>
    <row r="381" spans="1:22" x14ac:dyDescent="0.2">
      <c r="C381">
        <v>1.5</v>
      </c>
      <c r="F381">
        <v>3</v>
      </c>
      <c r="G381">
        <v>2</v>
      </c>
      <c r="H381">
        <v>3</v>
      </c>
      <c r="I381">
        <v>4</v>
      </c>
      <c r="J381">
        <v>5</v>
      </c>
      <c r="T381">
        <f>SUM(C380:J380)</f>
        <v>24</v>
      </c>
      <c r="U381">
        <f>SUM(C381:J381)</f>
        <v>18.5</v>
      </c>
      <c r="V381">
        <f>T381+U381</f>
        <v>42.5</v>
      </c>
    </row>
    <row r="382" spans="1:22" x14ac:dyDescent="0.2">
      <c r="L382" s="34">
        <f>SUM(C380:C381)</f>
        <v>3.5</v>
      </c>
      <c r="M382" s="34">
        <f t="shared" ref="M382" si="173">SUM(E380:E381)</f>
        <v>0</v>
      </c>
      <c r="N382" s="34">
        <f t="shared" ref="N382" si="174">SUM(F380:F381)</f>
        <v>7</v>
      </c>
      <c r="O382" s="34">
        <f t="shared" ref="O382" si="175">SUM(G380:G381)</f>
        <v>5</v>
      </c>
      <c r="P382" s="34">
        <f t="shared" ref="P382" si="176">SUM(H380:H381)</f>
        <v>6</v>
      </c>
      <c r="Q382" s="34">
        <f t="shared" ref="Q382" si="177">SUM(I380:I381)</f>
        <v>9</v>
      </c>
      <c r="R382" s="34">
        <f t="shared" ref="R382" si="178">SUM(J380:J381)</f>
        <v>12</v>
      </c>
      <c r="S382" s="34"/>
    </row>
    <row r="383" spans="1:22" x14ac:dyDescent="0.2">
      <c r="A383" s="20">
        <v>43445</v>
      </c>
      <c r="C383">
        <v>2</v>
      </c>
      <c r="F383">
        <v>4</v>
      </c>
      <c r="G383">
        <v>3</v>
      </c>
      <c r="H383">
        <v>4</v>
      </c>
      <c r="I383">
        <v>5</v>
      </c>
      <c r="J383">
        <v>7</v>
      </c>
    </row>
    <row r="384" spans="1:22" x14ac:dyDescent="0.2">
      <c r="C384">
        <v>1.5</v>
      </c>
      <c r="F384">
        <v>3</v>
      </c>
      <c r="G384">
        <v>2</v>
      </c>
      <c r="H384">
        <v>3</v>
      </c>
      <c r="I384">
        <v>4</v>
      </c>
      <c r="J384">
        <v>5</v>
      </c>
      <c r="T384">
        <f>SUM(C383:J383)</f>
        <v>25</v>
      </c>
      <c r="U384">
        <f>SUM(C384:J384)</f>
        <v>18.5</v>
      </c>
      <c r="V384">
        <f>T384+U384</f>
        <v>43.5</v>
      </c>
    </row>
    <row r="385" spans="1:22" x14ac:dyDescent="0.2">
      <c r="L385" s="34">
        <f>SUM(C383:C384)</f>
        <v>3.5</v>
      </c>
      <c r="M385" s="34">
        <f t="shared" ref="M385" si="179">SUM(E383:E384)</f>
        <v>0</v>
      </c>
      <c r="N385" s="34">
        <f t="shared" ref="N385" si="180">SUM(F383:F384)</f>
        <v>7</v>
      </c>
      <c r="O385" s="34">
        <f t="shared" ref="O385" si="181">SUM(G383:G384)</f>
        <v>5</v>
      </c>
      <c r="P385" s="34">
        <f t="shared" ref="P385" si="182">SUM(H383:H384)</f>
        <v>7</v>
      </c>
      <c r="Q385" s="34">
        <f t="shared" ref="Q385" si="183">SUM(I383:I384)</f>
        <v>9</v>
      </c>
      <c r="R385" s="34">
        <f t="shared" ref="R385" si="184">SUM(J383:J384)</f>
        <v>12</v>
      </c>
      <c r="S385" s="34"/>
    </row>
    <row r="386" spans="1:22" x14ac:dyDescent="0.2">
      <c r="A386" s="20" t="s">
        <v>394</v>
      </c>
      <c r="C386">
        <v>2</v>
      </c>
      <c r="F386">
        <v>4</v>
      </c>
      <c r="G386">
        <v>3</v>
      </c>
      <c r="H386">
        <v>4</v>
      </c>
      <c r="I386">
        <v>5</v>
      </c>
      <c r="J386">
        <v>7</v>
      </c>
    </row>
    <row r="387" spans="1:22" x14ac:dyDescent="0.2">
      <c r="C387">
        <v>2</v>
      </c>
      <c r="F387">
        <v>3</v>
      </c>
      <c r="G387">
        <v>2</v>
      </c>
      <c r="H387">
        <v>3</v>
      </c>
      <c r="I387">
        <v>4</v>
      </c>
      <c r="J387">
        <v>4</v>
      </c>
      <c r="T387">
        <f>SUM(C386:J386)</f>
        <v>25</v>
      </c>
      <c r="U387">
        <f>SUM(C387:J387)</f>
        <v>18</v>
      </c>
      <c r="V387">
        <f>T387+U387</f>
        <v>43</v>
      </c>
    </row>
    <row r="388" spans="1:22" x14ac:dyDescent="0.2">
      <c r="L388" s="34">
        <f>SUM(C386:C387)</f>
        <v>4</v>
      </c>
      <c r="M388" s="34">
        <f t="shared" ref="M388" si="185">SUM(E386:E387)</f>
        <v>0</v>
      </c>
      <c r="N388" s="34">
        <f t="shared" ref="N388" si="186">SUM(F386:F387)</f>
        <v>7</v>
      </c>
      <c r="O388" s="34">
        <f t="shared" ref="O388" si="187">SUM(G386:G387)</f>
        <v>5</v>
      </c>
      <c r="P388" s="34">
        <f t="shared" ref="P388" si="188">SUM(H386:H387)</f>
        <v>7</v>
      </c>
      <c r="Q388" s="34">
        <f t="shared" ref="Q388" si="189">SUM(I386:I387)</f>
        <v>9</v>
      </c>
      <c r="R388" s="34">
        <f t="shared" ref="R388" si="190">SUM(J386:J387)</f>
        <v>11</v>
      </c>
      <c r="S388" s="34"/>
    </row>
    <row r="389" spans="1:22" x14ac:dyDescent="0.2">
      <c r="A389" s="20" t="s">
        <v>395</v>
      </c>
      <c r="C389">
        <v>2</v>
      </c>
      <c r="F389">
        <v>4</v>
      </c>
      <c r="G389">
        <v>3</v>
      </c>
      <c r="H389">
        <v>4</v>
      </c>
      <c r="I389">
        <v>5</v>
      </c>
      <c r="J389">
        <v>7</v>
      </c>
    </row>
    <row r="390" spans="1:22" x14ac:dyDescent="0.2">
      <c r="C390">
        <v>1.5</v>
      </c>
      <c r="F390">
        <v>3</v>
      </c>
      <c r="G390">
        <v>2</v>
      </c>
      <c r="H390">
        <v>3</v>
      </c>
      <c r="I390">
        <v>3</v>
      </c>
      <c r="J390">
        <v>5</v>
      </c>
      <c r="T390">
        <f>SUM(C389:J389)</f>
        <v>25</v>
      </c>
      <c r="U390">
        <f>SUM(C390:J390)</f>
        <v>17.5</v>
      </c>
      <c r="V390">
        <f>T390+U390</f>
        <v>42.5</v>
      </c>
    </row>
    <row r="391" spans="1:22" x14ac:dyDescent="0.2">
      <c r="L391" s="34">
        <f>SUM(C389:C390)</f>
        <v>3.5</v>
      </c>
      <c r="M391" s="34">
        <f t="shared" ref="M391" si="191">SUM(E389:E390)</f>
        <v>0</v>
      </c>
      <c r="N391" s="34">
        <f t="shared" ref="N391" si="192">SUM(F389:F390)</f>
        <v>7</v>
      </c>
      <c r="O391" s="34">
        <f t="shared" ref="O391" si="193">SUM(G389:G390)</f>
        <v>5</v>
      </c>
      <c r="P391" s="34">
        <f t="shared" ref="P391" si="194">SUM(H389:H390)</f>
        <v>7</v>
      </c>
      <c r="Q391" s="34">
        <f t="shared" ref="Q391" si="195">SUM(I389:I390)</f>
        <v>8</v>
      </c>
      <c r="R391" s="34">
        <f t="shared" ref="R391" si="196">SUM(J389:J390)</f>
        <v>12</v>
      </c>
      <c r="S391" s="34"/>
    </row>
    <row r="392" spans="1:22" x14ac:dyDescent="0.2">
      <c r="A392" s="20" t="s">
        <v>396</v>
      </c>
      <c r="C392">
        <v>2</v>
      </c>
      <c r="F392">
        <v>4</v>
      </c>
      <c r="G392">
        <v>3</v>
      </c>
      <c r="H392">
        <v>4</v>
      </c>
      <c r="I392">
        <v>5</v>
      </c>
      <c r="J392">
        <v>7</v>
      </c>
    </row>
    <row r="393" spans="1:22" x14ac:dyDescent="0.2">
      <c r="C393">
        <v>1.5</v>
      </c>
      <c r="F393">
        <v>2.5</v>
      </c>
      <c r="G393">
        <v>2</v>
      </c>
      <c r="H393">
        <v>3</v>
      </c>
      <c r="I393">
        <v>4</v>
      </c>
      <c r="J393">
        <v>5</v>
      </c>
      <c r="T393">
        <f>SUM(C392:J392)</f>
        <v>25</v>
      </c>
      <c r="U393">
        <f>SUM(C393:J393)</f>
        <v>18</v>
      </c>
      <c r="V393">
        <f>T393+U393</f>
        <v>43</v>
      </c>
    </row>
    <row r="394" spans="1:22" x14ac:dyDescent="0.2">
      <c r="L394" s="34">
        <f>SUM(C392:C393)</f>
        <v>3.5</v>
      </c>
      <c r="M394" s="34">
        <f t="shared" ref="M394" si="197">SUM(E392:E393)</f>
        <v>0</v>
      </c>
      <c r="N394" s="34">
        <f t="shared" ref="N394" si="198">SUM(F392:F393)</f>
        <v>6.5</v>
      </c>
      <c r="O394" s="34">
        <f t="shared" ref="O394" si="199">SUM(G392:G393)</f>
        <v>5</v>
      </c>
      <c r="P394" s="34">
        <f t="shared" ref="P394" si="200">SUM(H392:H393)</f>
        <v>7</v>
      </c>
      <c r="Q394" s="34">
        <f t="shared" ref="Q394" si="201">SUM(I392:I393)</f>
        <v>9</v>
      </c>
      <c r="R394" s="34">
        <f t="shared" ref="R394" si="202">SUM(J392:J393)</f>
        <v>12</v>
      </c>
      <c r="S394" s="34"/>
    </row>
    <row r="395" spans="1:22" x14ac:dyDescent="0.2">
      <c r="A395" s="20" t="s">
        <v>397</v>
      </c>
      <c r="C395">
        <v>2</v>
      </c>
      <c r="F395">
        <v>4</v>
      </c>
      <c r="G395">
        <v>3</v>
      </c>
      <c r="H395">
        <v>4</v>
      </c>
      <c r="I395">
        <v>5</v>
      </c>
      <c r="J395">
        <v>7</v>
      </c>
    </row>
    <row r="396" spans="1:22" x14ac:dyDescent="0.2">
      <c r="C396">
        <v>1</v>
      </c>
      <c r="F396">
        <v>3</v>
      </c>
      <c r="G396">
        <v>2</v>
      </c>
      <c r="H396">
        <v>3</v>
      </c>
      <c r="I396">
        <v>4</v>
      </c>
      <c r="J396">
        <v>5</v>
      </c>
      <c r="T396">
        <f>SUM(C395:J395)</f>
        <v>25</v>
      </c>
      <c r="U396">
        <f>SUM(C396:J396)</f>
        <v>18</v>
      </c>
      <c r="V396">
        <f>T396+U396</f>
        <v>43</v>
      </c>
    </row>
    <row r="397" spans="1:22" x14ac:dyDescent="0.2">
      <c r="L397" s="34">
        <f>SUM(C395:C396)</f>
        <v>3</v>
      </c>
      <c r="M397" s="34">
        <f t="shared" ref="M397" si="203">SUM(E395:E396)</f>
        <v>0</v>
      </c>
      <c r="N397" s="34">
        <f t="shared" ref="N397" si="204">SUM(F395:F396)</f>
        <v>7</v>
      </c>
      <c r="O397" s="34">
        <f t="shared" ref="O397" si="205">SUM(G395:G396)</f>
        <v>5</v>
      </c>
      <c r="P397" s="34">
        <f t="shared" ref="P397" si="206">SUM(H395:H396)</f>
        <v>7</v>
      </c>
      <c r="Q397" s="34">
        <f t="shared" ref="Q397" si="207">SUM(I395:I396)</f>
        <v>9</v>
      </c>
      <c r="R397" s="34">
        <f t="shared" ref="R397" si="208">SUM(J395:J396)</f>
        <v>12</v>
      </c>
      <c r="S397" s="34"/>
    </row>
    <row r="398" spans="1:22" x14ac:dyDescent="0.2">
      <c r="A398" s="20" t="s">
        <v>398</v>
      </c>
      <c r="C398">
        <v>2</v>
      </c>
      <c r="F398">
        <v>4</v>
      </c>
      <c r="G398">
        <v>3</v>
      </c>
      <c r="H398">
        <v>4</v>
      </c>
      <c r="I398">
        <v>5</v>
      </c>
      <c r="J398">
        <v>6</v>
      </c>
    </row>
    <row r="399" spans="1:22" x14ac:dyDescent="0.2">
      <c r="C399">
        <v>1.5</v>
      </c>
      <c r="F399">
        <v>3</v>
      </c>
      <c r="G399">
        <v>1.5</v>
      </c>
      <c r="H399">
        <v>3</v>
      </c>
      <c r="I399">
        <v>4</v>
      </c>
      <c r="J399">
        <v>5</v>
      </c>
      <c r="T399">
        <f>SUM(C398:J398)</f>
        <v>24</v>
      </c>
      <c r="U399">
        <f>SUM(C399:J399)</f>
        <v>18</v>
      </c>
      <c r="V399">
        <f>T399+U399</f>
        <v>42</v>
      </c>
    </row>
    <row r="400" spans="1:22" x14ac:dyDescent="0.2">
      <c r="L400" s="34">
        <f>SUM(C398:C399)</f>
        <v>3.5</v>
      </c>
      <c r="M400" s="34">
        <f t="shared" ref="M400" si="209">SUM(E398:E399)</f>
        <v>0</v>
      </c>
      <c r="N400" s="34">
        <f t="shared" ref="N400" si="210">SUM(F398:F399)</f>
        <v>7</v>
      </c>
      <c r="O400" s="34">
        <f t="shared" ref="O400" si="211">SUM(G398:G399)</f>
        <v>4.5</v>
      </c>
      <c r="P400" s="34">
        <f t="shared" ref="P400" si="212">SUM(H398:H399)</f>
        <v>7</v>
      </c>
      <c r="Q400" s="34">
        <f t="shared" ref="Q400" si="213">SUM(I398:I399)</f>
        <v>9</v>
      </c>
      <c r="R400" s="34">
        <f t="shared" ref="R400" si="214">SUM(J398:J399)</f>
        <v>11</v>
      </c>
      <c r="S400" s="34"/>
    </row>
    <row r="401" spans="1:22" x14ac:dyDescent="0.2">
      <c r="A401" s="20" t="s">
        <v>399</v>
      </c>
      <c r="C401">
        <v>2</v>
      </c>
      <c r="F401">
        <v>4</v>
      </c>
      <c r="G401">
        <v>3</v>
      </c>
      <c r="H401">
        <v>5</v>
      </c>
      <c r="I401">
        <v>5</v>
      </c>
      <c r="J401">
        <v>7</v>
      </c>
    </row>
    <row r="402" spans="1:22" x14ac:dyDescent="0.2">
      <c r="C402">
        <v>2</v>
      </c>
      <c r="F402">
        <v>3</v>
      </c>
      <c r="G402">
        <v>3</v>
      </c>
      <c r="H402">
        <v>4</v>
      </c>
      <c r="I402">
        <v>5</v>
      </c>
      <c r="J402">
        <v>7</v>
      </c>
      <c r="T402">
        <f>SUM(C401:J401)</f>
        <v>26</v>
      </c>
      <c r="U402">
        <f>SUM(C402:J402)</f>
        <v>24</v>
      </c>
      <c r="V402">
        <f>T402+U402</f>
        <v>50</v>
      </c>
    </row>
    <row r="403" spans="1:22" x14ac:dyDescent="0.2">
      <c r="L403" s="34">
        <f>SUM(C401:C402)</f>
        <v>4</v>
      </c>
      <c r="M403" s="34">
        <f t="shared" ref="M403" si="215">SUM(E401:E402)</f>
        <v>0</v>
      </c>
      <c r="N403" s="34">
        <f t="shared" ref="N403" si="216">SUM(F401:F402)</f>
        <v>7</v>
      </c>
      <c r="O403" s="34">
        <f t="shared" ref="O403" si="217">SUM(G401:G402)</f>
        <v>6</v>
      </c>
      <c r="P403" s="34">
        <f t="shared" ref="P403" si="218">SUM(H401:H402)</f>
        <v>9</v>
      </c>
      <c r="Q403" s="34">
        <f t="shared" ref="Q403" si="219">SUM(I401:I402)</f>
        <v>10</v>
      </c>
      <c r="R403" s="34">
        <f t="shared" ref="R403" si="220">SUM(J401:J402)</f>
        <v>14</v>
      </c>
      <c r="S403" s="34"/>
    </row>
    <row r="404" spans="1:22" x14ac:dyDescent="0.2">
      <c r="A404" s="20" t="s">
        <v>400</v>
      </c>
      <c r="C404">
        <v>2</v>
      </c>
      <c r="F404">
        <v>4</v>
      </c>
      <c r="G404">
        <v>3</v>
      </c>
      <c r="H404">
        <v>4</v>
      </c>
      <c r="I404">
        <v>5</v>
      </c>
      <c r="J404">
        <v>6</v>
      </c>
    </row>
    <row r="405" spans="1:22" x14ac:dyDescent="0.2">
      <c r="C405">
        <v>1</v>
      </c>
      <c r="F405">
        <v>2.5</v>
      </c>
      <c r="G405">
        <v>2</v>
      </c>
      <c r="H405">
        <v>2.5</v>
      </c>
      <c r="I405">
        <v>4</v>
      </c>
      <c r="J405">
        <v>5</v>
      </c>
      <c r="T405">
        <f>SUM(C404:J404)</f>
        <v>24</v>
      </c>
      <c r="U405">
        <f>SUM(C405:J405)</f>
        <v>17</v>
      </c>
      <c r="V405">
        <f>T405+U405</f>
        <v>41</v>
      </c>
    </row>
    <row r="406" spans="1:22" x14ac:dyDescent="0.2">
      <c r="L406" s="34">
        <f>SUM(C404:C405)</f>
        <v>3</v>
      </c>
      <c r="M406" s="34">
        <f t="shared" ref="M406" si="221">SUM(E404:E405)</f>
        <v>0</v>
      </c>
      <c r="N406" s="34">
        <f t="shared" ref="N406" si="222">SUM(F404:F405)</f>
        <v>6.5</v>
      </c>
      <c r="O406" s="34">
        <f t="shared" ref="O406" si="223">SUM(G404:G405)</f>
        <v>5</v>
      </c>
      <c r="P406" s="34">
        <f t="shared" ref="P406" si="224">SUM(H404:H405)</f>
        <v>6.5</v>
      </c>
      <c r="Q406" s="34">
        <f t="shared" ref="Q406" si="225">SUM(I404:I405)</f>
        <v>9</v>
      </c>
      <c r="R406" s="34">
        <f t="shared" ref="R406" si="226">SUM(J404:J405)</f>
        <v>11</v>
      </c>
      <c r="S406" s="34"/>
    </row>
    <row r="407" spans="1:22" x14ac:dyDescent="0.2">
      <c r="A407" s="20" t="s">
        <v>401</v>
      </c>
      <c r="C407">
        <v>1</v>
      </c>
      <c r="F407">
        <v>4</v>
      </c>
      <c r="G407">
        <v>2</v>
      </c>
      <c r="H407">
        <v>4</v>
      </c>
      <c r="I407">
        <v>5</v>
      </c>
      <c r="J407">
        <v>7</v>
      </c>
    </row>
    <row r="408" spans="1:22" x14ac:dyDescent="0.2">
      <c r="C408">
        <v>1</v>
      </c>
      <c r="F408">
        <v>3</v>
      </c>
      <c r="G408">
        <v>2</v>
      </c>
      <c r="H408">
        <v>3</v>
      </c>
      <c r="I408">
        <v>4</v>
      </c>
      <c r="J408">
        <v>5</v>
      </c>
      <c r="T408">
        <f>SUM(C407:J407)</f>
        <v>23</v>
      </c>
      <c r="U408">
        <f>SUM(C408:J408)</f>
        <v>18</v>
      </c>
      <c r="V408">
        <f>T408+U408</f>
        <v>41</v>
      </c>
    </row>
    <row r="409" spans="1:22" x14ac:dyDescent="0.2">
      <c r="L409" s="34">
        <f>SUM(C407:C408)</f>
        <v>2</v>
      </c>
      <c r="M409" s="34">
        <f t="shared" ref="M409" si="227">SUM(E407:E408)</f>
        <v>0</v>
      </c>
      <c r="N409" s="34">
        <f t="shared" ref="N409" si="228">SUM(F407:F408)</f>
        <v>7</v>
      </c>
      <c r="O409" s="34">
        <f t="shared" ref="O409" si="229">SUM(G407:G408)</f>
        <v>4</v>
      </c>
      <c r="P409" s="34">
        <f t="shared" ref="P409" si="230">SUM(H407:H408)</f>
        <v>7</v>
      </c>
      <c r="Q409" s="34">
        <f t="shared" ref="Q409" si="231">SUM(I407:I408)</f>
        <v>9</v>
      </c>
      <c r="R409" s="34">
        <f t="shared" ref="R409" si="232">SUM(J407:J408)</f>
        <v>12</v>
      </c>
      <c r="S409" s="34"/>
    </row>
    <row r="410" spans="1:22" x14ac:dyDescent="0.2">
      <c r="A410" s="20" t="s">
        <v>402</v>
      </c>
      <c r="C410">
        <v>2</v>
      </c>
      <c r="F410">
        <v>4</v>
      </c>
      <c r="G410">
        <v>3</v>
      </c>
      <c r="H410">
        <v>3</v>
      </c>
      <c r="I410">
        <v>5</v>
      </c>
      <c r="J410">
        <v>7</v>
      </c>
    </row>
    <row r="411" spans="1:22" x14ac:dyDescent="0.2">
      <c r="C411">
        <v>1</v>
      </c>
      <c r="F411">
        <v>3</v>
      </c>
      <c r="G411">
        <v>1</v>
      </c>
      <c r="H411">
        <v>3</v>
      </c>
      <c r="I411">
        <v>4</v>
      </c>
      <c r="J411">
        <v>5</v>
      </c>
      <c r="T411">
        <f>SUM(C410:J410)</f>
        <v>24</v>
      </c>
      <c r="U411">
        <f>SUM(C411:J411)</f>
        <v>17</v>
      </c>
      <c r="V411">
        <f>T411+U411</f>
        <v>41</v>
      </c>
    </row>
    <row r="412" spans="1:22" x14ac:dyDescent="0.2">
      <c r="L412" s="34">
        <f>SUM(C410:C411)</f>
        <v>3</v>
      </c>
      <c r="M412" s="34">
        <f t="shared" ref="M412" si="233">SUM(E410:E411)</f>
        <v>0</v>
      </c>
      <c r="N412" s="34">
        <f t="shared" ref="N412" si="234">SUM(F410:F411)</f>
        <v>7</v>
      </c>
      <c r="O412" s="34">
        <f t="shared" ref="O412" si="235">SUM(G410:G411)</f>
        <v>4</v>
      </c>
      <c r="P412" s="34">
        <f t="shared" ref="P412" si="236">SUM(H410:H411)</f>
        <v>6</v>
      </c>
      <c r="Q412" s="34">
        <f t="shared" ref="Q412" si="237">SUM(I410:I411)</f>
        <v>9</v>
      </c>
      <c r="R412" s="34">
        <f t="shared" ref="R412" si="238">SUM(J410:J411)</f>
        <v>12</v>
      </c>
      <c r="S412" s="34"/>
    </row>
    <row r="413" spans="1:22" x14ac:dyDescent="0.2">
      <c r="A413" s="20" t="s">
        <v>403</v>
      </c>
      <c r="C413">
        <v>2</v>
      </c>
      <c r="F413">
        <v>3</v>
      </c>
      <c r="G413">
        <v>3</v>
      </c>
      <c r="H413">
        <v>3</v>
      </c>
      <c r="I413">
        <v>5</v>
      </c>
      <c r="J413">
        <v>6</v>
      </c>
    </row>
    <row r="414" spans="1:22" x14ac:dyDescent="0.2">
      <c r="C414">
        <v>1</v>
      </c>
      <c r="F414">
        <v>2</v>
      </c>
      <c r="G414">
        <v>1</v>
      </c>
      <c r="H414">
        <v>2</v>
      </c>
      <c r="I414">
        <v>3</v>
      </c>
      <c r="J414">
        <v>5</v>
      </c>
      <c r="T414">
        <f>SUM(C413:J413)</f>
        <v>22</v>
      </c>
      <c r="U414">
        <f>SUM(C414:J414)</f>
        <v>14</v>
      </c>
      <c r="V414">
        <f>T414+U414</f>
        <v>36</v>
      </c>
    </row>
    <row r="415" spans="1:22" x14ac:dyDescent="0.2">
      <c r="L415" s="34">
        <f>SUM(C413:C414)</f>
        <v>3</v>
      </c>
      <c r="M415" s="34">
        <f t="shared" ref="M415" si="239">SUM(E413:E414)</f>
        <v>0</v>
      </c>
      <c r="N415" s="34">
        <f t="shared" ref="N415" si="240">SUM(F413:F414)</f>
        <v>5</v>
      </c>
      <c r="O415" s="34">
        <f t="shared" ref="O415" si="241">SUM(G413:G414)</f>
        <v>4</v>
      </c>
      <c r="P415" s="34">
        <f t="shared" ref="P415" si="242">SUM(H413:H414)</f>
        <v>5</v>
      </c>
      <c r="Q415" s="34">
        <f t="shared" ref="Q415" si="243">SUM(I413:I414)</f>
        <v>8</v>
      </c>
      <c r="R415" s="34">
        <f t="shared" ref="R415" si="244">SUM(J413:J414)</f>
        <v>11</v>
      </c>
      <c r="S415" s="34"/>
    </row>
    <row r="416" spans="1:22" x14ac:dyDescent="0.2">
      <c r="A416" s="20" t="s">
        <v>404</v>
      </c>
      <c r="C416">
        <v>2</v>
      </c>
      <c r="F416">
        <v>4</v>
      </c>
      <c r="G416">
        <v>3</v>
      </c>
      <c r="H416">
        <v>4</v>
      </c>
      <c r="I416">
        <v>4</v>
      </c>
      <c r="J416">
        <v>7</v>
      </c>
    </row>
    <row r="417" spans="1:22" x14ac:dyDescent="0.2">
      <c r="C417">
        <v>1</v>
      </c>
      <c r="F417">
        <v>2</v>
      </c>
      <c r="G417">
        <v>2</v>
      </c>
      <c r="H417">
        <v>2</v>
      </c>
      <c r="I417">
        <v>3</v>
      </c>
      <c r="J417">
        <v>5</v>
      </c>
      <c r="T417">
        <f>SUM(C416:J416)</f>
        <v>24</v>
      </c>
      <c r="U417">
        <f>SUM(C417:J417)</f>
        <v>15</v>
      </c>
      <c r="V417">
        <f>T417+U417</f>
        <v>39</v>
      </c>
    </row>
    <row r="418" spans="1:22" x14ac:dyDescent="0.2">
      <c r="L418" s="34">
        <f>SUM(C416:C417)</f>
        <v>3</v>
      </c>
      <c r="M418" s="34">
        <f t="shared" ref="M418" si="245">SUM(E416:E417)</f>
        <v>0</v>
      </c>
      <c r="N418" s="34">
        <f t="shared" ref="N418" si="246">SUM(F416:F417)</f>
        <v>6</v>
      </c>
      <c r="O418" s="34">
        <f t="shared" ref="O418" si="247">SUM(G416:G417)</f>
        <v>5</v>
      </c>
      <c r="P418" s="34">
        <f t="shared" ref="P418" si="248">SUM(H416:H417)</f>
        <v>6</v>
      </c>
      <c r="Q418" s="34">
        <f t="shared" ref="Q418" si="249">SUM(I416:I417)</f>
        <v>7</v>
      </c>
      <c r="R418" s="34">
        <f t="shared" ref="R418" si="250">SUM(J416:J417)</f>
        <v>12</v>
      </c>
      <c r="S418" s="34"/>
    </row>
    <row r="419" spans="1:22" x14ac:dyDescent="0.2">
      <c r="A419" s="20" t="s">
        <v>405</v>
      </c>
      <c r="C419">
        <v>2</v>
      </c>
      <c r="F419">
        <v>4</v>
      </c>
      <c r="G419">
        <v>2</v>
      </c>
      <c r="H419">
        <v>4</v>
      </c>
      <c r="I419">
        <v>4</v>
      </c>
      <c r="J419">
        <v>7</v>
      </c>
    </row>
    <row r="420" spans="1:22" x14ac:dyDescent="0.2">
      <c r="C420">
        <v>0</v>
      </c>
      <c r="F420">
        <v>2</v>
      </c>
      <c r="G420">
        <v>2</v>
      </c>
      <c r="H420">
        <v>2</v>
      </c>
      <c r="I420">
        <v>3</v>
      </c>
      <c r="J420">
        <v>4</v>
      </c>
      <c r="T420">
        <f>SUM(C419:J419)</f>
        <v>23</v>
      </c>
      <c r="U420">
        <f>SUM(C420:J420)</f>
        <v>13</v>
      </c>
      <c r="V420">
        <f>T420+U420</f>
        <v>36</v>
      </c>
    </row>
    <row r="421" spans="1:22" x14ac:dyDescent="0.2">
      <c r="L421" s="34">
        <f>SUM(C419:C420)</f>
        <v>2</v>
      </c>
      <c r="M421" s="34">
        <f t="shared" ref="M421" si="251">SUM(E419:E420)</f>
        <v>0</v>
      </c>
      <c r="N421" s="34">
        <f t="shared" ref="N421" si="252">SUM(F419:F420)</f>
        <v>6</v>
      </c>
      <c r="O421" s="34">
        <f t="shared" ref="O421" si="253">SUM(G419:G420)</f>
        <v>4</v>
      </c>
      <c r="P421" s="34">
        <f t="shared" ref="P421" si="254">SUM(H419:H420)</f>
        <v>6</v>
      </c>
      <c r="Q421" s="34">
        <f t="shared" ref="Q421" si="255">SUM(I419:I420)</f>
        <v>7</v>
      </c>
      <c r="R421" s="34">
        <f t="shared" ref="R421" si="256">SUM(J419:J420)</f>
        <v>11</v>
      </c>
      <c r="S421" s="34"/>
    </row>
    <row r="422" spans="1:22" x14ac:dyDescent="0.2">
      <c r="A422" s="20" t="s">
        <v>406</v>
      </c>
      <c r="C422">
        <v>2</v>
      </c>
      <c r="F422">
        <v>4.5</v>
      </c>
      <c r="G422">
        <v>2</v>
      </c>
      <c r="H422">
        <v>4.5</v>
      </c>
      <c r="I422">
        <v>4.5</v>
      </c>
      <c r="J422">
        <v>5.5</v>
      </c>
    </row>
    <row r="423" spans="1:22" x14ac:dyDescent="0.2">
      <c r="C423">
        <v>0</v>
      </c>
      <c r="F423">
        <v>3</v>
      </c>
      <c r="G423">
        <v>2</v>
      </c>
      <c r="H423">
        <v>3</v>
      </c>
      <c r="I423">
        <v>3</v>
      </c>
      <c r="J423">
        <v>4</v>
      </c>
      <c r="T423">
        <f>SUM(C422:J422)</f>
        <v>23</v>
      </c>
      <c r="U423">
        <f>SUM(C423:J423)</f>
        <v>15</v>
      </c>
      <c r="V423">
        <f>T423+U423</f>
        <v>38</v>
      </c>
    </row>
    <row r="424" spans="1:22" x14ac:dyDescent="0.2">
      <c r="L424" s="34">
        <f>SUM(C422:C423)</f>
        <v>2</v>
      </c>
      <c r="M424" s="34">
        <f t="shared" ref="M424" si="257">SUM(E422:E423)</f>
        <v>0</v>
      </c>
      <c r="N424" s="34">
        <f t="shared" ref="N424" si="258">SUM(F422:F423)</f>
        <v>7.5</v>
      </c>
      <c r="O424" s="34">
        <f t="shared" ref="O424" si="259">SUM(G422:G423)</f>
        <v>4</v>
      </c>
      <c r="P424" s="34">
        <f t="shared" ref="P424" si="260">SUM(H422:H423)</f>
        <v>7.5</v>
      </c>
      <c r="Q424" s="34">
        <f t="shared" ref="Q424" si="261">SUM(I422:I423)</f>
        <v>7.5</v>
      </c>
      <c r="R424" s="34">
        <f t="shared" ref="R424" si="262">SUM(J422:J423)</f>
        <v>9.5</v>
      </c>
      <c r="S424" s="34"/>
    </row>
    <row r="425" spans="1:22" x14ac:dyDescent="0.2">
      <c r="A425" s="20" t="s">
        <v>458</v>
      </c>
      <c r="C425">
        <v>2</v>
      </c>
      <c r="F425">
        <v>4</v>
      </c>
      <c r="G425">
        <v>3</v>
      </c>
      <c r="H425">
        <v>4</v>
      </c>
      <c r="I425">
        <v>3</v>
      </c>
      <c r="J425">
        <v>6</v>
      </c>
    </row>
    <row r="426" spans="1:22" x14ac:dyDescent="0.2">
      <c r="C426">
        <v>0</v>
      </c>
      <c r="F426">
        <v>3</v>
      </c>
      <c r="G426">
        <v>2</v>
      </c>
      <c r="H426">
        <v>3</v>
      </c>
      <c r="I426">
        <v>3.5</v>
      </c>
      <c r="J426">
        <v>5</v>
      </c>
      <c r="T426">
        <f>SUM(C425:J425)</f>
        <v>22</v>
      </c>
      <c r="U426">
        <f>SUM(C426:J426)</f>
        <v>16.5</v>
      </c>
      <c r="V426">
        <f>T426+U426</f>
        <v>38.5</v>
      </c>
    </row>
    <row r="427" spans="1:22" x14ac:dyDescent="0.2">
      <c r="L427" s="34">
        <f>SUM(C425:C426)</f>
        <v>2</v>
      </c>
      <c r="M427" s="34">
        <f t="shared" ref="M427" si="263">SUM(E425:E426)</f>
        <v>0</v>
      </c>
      <c r="N427" s="34">
        <f t="shared" ref="N427" si="264">SUM(F425:F426)</f>
        <v>7</v>
      </c>
      <c r="O427" s="34">
        <f t="shared" ref="O427" si="265">SUM(G425:G426)</f>
        <v>5</v>
      </c>
      <c r="P427" s="34">
        <f t="shared" ref="P427" si="266">SUM(H425:H426)</f>
        <v>7</v>
      </c>
      <c r="Q427" s="34">
        <f t="shared" ref="Q427" si="267">SUM(I425:I426)</f>
        <v>6.5</v>
      </c>
      <c r="R427" s="34">
        <f t="shared" ref="R427" si="268">SUM(J425:J426)</f>
        <v>11</v>
      </c>
      <c r="S427" s="34"/>
    </row>
    <row r="428" spans="1:22" x14ac:dyDescent="0.2">
      <c r="A428" s="20" t="s">
        <v>459</v>
      </c>
      <c r="C428">
        <v>2.5</v>
      </c>
      <c r="F428">
        <v>2.5</v>
      </c>
      <c r="G428">
        <v>3</v>
      </c>
      <c r="H428">
        <v>2.5</v>
      </c>
      <c r="I428">
        <v>3</v>
      </c>
      <c r="J428">
        <v>5.5</v>
      </c>
    </row>
    <row r="429" spans="1:22" x14ac:dyDescent="0.2">
      <c r="C429">
        <v>0</v>
      </c>
      <c r="F429">
        <v>3</v>
      </c>
      <c r="G429">
        <v>2</v>
      </c>
      <c r="H429">
        <v>3</v>
      </c>
      <c r="I429">
        <v>3.5</v>
      </c>
      <c r="J429">
        <v>4</v>
      </c>
      <c r="T429">
        <f>SUM(C428:J428)</f>
        <v>19</v>
      </c>
      <c r="U429">
        <f>SUM(C429:J429)</f>
        <v>15.5</v>
      </c>
      <c r="V429">
        <f>T429+U429</f>
        <v>34.5</v>
      </c>
    </row>
    <row r="430" spans="1:22" x14ac:dyDescent="0.2">
      <c r="L430" s="34">
        <f>SUM(C428:C429)</f>
        <v>2.5</v>
      </c>
      <c r="M430" s="34">
        <f t="shared" ref="M430" si="269">SUM(E428:E429)</f>
        <v>0</v>
      </c>
      <c r="N430" s="34">
        <f t="shared" ref="N430" si="270">SUM(F428:F429)</f>
        <v>5.5</v>
      </c>
      <c r="O430" s="34">
        <f t="shared" ref="O430" si="271">SUM(G428:G429)</f>
        <v>5</v>
      </c>
      <c r="P430" s="34">
        <f t="shared" ref="P430" si="272">SUM(H428:H429)</f>
        <v>5.5</v>
      </c>
      <c r="Q430" s="34">
        <f t="shared" ref="Q430" si="273">SUM(I428:I429)</f>
        <v>6.5</v>
      </c>
      <c r="R430" s="34">
        <f t="shared" ref="R430" si="274">SUM(J428:J429)</f>
        <v>9.5</v>
      </c>
      <c r="S430" s="34"/>
    </row>
    <row r="431" spans="1:22" x14ac:dyDescent="0.2">
      <c r="A431" s="20" t="s">
        <v>460</v>
      </c>
      <c r="C431">
        <v>2</v>
      </c>
      <c r="F431">
        <v>3</v>
      </c>
      <c r="G431">
        <v>2</v>
      </c>
      <c r="H431">
        <v>3</v>
      </c>
      <c r="I431">
        <v>3</v>
      </c>
      <c r="J431">
        <v>4</v>
      </c>
    </row>
    <row r="432" spans="1:22" x14ac:dyDescent="0.2">
      <c r="C432">
        <v>0</v>
      </c>
      <c r="F432">
        <v>2</v>
      </c>
      <c r="G432">
        <v>1</v>
      </c>
      <c r="H432">
        <v>2</v>
      </c>
      <c r="I432">
        <v>2</v>
      </c>
      <c r="J432">
        <v>3</v>
      </c>
      <c r="T432">
        <f>SUM(C431:J431)</f>
        <v>17</v>
      </c>
      <c r="U432">
        <f>SUM(C432:J432)</f>
        <v>10</v>
      </c>
      <c r="V432">
        <f>T432+U432</f>
        <v>27</v>
      </c>
    </row>
    <row r="433" spans="1:22" x14ac:dyDescent="0.2">
      <c r="L433" s="34">
        <f>SUM(C431:C432)</f>
        <v>2</v>
      </c>
      <c r="M433" s="34">
        <f t="shared" ref="M433" si="275">SUM(E431:E432)</f>
        <v>0</v>
      </c>
      <c r="N433" s="34">
        <f t="shared" ref="N433" si="276">SUM(F431:F432)</f>
        <v>5</v>
      </c>
      <c r="O433" s="34">
        <f t="shared" ref="O433" si="277">SUM(G431:G432)</f>
        <v>3</v>
      </c>
      <c r="P433" s="34">
        <f t="shared" ref="P433" si="278">SUM(H431:H432)</f>
        <v>5</v>
      </c>
      <c r="Q433" s="34">
        <f t="shared" ref="Q433" si="279">SUM(I431:I432)</f>
        <v>5</v>
      </c>
      <c r="R433" s="34">
        <f t="shared" ref="R433" si="280">SUM(J431:J432)</f>
        <v>7</v>
      </c>
      <c r="S433" s="34"/>
    </row>
    <row r="434" spans="1:22" x14ac:dyDescent="0.2">
      <c r="A434" s="20" t="s">
        <v>461</v>
      </c>
      <c r="C434">
        <v>1.5</v>
      </c>
      <c r="F434">
        <v>4</v>
      </c>
      <c r="G434">
        <v>3</v>
      </c>
      <c r="H434">
        <v>5</v>
      </c>
      <c r="I434">
        <v>4</v>
      </c>
      <c r="J434">
        <v>5</v>
      </c>
    </row>
    <row r="435" spans="1:22" x14ac:dyDescent="0.2">
      <c r="C435">
        <v>0</v>
      </c>
      <c r="F435">
        <v>3</v>
      </c>
      <c r="G435">
        <v>2</v>
      </c>
      <c r="H435">
        <v>3</v>
      </c>
      <c r="I435">
        <v>3</v>
      </c>
      <c r="J435">
        <v>4</v>
      </c>
      <c r="T435">
        <f>SUM(C434:J434)</f>
        <v>22.5</v>
      </c>
      <c r="U435">
        <f>SUM(C435:J435)</f>
        <v>15</v>
      </c>
      <c r="V435">
        <f>T435+U435</f>
        <v>37.5</v>
      </c>
    </row>
    <row r="436" spans="1:22" x14ac:dyDescent="0.2">
      <c r="L436" s="34">
        <f>SUM(C434:C435)</f>
        <v>1.5</v>
      </c>
      <c r="M436" s="34">
        <f t="shared" ref="M436" si="281">SUM(E434:E435)</f>
        <v>0</v>
      </c>
      <c r="N436" s="34">
        <f t="shared" ref="N436" si="282">SUM(F434:F435)</f>
        <v>7</v>
      </c>
      <c r="O436" s="34">
        <f t="shared" ref="O436" si="283">SUM(G434:G435)</f>
        <v>5</v>
      </c>
      <c r="P436" s="34">
        <f t="shared" ref="P436" si="284">SUM(H434:H435)</f>
        <v>8</v>
      </c>
      <c r="Q436" s="34">
        <f t="shared" ref="Q436" si="285">SUM(I434:I435)</f>
        <v>7</v>
      </c>
      <c r="R436" s="34">
        <f t="shared" ref="R436" si="286">SUM(J434:J435)</f>
        <v>9</v>
      </c>
      <c r="S436" s="34"/>
    </row>
    <row r="437" spans="1:22" x14ac:dyDescent="0.2">
      <c r="A437" s="20" t="s">
        <v>462</v>
      </c>
      <c r="C437">
        <v>2</v>
      </c>
      <c r="F437">
        <v>4</v>
      </c>
      <c r="G437">
        <v>3</v>
      </c>
      <c r="H437">
        <v>5</v>
      </c>
      <c r="I437">
        <v>4</v>
      </c>
      <c r="J437">
        <v>7</v>
      </c>
    </row>
    <row r="438" spans="1:22" x14ac:dyDescent="0.2">
      <c r="C438">
        <v>0</v>
      </c>
      <c r="F438">
        <v>3</v>
      </c>
      <c r="G438">
        <v>2</v>
      </c>
      <c r="H438">
        <v>3</v>
      </c>
      <c r="I438">
        <v>3</v>
      </c>
      <c r="J438">
        <v>4</v>
      </c>
      <c r="T438">
        <f>SUM(C437:J437)</f>
        <v>25</v>
      </c>
      <c r="U438">
        <f>SUM(C438:J438)</f>
        <v>15</v>
      </c>
      <c r="V438">
        <f>T438+U438</f>
        <v>40</v>
      </c>
    </row>
    <row r="439" spans="1:22" x14ac:dyDescent="0.2">
      <c r="L439" s="34">
        <f>SUM(C437:C438)</f>
        <v>2</v>
      </c>
      <c r="M439" s="34">
        <f t="shared" ref="M439" si="287">SUM(E437:E438)</f>
        <v>0</v>
      </c>
      <c r="N439" s="34">
        <f t="shared" ref="N439" si="288">SUM(F437:F438)</f>
        <v>7</v>
      </c>
      <c r="O439" s="34">
        <f t="shared" ref="O439" si="289">SUM(G437:G438)</f>
        <v>5</v>
      </c>
      <c r="P439" s="34">
        <f t="shared" ref="P439" si="290">SUM(H437:H438)</f>
        <v>8</v>
      </c>
      <c r="Q439" s="34">
        <f t="shared" ref="Q439" si="291">SUM(I437:I438)</f>
        <v>7</v>
      </c>
      <c r="R439" s="34">
        <f t="shared" ref="R439" si="292">SUM(J437:J438)</f>
        <v>11</v>
      </c>
      <c r="S439" s="34"/>
    </row>
    <row r="440" spans="1:22" x14ac:dyDescent="0.2">
      <c r="A440" s="20">
        <v>43112</v>
      </c>
      <c r="C440">
        <v>3</v>
      </c>
      <c r="F440">
        <v>4</v>
      </c>
      <c r="G440">
        <v>3</v>
      </c>
      <c r="H440">
        <v>4</v>
      </c>
      <c r="I440">
        <v>4</v>
      </c>
      <c r="J440">
        <v>7</v>
      </c>
    </row>
    <row r="441" spans="1:22" x14ac:dyDescent="0.2">
      <c r="C441">
        <v>0</v>
      </c>
      <c r="F441">
        <v>3</v>
      </c>
      <c r="G441">
        <v>2</v>
      </c>
      <c r="H441">
        <v>3</v>
      </c>
      <c r="I441">
        <v>3</v>
      </c>
      <c r="J441">
        <v>4</v>
      </c>
      <c r="T441">
        <f>SUM(C440:J440)</f>
        <v>25</v>
      </c>
      <c r="U441">
        <f>SUM(C441:J441)</f>
        <v>15</v>
      </c>
      <c r="V441">
        <f>T441+U441</f>
        <v>40</v>
      </c>
    </row>
    <row r="442" spans="1:22" x14ac:dyDescent="0.2">
      <c r="L442" s="34">
        <f>SUM(C440:C441)</f>
        <v>3</v>
      </c>
      <c r="M442" s="34">
        <f t="shared" ref="M442" si="293">SUM(E440:E441)</f>
        <v>0</v>
      </c>
      <c r="N442" s="34">
        <f t="shared" ref="N442" si="294">SUM(F440:F441)</f>
        <v>7</v>
      </c>
      <c r="O442" s="34">
        <f t="shared" ref="O442" si="295">SUM(G440:G441)</f>
        <v>5</v>
      </c>
      <c r="P442" s="34">
        <f t="shared" ref="P442" si="296">SUM(H440:H441)</f>
        <v>7</v>
      </c>
      <c r="Q442" s="34">
        <f t="shared" ref="Q442" si="297">SUM(I440:I441)</f>
        <v>7</v>
      </c>
      <c r="R442" s="34">
        <f t="shared" ref="R442" si="298">SUM(J440:J441)</f>
        <v>11</v>
      </c>
      <c r="S442" s="34"/>
    </row>
    <row r="443" spans="1:22" x14ac:dyDescent="0.2">
      <c r="A443" s="20">
        <v>43143</v>
      </c>
      <c r="C443">
        <v>3</v>
      </c>
      <c r="F443">
        <v>4</v>
      </c>
      <c r="G443">
        <v>3</v>
      </c>
      <c r="H443">
        <v>4</v>
      </c>
      <c r="I443">
        <v>4</v>
      </c>
      <c r="J443">
        <v>6</v>
      </c>
    </row>
    <row r="444" spans="1:22" x14ac:dyDescent="0.2">
      <c r="C444">
        <v>0</v>
      </c>
      <c r="F444">
        <v>2</v>
      </c>
      <c r="G444">
        <v>1</v>
      </c>
      <c r="H444">
        <v>3</v>
      </c>
      <c r="I444">
        <v>3</v>
      </c>
      <c r="J444">
        <v>5</v>
      </c>
      <c r="T444">
        <f>SUM(C443:J443)</f>
        <v>24</v>
      </c>
      <c r="U444">
        <f>SUM(C444:J444)</f>
        <v>14</v>
      </c>
      <c r="V444">
        <f>T444+U444</f>
        <v>38</v>
      </c>
    </row>
    <row r="445" spans="1:22" x14ac:dyDescent="0.2">
      <c r="L445" s="34">
        <f>SUM(C443:C444)</f>
        <v>3</v>
      </c>
      <c r="M445" s="34">
        <f t="shared" ref="M445" si="299">SUM(E443:E444)</f>
        <v>0</v>
      </c>
      <c r="N445" s="34">
        <f t="shared" ref="N445" si="300">SUM(F443:F444)</f>
        <v>6</v>
      </c>
      <c r="O445" s="34">
        <f t="shared" ref="O445" si="301">SUM(G443:G444)</f>
        <v>4</v>
      </c>
      <c r="P445" s="34">
        <f t="shared" ref="P445" si="302">SUM(H443:H444)</f>
        <v>7</v>
      </c>
      <c r="Q445" s="34">
        <f t="shared" ref="Q445" si="303">SUM(I443:I444)</f>
        <v>7</v>
      </c>
      <c r="R445" s="34">
        <f t="shared" ref="R445" si="304">SUM(J443:J444)</f>
        <v>11</v>
      </c>
      <c r="S445" s="34"/>
    </row>
    <row r="446" spans="1:22" x14ac:dyDescent="0.2">
      <c r="A446" s="20">
        <v>43171</v>
      </c>
      <c r="C446">
        <v>2</v>
      </c>
      <c r="F446">
        <v>4</v>
      </c>
      <c r="G446">
        <v>3</v>
      </c>
      <c r="H446">
        <v>4</v>
      </c>
      <c r="I446">
        <v>4</v>
      </c>
      <c r="J446">
        <v>6</v>
      </c>
    </row>
    <row r="447" spans="1:22" x14ac:dyDescent="0.2">
      <c r="C447">
        <v>0</v>
      </c>
      <c r="F447">
        <v>3</v>
      </c>
      <c r="G447">
        <v>1</v>
      </c>
      <c r="H447">
        <v>3</v>
      </c>
      <c r="I447">
        <v>3</v>
      </c>
      <c r="J447">
        <v>4</v>
      </c>
      <c r="T447">
        <f>SUM(C446:J446)</f>
        <v>23</v>
      </c>
      <c r="U447">
        <f>SUM(C447:J447)</f>
        <v>14</v>
      </c>
      <c r="V447">
        <f>T447+U447</f>
        <v>37</v>
      </c>
    </row>
    <row r="448" spans="1:22" x14ac:dyDescent="0.2">
      <c r="L448" s="34">
        <f>SUM(C446:C447)</f>
        <v>2</v>
      </c>
      <c r="M448" s="34">
        <f t="shared" ref="M448" si="305">SUM(E446:E447)</f>
        <v>0</v>
      </c>
      <c r="N448" s="34">
        <f t="shared" ref="N448" si="306">SUM(F446:F447)</f>
        <v>7</v>
      </c>
      <c r="O448" s="34">
        <f t="shared" ref="O448" si="307">SUM(G446:G447)</f>
        <v>4</v>
      </c>
      <c r="P448" s="34">
        <f t="shared" ref="P448" si="308">SUM(H446:H447)</f>
        <v>7</v>
      </c>
      <c r="Q448" s="34">
        <f t="shared" ref="Q448" si="309">SUM(I446:I447)</f>
        <v>7</v>
      </c>
      <c r="R448" s="34">
        <f t="shared" ref="R448" si="310">SUM(J446:J447)</f>
        <v>10</v>
      </c>
      <c r="S448" s="34"/>
    </row>
    <row r="449" spans="1:22" x14ac:dyDescent="0.2">
      <c r="A449" s="20">
        <v>43202</v>
      </c>
      <c r="C449">
        <v>3</v>
      </c>
      <c r="F449">
        <v>3</v>
      </c>
      <c r="G449">
        <v>3</v>
      </c>
      <c r="H449">
        <v>4</v>
      </c>
      <c r="I449">
        <v>4</v>
      </c>
      <c r="J449">
        <v>6</v>
      </c>
    </row>
    <row r="450" spans="1:22" x14ac:dyDescent="0.2">
      <c r="C450">
        <v>0</v>
      </c>
      <c r="F450">
        <v>2</v>
      </c>
      <c r="G450">
        <v>1</v>
      </c>
      <c r="H450">
        <v>3</v>
      </c>
      <c r="I450">
        <v>4</v>
      </c>
      <c r="J450">
        <v>5</v>
      </c>
      <c r="T450">
        <f>SUM(C449:J449)</f>
        <v>23</v>
      </c>
      <c r="U450">
        <f>SUM(C450:J450)</f>
        <v>15</v>
      </c>
      <c r="V450">
        <f>T450+U450</f>
        <v>38</v>
      </c>
    </row>
    <row r="451" spans="1:22" x14ac:dyDescent="0.2">
      <c r="L451" s="34">
        <f>SUM(C449:C450)</f>
        <v>3</v>
      </c>
      <c r="M451" s="34">
        <f t="shared" ref="M451" si="311">SUM(E449:E450)</f>
        <v>0</v>
      </c>
      <c r="N451" s="34">
        <f t="shared" ref="N451" si="312">SUM(F449:F450)</f>
        <v>5</v>
      </c>
      <c r="O451" s="34">
        <f t="shared" ref="O451" si="313">SUM(G449:G450)</f>
        <v>4</v>
      </c>
      <c r="P451" s="34">
        <f t="shared" ref="P451" si="314">SUM(H449:H450)</f>
        <v>7</v>
      </c>
      <c r="Q451" s="34">
        <f t="shared" ref="Q451" si="315">SUM(I449:I450)</f>
        <v>8</v>
      </c>
      <c r="R451" s="34">
        <f t="shared" ref="R451" si="316">SUM(J449:J450)</f>
        <v>11</v>
      </c>
      <c r="S451" s="34"/>
    </row>
    <row r="452" spans="1:22" x14ac:dyDescent="0.2">
      <c r="A452" s="20">
        <v>43232</v>
      </c>
      <c r="C452">
        <v>3</v>
      </c>
      <c r="F452">
        <v>3</v>
      </c>
      <c r="G452">
        <v>3</v>
      </c>
      <c r="H452">
        <v>4</v>
      </c>
      <c r="I452">
        <v>4</v>
      </c>
      <c r="J452">
        <v>6</v>
      </c>
    </row>
    <row r="453" spans="1:22" x14ac:dyDescent="0.2">
      <c r="C453">
        <v>0</v>
      </c>
      <c r="F453">
        <v>2</v>
      </c>
      <c r="G453">
        <v>1</v>
      </c>
      <c r="H453">
        <v>3</v>
      </c>
      <c r="I453">
        <v>4</v>
      </c>
      <c r="J453">
        <v>5</v>
      </c>
      <c r="T453">
        <f>SUM(C452:J452)</f>
        <v>23</v>
      </c>
      <c r="U453">
        <f>SUM(C453:J453)</f>
        <v>15</v>
      </c>
      <c r="V453">
        <f>T453+U453</f>
        <v>38</v>
      </c>
    </row>
    <row r="454" spans="1:22" x14ac:dyDescent="0.2">
      <c r="L454" s="34">
        <f>SUM(C452:C453)</f>
        <v>3</v>
      </c>
      <c r="M454" s="34">
        <f t="shared" ref="M454" si="317">SUM(E452:E453)</f>
        <v>0</v>
      </c>
      <c r="N454" s="34">
        <f t="shared" ref="N454" si="318">SUM(F452:F453)</f>
        <v>5</v>
      </c>
      <c r="O454" s="34">
        <f t="shared" ref="O454" si="319">SUM(G452:G453)</f>
        <v>4</v>
      </c>
      <c r="P454" s="34">
        <f t="shared" ref="P454" si="320">SUM(H452:H453)</f>
        <v>7</v>
      </c>
      <c r="Q454" s="34">
        <f t="shared" ref="Q454" si="321">SUM(I452:I453)</f>
        <v>8</v>
      </c>
      <c r="R454" s="34">
        <f t="shared" ref="R454" si="322">SUM(J452:J453)</f>
        <v>11</v>
      </c>
      <c r="S454" s="34"/>
    </row>
    <row r="455" spans="1:22" x14ac:dyDescent="0.2">
      <c r="A455" s="20">
        <v>43263</v>
      </c>
      <c r="C455">
        <v>3</v>
      </c>
      <c r="F455">
        <v>4</v>
      </c>
      <c r="G455">
        <v>3</v>
      </c>
      <c r="H455">
        <v>4</v>
      </c>
      <c r="I455">
        <v>5</v>
      </c>
      <c r="J455">
        <v>7</v>
      </c>
    </row>
    <row r="456" spans="1:22" x14ac:dyDescent="0.2">
      <c r="C456">
        <v>0</v>
      </c>
      <c r="F456">
        <v>2</v>
      </c>
      <c r="G456">
        <v>1</v>
      </c>
      <c r="H456">
        <v>3</v>
      </c>
      <c r="I456">
        <v>3</v>
      </c>
      <c r="J456">
        <v>5</v>
      </c>
      <c r="T456">
        <f>SUM(C455:J455)</f>
        <v>26</v>
      </c>
      <c r="U456">
        <f>SUM(C456:J456)</f>
        <v>14</v>
      </c>
      <c r="V456">
        <f>T456+U456</f>
        <v>40</v>
      </c>
    </row>
    <row r="457" spans="1:22" x14ac:dyDescent="0.2">
      <c r="L457" s="34">
        <f>SUM(C455:C456)</f>
        <v>3</v>
      </c>
      <c r="M457" s="34">
        <f t="shared" ref="M457" si="323">SUM(E455:E456)</f>
        <v>0</v>
      </c>
      <c r="N457" s="34">
        <f t="shared" ref="N457" si="324">SUM(F455:F456)</f>
        <v>6</v>
      </c>
      <c r="O457" s="34">
        <f t="shared" ref="O457" si="325">SUM(G455:G456)</f>
        <v>4</v>
      </c>
      <c r="P457" s="34">
        <f t="shared" ref="P457" si="326">SUM(H455:H456)</f>
        <v>7</v>
      </c>
      <c r="Q457" s="34">
        <f t="shared" ref="Q457" si="327">SUM(I455:I456)</f>
        <v>8</v>
      </c>
      <c r="R457" s="34">
        <f t="shared" ref="R457" si="328">SUM(J455:J456)</f>
        <v>12</v>
      </c>
      <c r="S457" s="34"/>
    </row>
    <row r="458" spans="1:22" x14ac:dyDescent="0.2">
      <c r="A458" s="20">
        <v>43293</v>
      </c>
      <c r="C458">
        <v>2</v>
      </c>
      <c r="F458">
        <v>4</v>
      </c>
      <c r="G458">
        <v>2</v>
      </c>
      <c r="H458">
        <v>4</v>
      </c>
      <c r="I458">
        <v>5</v>
      </c>
      <c r="J458">
        <v>7</v>
      </c>
    </row>
    <row r="459" spans="1:22" x14ac:dyDescent="0.2">
      <c r="C459">
        <v>0</v>
      </c>
      <c r="F459">
        <v>2</v>
      </c>
      <c r="G459">
        <v>1</v>
      </c>
      <c r="H459">
        <v>3</v>
      </c>
      <c r="I459">
        <v>4</v>
      </c>
      <c r="J459">
        <v>5</v>
      </c>
      <c r="T459">
        <f>SUM(C458:J458)</f>
        <v>24</v>
      </c>
      <c r="U459">
        <f>SUM(C459:J459)</f>
        <v>15</v>
      </c>
      <c r="V459">
        <f>T459+U459</f>
        <v>39</v>
      </c>
    </row>
    <row r="460" spans="1:22" x14ac:dyDescent="0.2">
      <c r="L460" s="34">
        <f>SUM(C458:C459)</f>
        <v>2</v>
      </c>
      <c r="M460" s="34">
        <f t="shared" ref="M460" si="329">SUM(E458:E459)</f>
        <v>0</v>
      </c>
      <c r="N460" s="34">
        <f t="shared" ref="N460" si="330">SUM(F458:F459)</f>
        <v>6</v>
      </c>
      <c r="O460" s="34">
        <f t="shared" ref="O460" si="331">SUM(G458:G459)</f>
        <v>3</v>
      </c>
      <c r="P460" s="34">
        <f t="shared" ref="P460" si="332">SUM(H458:H459)</f>
        <v>7</v>
      </c>
      <c r="Q460" s="34">
        <f t="shared" ref="Q460" si="333">SUM(I458:I459)</f>
        <v>9</v>
      </c>
      <c r="R460" s="34">
        <f t="shared" ref="R460" si="334">SUM(J458:J459)</f>
        <v>12</v>
      </c>
      <c r="S460" s="34"/>
    </row>
    <row r="461" spans="1:22" x14ac:dyDescent="0.2">
      <c r="A461" s="20">
        <v>43324</v>
      </c>
      <c r="C461">
        <v>2</v>
      </c>
      <c r="F461">
        <v>4</v>
      </c>
      <c r="G461">
        <v>2</v>
      </c>
      <c r="H461">
        <v>4</v>
      </c>
      <c r="I461">
        <v>5</v>
      </c>
      <c r="J461">
        <v>7</v>
      </c>
    </row>
    <row r="462" spans="1:22" x14ac:dyDescent="0.2">
      <c r="C462">
        <v>0</v>
      </c>
      <c r="F462">
        <v>2</v>
      </c>
      <c r="G462">
        <v>3</v>
      </c>
      <c r="H462">
        <v>3</v>
      </c>
      <c r="I462">
        <v>4</v>
      </c>
      <c r="J462">
        <v>5</v>
      </c>
      <c r="T462">
        <f>SUM(C461:J461)</f>
        <v>24</v>
      </c>
      <c r="U462">
        <f>SUM(C462:J462)</f>
        <v>17</v>
      </c>
      <c r="V462">
        <f>T462+U462</f>
        <v>41</v>
      </c>
    </row>
    <row r="463" spans="1:22" x14ac:dyDescent="0.2">
      <c r="L463" s="34">
        <f>SUM(C461:C462)</f>
        <v>2</v>
      </c>
      <c r="M463" s="34">
        <f t="shared" ref="M463" si="335">SUM(E461:E462)</f>
        <v>0</v>
      </c>
      <c r="N463" s="34">
        <f t="shared" ref="N463" si="336">SUM(F461:F462)</f>
        <v>6</v>
      </c>
      <c r="O463" s="34">
        <f t="shared" ref="O463" si="337">SUM(G461:G462)</f>
        <v>5</v>
      </c>
      <c r="P463" s="34">
        <f t="shared" ref="P463" si="338">SUM(H461:H462)</f>
        <v>7</v>
      </c>
      <c r="Q463" s="34">
        <f t="shared" ref="Q463" si="339">SUM(I461:I462)</f>
        <v>9</v>
      </c>
      <c r="R463" s="34">
        <f t="shared" ref="R463" si="340">SUM(J461:J462)</f>
        <v>12</v>
      </c>
      <c r="S463" s="34"/>
    </row>
    <row r="464" spans="1:22" x14ac:dyDescent="0.2">
      <c r="A464" s="20">
        <v>43355</v>
      </c>
      <c r="C464">
        <v>2</v>
      </c>
      <c r="F464">
        <v>4</v>
      </c>
      <c r="G464">
        <v>3</v>
      </c>
      <c r="H464">
        <v>4</v>
      </c>
      <c r="I464">
        <v>5</v>
      </c>
      <c r="J464">
        <v>7</v>
      </c>
    </row>
    <row r="465" spans="1:22" x14ac:dyDescent="0.2">
      <c r="C465">
        <v>0</v>
      </c>
      <c r="F465">
        <v>2</v>
      </c>
      <c r="G465">
        <v>2</v>
      </c>
      <c r="H465">
        <v>3</v>
      </c>
      <c r="I465">
        <v>4</v>
      </c>
      <c r="J465">
        <v>5</v>
      </c>
      <c r="T465">
        <f>SUM(C464:J464)</f>
        <v>25</v>
      </c>
      <c r="U465">
        <f>SUM(C465:J465)</f>
        <v>16</v>
      </c>
      <c r="V465">
        <f>T465+U465</f>
        <v>41</v>
      </c>
    </row>
    <row r="466" spans="1:22" x14ac:dyDescent="0.2">
      <c r="L466" s="34">
        <f>SUM(C464:C465)</f>
        <v>2</v>
      </c>
      <c r="M466" s="34">
        <f t="shared" ref="M466" si="341">SUM(E464:E465)</f>
        <v>0</v>
      </c>
      <c r="N466" s="34">
        <f t="shared" ref="N466" si="342">SUM(F464:F465)</f>
        <v>6</v>
      </c>
      <c r="O466" s="34">
        <f t="shared" ref="O466" si="343">SUM(G464:G465)</f>
        <v>5</v>
      </c>
      <c r="P466" s="34">
        <f t="shared" ref="P466" si="344">SUM(H464:H465)</f>
        <v>7</v>
      </c>
      <c r="Q466" s="34">
        <f t="shared" ref="Q466" si="345">SUM(I464:I465)</f>
        <v>9</v>
      </c>
      <c r="R466" s="34">
        <f t="shared" ref="R466" si="346">SUM(J464:J465)</f>
        <v>12</v>
      </c>
      <c r="S466" s="34"/>
    </row>
    <row r="467" spans="1:22" x14ac:dyDescent="0.2">
      <c r="A467" s="20">
        <v>43385</v>
      </c>
      <c r="C467">
        <v>3</v>
      </c>
      <c r="F467">
        <v>4</v>
      </c>
      <c r="G467">
        <v>3</v>
      </c>
      <c r="H467">
        <v>4</v>
      </c>
      <c r="I467">
        <v>4</v>
      </c>
      <c r="J467">
        <v>7</v>
      </c>
    </row>
    <row r="468" spans="1:22" x14ac:dyDescent="0.2">
      <c r="C468">
        <v>0</v>
      </c>
      <c r="F468">
        <v>3</v>
      </c>
      <c r="G468">
        <v>1</v>
      </c>
      <c r="H468">
        <v>3</v>
      </c>
      <c r="I468">
        <v>3</v>
      </c>
      <c r="J468">
        <v>5</v>
      </c>
      <c r="T468">
        <f>SUM(C467:J467)</f>
        <v>25</v>
      </c>
      <c r="U468">
        <f>SUM(C468:J468)</f>
        <v>15</v>
      </c>
      <c r="V468">
        <f>T468+U468</f>
        <v>40</v>
      </c>
    </row>
    <row r="469" spans="1:22" x14ac:dyDescent="0.2">
      <c r="L469" s="34">
        <f>SUM(C467:C468)</f>
        <v>3</v>
      </c>
      <c r="M469" s="34">
        <f t="shared" ref="M469" si="347">SUM(E467:E468)</f>
        <v>0</v>
      </c>
      <c r="N469" s="34">
        <f t="shared" ref="N469" si="348">SUM(F467:F468)</f>
        <v>7</v>
      </c>
      <c r="O469" s="34">
        <f t="shared" ref="O469" si="349">SUM(G467:G468)</f>
        <v>4</v>
      </c>
      <c r="P469" s="34">
        <f t="shared" ref="P469" si="350">SUM(H467:H468)</f>
        <v>7</v>
      </c>
      <c r="Q469" s="34">
        <f t="shared" ref="Q469" si="351">SUM(I467:I468)</f>
        <v>7</v>
      </c>
      <c r="R469" s="34">
        <f t="shared" ref="R469" si="352">SUM(J467:J468)</f>
        <v>12</v>
      </c>
      <c r="S469" s="34"/>
    </row>
    <row r="470" spans="1:22" x14ac:dyDescent="0.2">
      <c r="A470" s="20">
        <v>43416</v>
      </c>
      <c r="C470">
        <v>2</v>
      </c>
      <c r="F470">
        <v>4</v>
      </c>
      <c r="G470">
        <v>3</v>
      </c>
      <c r="H470">
        <v>4</v>
      </c>
      <c r="I470">
        <v>5</v>
      </c>
      <c r="J470">
        <v>7</v>
      </c>
    </row>
    <row r="471" spans="1:22" x14ac:dyDescent="0.2">
      <c r="C471">
        <v>0</v>
      </c>
      <c r="F471">
        <v>3</v>
      </c>
      <c r="G471">
        <v>1</v>
      </c>
      <c r="H471">
        <v>3</v>
      </c>
      <c r="I471">
        <v>3</v>
      </c>
      <c r="J471">
        <v>5</v>
      </c>
      <c r="T471">
        <f>SUM(C470:J470)</f>
        <v>25</v>
      </c>
      <c r="U471">
        <f>SUM(C471:J471)</f>
        <v>15</v>
      </c>
      <c r="V471">
        <f>T471+U471</f>
        <v>40</v>
      </c>
    </row>
    <row r="472" spans="1:22" x14ac:dyDescent="0.2">
      <c r="L472" s="34">
        <f>SUM(C470:C471)</f>
        <v>2</v>
      </c>
      <c r="M472" s="34">
        <f t="shared" ref="M472" si="353">SUM(E470:E471)</f>
        <v>0</v>
      </c>
      <c r="N472" s="34">
        <f t="shared" ref="N472" si="354">SUM(F470:F471)</f>
        <v>7</v>
      </c>
      <c r="O472" s="34">
        <f t="shared" ref="O472" si="355">SUM(G470:G471)</f>
        <v>4</v>
      </c>
      <c r="P472" s="34">
        <f t="shared" ref="P472" si="356">SUM(H470:H471)</f>
        <v>7</v>
      </c>
      <c r="Q472" s="34">
        <f t="shared" ref="Q472" si="357">SUM(I470:I471)</f>
        <v>8</v>
      </c>
      <c r="R472" s="34">
        <f t="shared" ref="R472" si="358">SUM(J470:J471)</f>
        <v>12</v>
      </c>
      <c r="S472" s="34"/>
    </row>
    <row r="473" spans="1:22" x14ac:dyDescent="0.2">
      <c r="A473" s="20">
        <v>43446</v>
      </c>
      <c r="C473">
        <v>2</v>
      </c>
      <c r="F473">
        <v>3</v>
      </c>
      <c r="G473">
        <v>3</v>
      </c>
      <c r="H473">
        <v>4</v>
      </c>
      <c r="I473">
        <v>4</v>
      </c>
      <c r="J473">
        <v>7</v>
      </c>
    </row>
    <row r="474" spans="1:22" x14ac:dyDescent="0.2">
      <c r="C474">
        <v>0</v>
      </c>
      <c r="F474">
        <v>4</v>
      </c>
      <c r="G474">
        <v>1</v>
      </c>
      <c r="H474">
        <v>3</v>
      </c>
      <c r="I474">
        <v>5</v>
      </c>
      <c r="J474">
        <v>5</v>
      </c>
      <c r="T474">
        <f>SUM(C473:J473)</f>
        <v>23</v>
      </c>
      <c r="U474">
        <f>SUM(C474:J474)</f>
        <v>18</v>
      </c>
      <c r="V474">
        <f>T474+U474</f>
        <v>41</v>
      </c>
    </row>
    <row r="475" spans="1:22" x14ac:dyDescent="0.2">
      <c r="L475" s="34">
        <f>SUM(C473:C474)</f>
        <v>2</v>
      </c>
      <c r="M475" s="34">
        <f t="shared" ref="M475" si="359">SUM(E473:E474)</f>
        <v>0</v>
      </c>
      <c r="N475" s="34">
        <f t="shared" ref="N475" si="360">SUM(F473:F474)</f>
        <v>7</v>
      </c>
      <c r="O475" s="34">
        <f t="shared" ref="O475" si="361">SUM(G473:G474)</f>
        <v>4</v>
      </c>
      <c r="P475" s="34">
        <f t="shared" ref="P475" si="362">SUM(H473:H474)</f>
        <v>7</v>
      </c>
      <c r="Q475" s="34">
        <f t="shared" ref="Q475" si="363">SUM(I473:I474)</f>
        <v>9</v>
      </c>
      <c r="R475" s="34">
        <f t="shared" ref="R475" si="364">SUM(J473:J474)</f>
        <v>12</v>
      </c>
      <c r="S475" s="34"/>
    </row>
    <row r="476" spans="1:22" x14ac:dyDescent="0.2">
      <c r="A476" s="20" t="s">
        <v>463</v>
      </c>
      <c r="C476">
        <v>2</v>
      </c>
      <c r="F476">
        <v>4</v>
      </c>
      <c r="G476">
        <v>3</v>
      </c>
      <c r="H476">
        <v>4</v>
      </c>
      <c r="I476">
        <v>4</v>
      </c>
      <c r="J476">
        <v>7</v>
      </c>
    </row>
    <row r="477" spans="1:22" x14ac:dyDescent="0.2">
      <c r="C477">
        <v>0</v>
      </c>
      <c r="F477">
        <v>3</v>
      </c>
      <c r="G477">
        <v>1</v>
      </c>
      <c r="H477">
        <v>3</v>
      </c>
      <c r="I477">
        <v>3</v>
      </c>
      <c r="J477">
        <v>5</v>
      </c>
      <c r="T477">
        <f>SUM(C476:J476)</f>
        <v>24</v>
      </c>
      <c r="U477">
        <f>SUM(C477:J477)</f>
        <v>15</v>
      </c>
      <c r="V477">
        <f>T477+U477</f>
        <v>39</v>
      </c>
    </row>
    <row r="478" spans="1:22" x14ac:dyDescent="0.2">
      <c r="L478" s="34">
        <f>SUM(C476:C477)</f>
        <v>2</v>
      </c>
      <c r="M478" s="34">
        <f t="shared" ref="M478" si="365">SUM(E476:E477)</f>
        <v>0</v>
      </c>
      <c r="N478" s="34">
        <f t="shared" ref="N478" si="366">SUM(F476:F477)</f>
        <v>7</v>
      </c>
      <c r="O478" s="34">
        <f t="shared" ref="O478" si="367">SUM(G476:G477)</f>
        <v>4</v>
      </c>
      <c r="P478" s="34">
        <f t="shared" ref="P478" si="368">SUM(H476:H477)</f>
        <v>7</v>
      </c>
      <c r="Q478" s="34">
        <f t="shared" ref="Q478" si="369">SUM(I476:I477)</f>
        <v>7</v>
      </c>
      <c r="R478" s="34">
        <f t="shared" ref="R478" si="370">SUM(J476:J477)</f>
        <v>12</v>
      </c>
      <c r="S478" s="34"/>
    </row>
    <row r="479" spans="1:22" x14ac:dyDescent="0.2">
      <c r="A479" s="20" t="s">
        <v>464</v>
      </c>
      <c r="C479">
        <v>2</v>
      </c>
      <c r="F479">
        <v>4</v>
      </c>
      <c r="G479">
        <v>3</v>
      </c>
      <c r="H479">
        <v>4</v>
      </c>
      <c r="I479">
        <v>4</v>
      </c>
      <c r="J479">
        <v>7</v>
      </c>
    </row>
    <row r="480" spans="1:22" x14ac:dyDescent="0.2">
      <c r="C480">
        <v>0</v>
      </c>
      <c r="F480">
        <v>3</v>
      </c>
      <c r="G480">
        <v>1</v>
      </c>
      <c r="H480">
        <v>3</v>
      </c>
      <c r="I480">
        <v>3</v>
      </c>
      <c r="J480">
        <v>5</v>
      </c>
      <c r="T480">
        <f>SUM(C479:J479)</f>
        <v>24</v>
      </c>
      <c r="U480">
        <f>SUM(C480:J480)</f>
        <v>15</v>
      </c>
      <c r="V480">
        <f>T480+U480</f>
        <v>39</v>
      </c>
    </row>
    <row r="481" spans="1:22" x14ac:dyDescent="0.2">
      <c r="L481" s="34">
        <f>SUM(C479:C480)</f>
        <v>2</v>
      </c>
      <c r="M481" s="34">
        <f t="shared" ref="M481" si="371">SUM(E479:E480)</f>
        <v>0</v>
      </c>
      <c r="N481" s="34">
        <f t="shared" ref="N481" si="372">SUM(F479:F480)</f>
        <v>7</v>
      </c>
      <c r="O481" s="34">
        <f t="shared" ref="O481" si="373">SUM(G479:G480)</f>
        <v>4</v>
      </c>
      <c r="P481" s="34">
        <f t="shared" ref="P481" si="374">SUM(H479:H480)</f>
        <v>7</v>
      </c>
      <c r="Q481" s="34">
        <f t="shared" ref="Q481" si="375">SUM(I479:I480)</f>
        <v>7</v>
      </c>
      <c r="R481" s="34">
        <f t="shared" ref="R481" si="376">SUM(J479:J480)</f>
        <v>12</v>
      </c>
      <c r="S481" s="34"/>
    </row>
    <row r="482" spans="1:22" x14ac:dyDescent="0.2">
      <c r="A482" s="20" t="s">
        <v>465</v>
      </c>
      <c r="C482">
        <v>2</v>
      </c>
      <c r="F482">
        <v>4</v>
      </c>
      <c r="G482">
        <v>3</v>
      </c>
      <c r="H482">
        <v>4</v>
      </c>
      <c r="I482">
        <v>4</v>
      </c>
      <c r="J482">
        <v>7</v>
      </c>
    </row>
    <row r="483" spans="1:22" x14ac:dyDescent="0.2">
      <c r="C483">
        <v>0</v>
      </c>
      <c r="F483">
        <v>3</v>
      </c>
      <c r="G483">
        <v>1</v>
      </c>
      <c r="H483">
        <v>3</v>
      </c>
      <c r="I483">
        <v>3</v>
      </c>
      <c r="J483">
        <v>5</v>
      </c>
      <c r="T483">
        <f>SUM(C482:J482)</f>
        <v>24</v>
      </c>
      <c r="U483">
        <f>SUM(C483:J483)</f>
        <v>15</v>
      </c>
      <c r="V483">
        <f>T483+U483</f>
        <v>39</v>
      </c>
    </row>
    <row r="484" spans="1:22" x14ac:dyDescent="0.2">
      <c r="L484" s="34">
        <f>SUM(C482:C483)</f>
        <v>2</v>
      </c>
      <c r="M484" s="34">
        <f t="shared" ref="M484" si="377">SUM(E482:E483)</f>
        <v>0</v>
      </c>
      <c r="N484" s="34">
        <f t="shared" ref="N484" si="378">SUM(F482:F483)</f>
        <v>7</v>
      </c>
      <c r="O484" s="34">
        <f t="shared" ref="O484" si="379">SUM(G482:G483)</f>
        <v>4</v>
      </c>
      <c r="P484" s="34">
        <f t="shared" ref="P484" si="380">SUM(H482:H483)</f>
        <v>7</v>
      </c>
      <c r="Q484" s="34">
        <f t="shared" ref="Q484" si="381">SUM(I482:I483)</f>
        <v>7</v>
      </c>
      <c r="R484" s="34">
        <f t="shared" ref="R484" si="382">SUM(J482:J483)</f>
        <v>12</v>
      </c>
      <c r="S484" s="34"/>
    </row>
    <row r="485" spans="1:22" x14ac:dyDescent="0.2">
      <c r="A485" s="20" t="s">
        <v>466</v>
      </c>
      <c r="C485">
        <v>2</v>
      </c>
      <c r="F485">
        <v>4</v>
      </c>
      <c r="G485">
        <v>3</v>
      </c>
      <c r="H485">
        <v>4</v>
      </c>
      <c r="I485">
        <v>4</v>
      </c>
      <c r="J485">
        <v>7</v>
      </c>
    </row>
    <row r="486" spans="1:22" x14ac:dyDescent="0.2">
      <c r="C486">
        <v>0</v>
      </c>
      <c r="F486">
        <v>3</v>
      </c>
      <c r="G486">
        <v>1</v>
      </c>
      <c r="H486">
        <v>3</v>
      </c>
      <c r="I486">
        <v>3</v>
      </c>
      <c r="J486">
        <v>5</v>
      </c>
      <c r="T486">
        <f>SUM(C485:J485)</f>
        <v>24</v>
      </c>
      <c r="U486">
        <f>SUM(C486:J486)</f>
        <v>15</v>
      </c>
      <c r="V486">
        <f>T486+U486</f>
        <v>39</v>
      </c>
    </row>
    <row r="487" spans="1:22" x14ac:dyDescent="0.2">
      <c r="L487" s="34">
        <f>SUM(C485:C486)</f>
        <v>2</v>
      </c>
      <c r="M487" s="34">
        <f t="shared" ref="M487" si="383">SUM(E485:E486)</f>
        <v>0</v>
      </c>
      <c r="N487" s="34">
        <f t="shared" ref="N487" si="384">SUM(F485:F486)</f>
        <v>7</v>
      </c>
      <c r="O487" s="34">
        <f t="shared" ref="O487" si="385">SUM(G485:G486)</f>
        <v>4</v>
      </c>
      <c r="P487" s="34">
        <f t="shared" ref="P487" si="386">SUM(H485:H486)</f>
        <v>7</v>
      </c>
      <c r="Q487" s="34">
        <f t="shared" ref="Q487" si="387">SUM(I485:I486)</f>
        <v>7</v>
      </c>
      <c r="R487" s="34">
        <f t="shared" ref="R487" si="388">SUM(J485:J486)</f>
        <v>12</v>
      </c>
      <c r="S487" s="34"/>
    </row>
    <row r="488" spans="1:22" x14ac:dyDescent="0.2">
      <c r="A488" s="20" t="s">
        <v>467</v>
      </c>
      <c r="C488">
        <v>2</v>
      </c>
      <c r="F488">
        <v>4</v>
      </c>
      <c r="G488">
        <v>3</v>
      </c>
      <c r="H488">
        <v>4</v>
      </c>
      <c r="I488">
        <v>4</v>
      </c>
      <c r="J488">
        <v>7</v>
      </c>
    </row>
    <row r="489" spans="1:22" x14ac:dyDescent="0.2">
      <c r="C489">
        <v>0</v>
      </c>
      <c r="F489">
        <v>3</v>
      </c>
      <c r="G489">
        <v>2</v>
      </c>
      <c r="H489">
        <v>3</v>
      </c>
      <c r="I489">
        <v>3</v>
      </c>
      <c r="J489">
        <v>5</v>
      </c>
      <c r="T489">
        <f>SUM(C488:J488)</f>
        <v>24</v>
      </c>
      <c r="U489">
        <f>SUM(C489:J489)</f>
        <v>16</v>
      </c>
      <c r="V489">
        <f>T489+U489</f>
        <v>40</v>
      </c>
    </row>
    <row r="490" spans="1:22" x14ac:dyDescent="0.2">
      <c r="L490" s="34">
        <f>SUM(C488:C489)</f>
        <v>2</v>
      </c>
      <c r="M490" s="34">
        <f t="shared" ref="M490" si="389">SUM(E488:E489)</f>
        <v>0</v>
      </c>
      <c r="N490" s="34">
        <f t="shared" ref="N490" si="390">SUM(F488:F489)</f>
        <v>7</v>
      </c>
      <c r="O490" s="34">
        <f t="shared" ref="O490" si="391">SUM(G488:G489)</f>
        <v>5</v>
      </c>
      <c r="P490" s="34">
        <f t="shared" ref="P490" si="392">SUM(H488:H489)</f>
        <v>7</v>
      </c>
      <c r="Q490" s="34">
        <f t="shared" ref="Q490" si="393">SUM(I488:I489)</f>
        <v>7</v>
      </c>
      <c r="R490" s="34">
        <f t="shared" ref="R490" si="394">SUM(J488:J489)</f>
        <v>12</v>
      </c>
      <c r="S490" s="34"/>
    </row>
    <row r="491" spans="1:22" x14ac:dyDescent="0.2">
      <c r="A491" s="20" t="s">
        <v>468</v>
      </c>
      <c r="C491">
        <v>2</v>
      </c>
      <c r="F491">
        <v>4</v>
      </c>
      <c r="G491">
        <v>3</v>
      </c>
      <c r="H491">
        <v>4</v>
      </c>
      <c r="I491">
        <v>5</v>
      </c>
      <c r="J491">
        <v>7</v>
      </c>
    </row>
    <row r="492" spans="1:22" x14ac:dyDescent="0.2">
      <c r="C492">
        <v>0</v>
      </c>
      <c r="F492">
        <v>3</v>
      </c>
      <c r="G492">
        <v>1</v>
      </c>
      <c r="H492">
        <v>3</v>
      </c>
      <c r="I492">
        <v>3</v>
      </c>
      <c r="J492">
        <v>5</v>
      </c>
      <c r="T492">
        <f>SUM(C491:J491)</f>
        <v>25</v>
      </c>
      <c r="U492">
        <f>SUM(C492:J492)</f>
        <v>15</v>
      </c>
      <c r="V492">
        <f>T492+U492</f>
        <v>40</v>
      </c>
    </row>
    <row r="493" spans="1:22" x14ac:dyDescent="0.2">
      <c r="L493" s="34">
        <f>SUM(C491:C492)</f>
        <v>2</v>
      </c>
      <c r="M493" s="34">
        <f t="shared" ref="M493" si="395">SUM(E491:E492)</f>
        <v>0</v>
      </c>
      <c r="N493" s="34">
        <f t="shared" ref="N493" si="396">SUM(F491:F492)</f>
        <v>7</v>
      </c>
      <c r="O493" s="34">
        <f t="shared" ref="O493" si="397">SUM(G491:G492)</f>
        <v>4</v>
      </c>
      <c r="P493" s="34">
        <f t="shared" ref="P493" si="398">SUM(H491:H492)</f>
        <v>7</v>
      </c>
      <c r="Q493" s="34">
        <f t="shared" ref="Q493" si="399">SUM(I491:I492)</f>
        <v>8</v>
      </c>
      <c r="R493" s="34">
        <f t="shared" ref="R493" si="400">SUM(J491:J492)</f>
        <v>12</v>
      </c>
      <c r="S493" s="34"/>
    </row>
    <row r="494" spans="1:22" x14ac:dyDescent="0.2">
      <c r="A494" s="20" t="s">
        <v>469</v>
      </c>
      <c r="C494">
        <v>2</v>
      </c>
      <c r="F494">
        <v>4</v>
      </c>
      <c r="G494">
        <v>3</v>
      </c>
      <c r="H494">
        <v>4</v>
      </c>
      <c r="I494">
        <v>5</v>
      </c>
      <c r="J494">
        <v>7</v>
      </c>
    </row>
    <row r="495" spans="1:22" x14ac:dyDescent="0.2">
      <c r="C495">
        <v>0</v>
      </c>
      <c r="F495">
        <v>3</v>
      </c>
      <c r="G495">
        <v>2</v>
      </c>
      <c r="H495">
        <v>3</v>
      </c>
      <c r="I495">
        <v>3</v>
      </c>
      <c r="J495">
        <v>5</v>
      </c>
      <c r="T495">
        <f>SUM(C494:J494)</f>
        <v>25</v>
      </c>
      <c r="U495">
        <f>SUM(C495:J495)</f>
        <v>16</v>
      </c>
      <c r="V495">
        <f>T495+U495</f>
        <v>41</v>
      </c>
    </row>
    <row r="496" spans="1:22" x14ac:dyDescent="0.2">
      <c r="L496" s="34">
        <f>SUM(C494:C495)</f>
        <v>2</v>
      </c>
      <c r="M496" s="34">
        <f t="shared" ref="M496" si="401">SUM(E494:E495)</f>
        <v>0</v>
      </c>
      <c r="N496" s="34">
        <f t="shared" ref="N496" si="402">SUM(F494:F495)</f>
        <v>7</v>
      </c>
      <c r="O496" s="34">
        <f t="shared" ref="O496" si="403">SUM(G494:G495)</f>
        <v>5</v>
      </c>
      <c r="P496" s="34">
        <f t="shared" ref="P496" si="404">SUM(H494:H495)</f>
        <v>7</v>
      </c>
      <c r="Q496" s="34">
        <f t="shared" ref="Q496" si="405">SUM(I494:I495)</f>
        <v>8</v>
      </c>
      <c r="R496" s="34">
        <f t="shared" ref="R496" si="406">SUM(J494:J495)</f>
        <v>12</v>
      </c>
      <c r="S496" s="34"/>
    </row>
    <row r="497" spans="1:22" x14ac:dyDescent="0.2">
      <c r="A497" s="20" t="s">
        <v>470</v>
      </c>
      <c r="C497">
        <v>2</v>
      </c>
      <c r="F497">
        <v>4</v>
      </c>
      <c r="G497">
        <v>3</v>
      </c>
      <c r="H497">
        <v>4</v>
      </c>
      <c r="I497">
        <v>5</v>
      </c>
      <c r="J497">
        <v>7</v>
      </c>
    </row>
    <row r="498" spans="1:22" x14ac:dyDescent="0.2">
      <c r="C498">
        <v>0</v>
      </c>
      <c r="F498">
        <v>3</v>
      </c>
      <c r="G498">
        <v>2</v>
      </c>
      <c r="H498">
        <v>3</v>
      </c>
      <c r="I498">
        <v>3</v>
      </c>
      <c r="J498">
        <v>5</v>
      </c>
      <c r="T498">
        <f>SUM(C497:J497)</f>
        <v>25</v>
      </c>
      <c r="U498">
        <f>SUM(C498:J498)</f>
        <v>16</v>
      </c>
      <c r="V498">
        <f>T498+U498</f>
        <v>41</v>
      </c>
    </row>
    <row r="499" spans="1:22" x14ac:dyDescent="0.2">
      <c r="L499" s="34">
        <f>SUM(C497:C498)</f>
        <v>2</v>
      </c>
      <c r="M499" s="34">
        <f t="shared" ref="M499" si="407">SUM(E497:E498)</f>
        <v>0</v>
      </c>
      <c r="N499" s="34">
        <f t="shared" ref="N499" si="408">SUM(F497:F498)</f>
        <v>7</v>
      </c>
      <c r="O499" s="34">
        <f t="shared" ref="O499" si="409">SUM(G497:G498)</f>
        <v>5</v>
      </c>
      <c r="P499" s="34">
        <f t="shared" ref="P499" si="410">SUM(H497:H498)</f>
        <v>7</v>
      </c>
      <c r="Q499" s="34">
        <f t="shared" ref="Q499" si="411">SUM(I497:I498)</f>
        <v>8</v>
      </c>
      <c r="R499" s="34">
        <f t="shared" ref="R499" si="412">SUM(J497:J498)</f>
        <v>12</v>
      </c>
      <c r="S499" s="34"/>
    </row>
    <row r="500" spans="1:22" x14ac:dyDescent="0.2">
      <c r="A500" s="20" t="s">
        <v>471</v>
      </c>
      <c r="C500">
        <v>2</v>
      </c>
      <c r="F500">
        <v>4</v>
      </c>
      <c r="G500">
        <v>3</v>
      </c>
      <c r="H500">
        <v>4</v>
      </c>
      <c r="I500">
        <v>5</v>
      </c>
      <c r="J500">
        <v>7</v>
      </c>
    </row>
    <row r="501" spans="1:22" x14ac:dyDescent="0.2">
      <c r="C501">
        <v>0</v>
      </c>
      <c r="F501">
        <v>4</v>
      </c>
      <c r="G501">
        <v>2</v>
      </c>
      <c r="H501">
        <v>3</v>
      </c>
      <c r="I501">
        <v>4</v>
      </c>
      <c r="J501">
        <v>5</v>
      </c>
      <c r="T501">
        <f>SUM(C500:J500)</f>
        <v>25</v>
      </c>
      <c r="U501">
        <f>SUM(C501:J501)</f>
        <v>18</v>
      </c>
      <c r="V501">
        <f>T501+U501</f>
        <v>43</v>
      </c>
    </row>
    <row r="502" spans="1:22" x14ac:dyDescent="0.2">
      <c r="L502" s="34">
        <f>SUM(C500:C501)</f>
        <v>2</v>
      </c>
      <c r="M502" s="34">
        <f t="shared" ref="M502" si="413">SUM(E500:E501)</f>
        <v>0</v>
      </c>
      <c r="N502" s="34">
        <f t="shared" ref="N502" si="414">SUM(F500:F501)</f>
        <v>8</v>
      </c>
      <c r="O502" s="34">
        <f t="shared" ref="O502" si="415">SUM(G500:G501)</f>
        <v>5</v>
      </c>
      <c r="P502" s="34">
        <f t="shared" ref="P502" si="416">SUM(H500:H501)</f>
        <v>7</v>
      </c>
      <c r="Q502" s="34">
        <f t="shared" ref="Q502" si="417">SUM(I500:I501)</f>
        <v>9</v>
      </c>
      <c r="R502" s="34">
        <f t="shared" ref="R502" si="418">SUM(J500:J501)</f>
        <v>12</v>
      </c>
      <c r="S502" s="34"/>
    </row>
    <row r="503" spans="1:22" x14ac:dyDescent="0.2">
      <c r="A503" s="20" t="s">
        <v>472</v>
      </c>
      <c r="C503">
        <v>2</v>
      </c>
      <c r="F503">
        <v>4</v>
      </c>
      <c r="G503">
        <v>3</v>
      </c>
      <c r="H503">
        <v>4</v>
      </c>
      <c r="I503">
        <v>5</v>
      </c>
      <c r="J503">
        <v>7</v>
      </c>
    </row>
    <row r="504" spans="1:22" x14ac:dyDescent="0.2">
      <c r="C504">
        <v>0</v>
      </c>
      <c r="F504">
        <v>3</v>
      </c>
      <c r="G504">
        <v>2</v>
      </c>
      <c r="H504">
        <v>3</v>
      </c>
      <c r="I504">
        <v>5</v>
      </c>
      <c r="J504">
        <v>5</v>
      </c>
      <c r="T504">
        <f>SUM(C503:J503)</f>
        <v>25</v>
      </c>
      <c r="U504">
        <f>SUM(C504:J504)</f>
        <v>18</v>
      </c>
      <c r="V504">
        <f>T504+U504</f>
        <v>43</v>
      </c>
    </row>
    <row r="505" spans="1:22" x14ac:dyDescent="0.2">
      <c r="L505" s="34">
        <f>SUM(C503:C504)</f>
        <v>2</v>
      </c>
      <c r="M505" s="34">
        <f t="shared" ref="M505" si="419">SUM(E503:E504)</f>
        <v>0</v>
      </c>
      <c r="N505" s="34">
        <f t="shared" ref="N505" si="420">SUM(F503:F504)</f>
        <v>7</v>
      </c>
      <c r="O505" s="34">
        <f t="shared" ref="O505" si="421">SUM(G503:G504)</f>
        <v>5</v>
      </c>
      <c r="P505" s="34">
        <f t="shared" ref="P505" si="422">SUM(H503:H504)</f>
        <v>7</v>
      </c>
      <c r="Q505" s="34">
        <f t="shared" ref="Q505" si="423">SUM(I503:I504)</f>
        <v>10</v>
      </c>
      <c r="R505" s="34">
        <f t="shared" ref="R505" si="424">SUM(J503:J504)</f>
        <v>12</v>
      </c>
      <c r="S505" s="34"/>
    </row>
    <row r="506" spans="1:22" x14ac:dyDescent="0.2">
      <c r="A506" s="20" t="s">
        <v>411</v>
      </c>
      <c r="C506">
        <v>2</v>
      </c>
      <c r="F506">
        <v>4</v>
      </c>
      <c r="G506">
        <v>3</v>
      </c>
      <c r="H506">
        <v>4</v>
      </c>
      <c r="I506">
        <v>4</v>
      </c>
      <c r="J506">
        <v>7</v>
      </c>
    </row>
    <row r="507" spans="1:22" x14ac:dyDescent="0.2">
      <c r="C507">
        <v>0</v>
      </c>
      <c r="F507">
        <v>2</v>
      </c>
      <c r="G507">
        <v>2</v>
      </c>
      <c r="H507">
        <v>3</v>
      </c>
      <c r="I507">
        <v>3</v>
      </c>
      <c r="J507">
        <v>5</v>
      </c>
      <c r="T507">
        <f>SUM(C506:J506)</f>
        <v>24</v>
      </c>
      <c r="U507">
        <f>SUM(C507:J507)</f>
        <v>15</v>
      </c>
      <c r="V507">
        <f>T507+U507</f>
        <v>39</v>
      </c>
    </row>
    <row r="508" spans="1:22" x14ac:dyDescent="0.2">
      <c r="L508" s="34">
        <f>SUM(C506:C507)</f>
        <v>2</v>
      </c>
      <c r="M508" s="34">
        <f t="shared" ref="M508" si="425">SUM(E506:E507)</f>
        <v>0</v>
      </c>
      <c r="N508" s="34">
        <f t="shared" ref="N508" si="426">SUM(F506:F507)</f>
        <v>6</v>
      </c>
      <c r="O508" s="34">
        <f t="shared" ref="O508" si="427">SUM(G506:G507)</f>
        <v>5</v>
      </c>
      <c r="P508" s="34">
        <f t="shared" ref="P508" si="428">SUM(H506:H507)</f>
        <v>7</v>
      </c>
      <c r="Q508" s="34">
        <f t="shared" ref="Q508" si="429">SUM(I506:I507)</f>
        <v>7</v>
      </c>
      <c r="R508" s="34">
        <f t="shared" ref="R508" si="430">SUM(J506:J507)</f>
        <v>12</v>
      </c>
      <c r="S508" s="34"/>
    </row>
    <row r="509" spans="1:22" x14ac:dyDescent="0.2">
      <c r="A509" s="20" t="s">
        <v>473</v>
      </c>
      <c r="C509">
        <v>2</v>
      </c>
      <c r="F509">
        <v>3</v>
      </c>
      <c r="G509">
        <v>2</v>
      </c>
      <c r="H509">
        <v>4</v>
      </c>
      <c r="I509">
        <v>4</v>
      </c>
      <c r="J509">
        <v>7</v>
      </c>
    </row>
    <row r="510" spans="1:22" x14ac:dyDescent="0.2">
      <c r="C510">
        <v>0</v>
      </c>
      <c r="F510">
        <v>3</v>
      </c>
      <c r="G510">
        <v>3</v>
      </c>
      <c r="H510">
        <v>3</v>
      </c>
      <c r="I510">
        <v>3</v>
      </c>
      <c r="J510">
        <v>5</v>
      </c>
      <c r="T510">
        <f>SUM(C509:J509)</f>
        <v>22</v>
      </c>
      <c r="U510">
        <f>SUM(C510:J510)</f>
        <v>17</v>
      </c>
      <c r="V510">
        <f>T510+U510</f>
        <v>39</v>
      </c>
    </row>
    <row r="511" spans="1:22" x14ac:dyDescent="0.2">
      <c r="L511" s="34">
        <f>SUM(C509:C510)</f>
        <v>2</v>
      </c>
      <c r="M511" s="34">
        <f t="shared" ref="M511" si="431">SUM(E509:E510)</f>
        <v>0</v>
      </c>
      <c r="N511" s="34">
        <f t="shared" ref="N511" si="432">SUM(F509:F510)</f>
        <v>6</v>
      </c>
      <c r="O511" s="34">
        <f t="shared" ref="O511" si="433">SUM(G509:G510)</f>
        <v>5</v>
      </c>
      <c r="P511" s="34">
        <f t="shared" ref="P511" si="434">SUM(H509:H510)</f>
        <v>7</v>
      </c>
      <c r="Q511" s="34">
        <f t="shared" ref="Q511" si="435">SUM(I509:I510)</f>
        <v>7</v>
      </c>
      <c r="R511" s="34">
        <f t="shared" ref="R511" si="436">SUM(J509:J510)</f>
        <v>12</v>
      </c>
      <c r="S511" s="34"/>
    </row>
    <row r="512" spans="1:22" x14ac:dyDescent="0.2">
      <c r="A512" s="20" t="s">
        <v>474</v>
      </c>
      <c r="C512">
        <v>2</v>
      </c>
      <c r="F512">
        <v>3</v>
      </c>
      <c r="G512">
        <v>2</v>
      </c>
      <c r="H512">
        <v>4</v>
      </c>
      <c r="I512">
        <v>4</v>
      </c>
      <c r="J512">
        <v>7</v>
      </c>
    </row>
    <row r="513" spans="1:22" x14ac:dyDescent="0.2">
      <c r="C513">
        <v>0</v>
      </c>
      <c r="F513">
        <v>3</v>
      </c>
      <c r="G513">
        <v>2</v>
      </c>
      <c r="H513">
        <v>3</v>
      </c>
      <c r="I513">
        <v>3</v>
      </c>
      <c r="J513">
        <v>5</v>
      </c>
      <c r="T513">
        <f>SUM(C512:J512)</f>
        <v>22</v>
      </c>
      <c r="U513">
        <f>SUM(C513:J513)</f>
        <v>16</v>
      </c>
      <c r="V513">
        <f>T513+U513</f>
        <v>38</v>
      </c>
    </row>
    <row r="514" spans="1:22" x14ac:dyDescent="0.2">
      <c r="L514" s="34">
        <f>SUM(C512:C513)</f>
        <v>2</v>
      </c>
      <c r="M514" s="34">
        <f t="shared" ref="M514" si="437">SUM(E512:E513)</f>
        <v>0</v>
      </c>
      <c r="N514" s="34">
        <f t="shared" ref="N514" si="438">SUM(F512:F513)</f>
        <v>6</v>
      </c>
      <c r="O514" s="34">
        <f t="shared" ref="O514" si="439">SUM(G512:G513)</f>
        <v>4</v>
      </c>
      <c r="P514" s="34">
        <f t="shared" ref="P514" si="440">SUM(H512:H513)</f>
        <v>7</v>
      </c>
      <c r="Q514" s="34">
        <f t="shared" ref="Q514" si="441">SUM(I512:I513)</f>
        <v>7</v>
      </c>
      <c r="R514" s="34">
        <f t="shared" ref="R514" si="442">SUM(J512:J513)</f>
        <v>12</v>
      </c>
      <c r="S514" s="34"/>
    </row>
    <row r="515" spans="1:22" x14ac:dyDescent="0.2">
      <c r="A515" s="20" t="s">
        <v>475</v>
      </c>
      <c r="C515">
        <v>2</v>
      </c>
      <c r="F515">
        <v>4</v>
      </c>
      <c r="G515">
        <v>3</v>
      </c>
      <c r="H515">
        <v>4</v>
      </c>
      <c r="I515">
        <v>5</v>
      </c>
      <c r="J515">
        <v>7</v>
      </c>
    </row>
    <row r="516" spans="1:22" x14ac:dyDescent="0.2">
      <c r="C516">
        <v>0</v>
      </c>
      <c r="F516">
        <v>3</v>
      </c>
      <c r="G516">
        <v>2</v>
      </c>
      <c r="H516">
        <v>3</v>
      </c>
      <c r="I516">
        <v>3</v>
      </c>
      <c r="J516">
        <v>5</v>
      </c>
      <c r="T516">
        <f>SUM(C515:J515)</f>
        <v>25</v>
      </c>
      <c r="U516">
        <f>SUM(C516:J516)</f>
        <v>16</v>
      </c>
      <c r="V516">
        <f>T516+U516</f>
        <v>41</v>
      </c>
    </row>
    <row r="517" spans="1:22" x14ac:dyDescent="0.2">
      <c r="L517" s="34">
        <f>SUM(C515:C516)</f>
        <v>2</v>
      </c>
      <c r="M517" s="34">
        <f t="shared" ref="M517" si="443">SUM(E515:E516)</f>
        <v>0</v>
      </c>
      <c r="N517" s="34">
        <f t="shared" ref="N517" si="444">SUM(F515:F516)</f>
        <v>7</v>
      </c>
      <c r="O517" s="34">
        <f t="shared" ref="O517" si="445">SUM(G515:G516)</f>
        <v>5</v>
      </c>
      <c r="P517" s="34">
        <f t="shared" ref="P517" si="446">SUM(H515:H516)</f>
        <v>7</v>
      </c>
      <c r="Q517" s="34">
        <f t="shared" ref="Q517" si="447">SUM(I515:I516)</f>
        <v>8</v>
      </c>
      <c r="R517" s="34">
        <f t="shared" ref="R517" si="448">SUM(J515:J516)</f>
        <v>12</v>
      </c>
      <c r="S517" s="34"/>
    </row>
    <row r="518" spans="1:22" x14ac:dyDescent="0.2">
      <c r="A518" s="20" t="s">
        <v>476</v>
      </c>
      <c r="C518">
        <v>2</v>
      </c>
      <c r="F518">
        <v>4</v>
      </c>
      <c r="G518">
        <v>3</v>
      </c>
      <c r="H518">
        <v>4</v>
      </c>
      <c r="I518">
        <v>6</v>
      </c>
      <c r="J518">
        <v>7</v>
      </c>
    </row>
    <row r="519" spans="1:22" x14ac:dyDescent="0.2">
      <c r="C519">
        <v>0</v>
      </c>
      <c r="F519">
        <v>3</v>
      </c>
      <c r="G519">
        <v>2</v>
      </c>
      <c r="H519">
        <v>3</v>
      </c>
      <c r="I519">
        <v>4</v>
      </c>
      <c r="J519">
        <v>5</v>
      </c>
      <c r="T519">
        <f>SUM(C518:J518)</f>
        <v>26</v>
      </c>
      <c r="U519">
        <f>SUM(C519:J519)</f>
        <v>17</v>
      </c>
      <c r="V519">
        <f>T519+U519</f>
        <v>43</v>
      </c>
    </row>
    <row r="520" spans="1:22" x14ac:dyDescent="0.2">
      <c r="L520" s="34">
        <f>SUM(C518:C519)</f>
        <v>2</v>
      </c>
      <c r="M520" s="34">
        <f t="shared" ref="M520" si="449">SUM(E518:E519)</f>
        <v>0</v>
      </c>
      <c r="N520" s="34">
        <f t="shared" ref="N520" si="450">SUM(F518:F519)</f>
        <v>7</v>
      </c>
      <c r="O520" s="34">
        <f t="shared" ref="O520" si="451">SUM(G518:G519)</f>
        <v>5</v>
      </c>
      <c r="P520" s="34">
        <f t="shared" ref="P520" si="452">SUM(H518:H519)</f>
        <v>7</v>
      </c>
      <c r="Q520" s="34">
        <f t="shared" ref="Q520" si="453">SUM(I518:I519)</f>
        <v>10</v>
      </c>
      <c r="R520" s="34">
        <f t="shared" ref="R520" si="454">SUM(J518:J519)</f>
        <v>12</v>
      </c>
      <c r="S520" s="34"/>
    </row>
    <row r="521" spans="1:22" x14ac:dyDescent="0.2">
      <c r="A521" s="20" t="s">
        <v>477</v>
      </c>
      <c r="C521">
        <v>2</v>
      </c>
      <c r="F521">
        <v>4</v>
      </c>
      <c r="G521">
        <v>3</v>
      </c>
      <c r="H521">
        <v>4</v>
      </c>
      <c r="I521">
        <v>6</v>
      </c>
      <c r="J521">
        <v>7</v>
      </c>
    </row>
    <row r="522" spans="1:22" x14ac:dyDescent="0.2">
      <c r="C522">
        <v>0</v>
      </c>
      <c r="F522">
        <v>3</v>
      </c>
      <c r="G522">
        <v>2</v>
      </c>
      <c r="H522">
        <v>3</v>
      </c>
      <c r="I522">
        <v>3</v>
      </c>
      <c r="J522">
        <v>5</v>
      </c>
      <c r="T522">
        <f>SUM(C521:J521)</f>
        <v>26</v>
      </c>
      <c r="U522">
        <f>SUM(C522:J522)</f>
        <v>16</v>
      </c>
      <c r="V522">
        <f>T522+U522</f>
        <v>42</v>
      </c>
    </row>
    <row r="523" spans="1:22" x14ac:dyDescent="0.2">
      <c r="L523" s="34">
        <f>SUM(C521:C522)</f>
        <v>2</v>
      </c>
      <c r="M523" s="34">
        <f t="shared" ref="M523" si="455">SUM(E521:E522)</f>
        <v>0</v>
      </c>
      <c r="N523" s="34">
        <f t="shared" ref="N523" si="456">SUM(F521:F522)</f>
        <v>7</v>
      </c>
      <c r="O523" s="34">
        <f t="shared" ref="O523" si="457">SUM(G521:G522)</f>
        <v>5</v>
      </c>
      <c r="P523" s="34">
        <f t="shared" ref="P523" si="458">SUM(H521:H522)</f>
        <v>7</v>
      </c>
      <c r="Q523" s="34">
        <f t="shared" ref="Q523" si="459">SUM(I521:I522)</f>
        <v>9</v>
      </c>
      <c r="R523" s="34">
        <f t="shared" ref="R523" si="460">SUM(J521:J522)</f>
        <v>12</v>
      </c>
      <c r="S523" s="34"/>
    </row>
    <row r="524" spans="1:22" x14ac:dyDescent="0.2">
      <c r="A524" s="20" t="s">
        <v>478</v>
      </c>
      <c r="C524">
        <v>2</v>
      </c>
      <c r="F524">
        <v>4</v>
      </c>
      <c r="G524">
        <v>3</v>
      </c>
      <c r="H524">
        <v>4</v>
      </c>
      <c r="I524">
        <v>5</v>
      </c>
      <c r="J524">
        <v>7</v>
      </c>
    </row>
    <row r="525" spans="1:22" x14ac:dyDescent="0.2">
      <c r="C525">
        <v>0</v>
      </c>
      <c r="F525">
        <v>3</v>
      </c>
      <c r="G525">
        <v>1</v>
      </c>
      <c r="H525">
        <v>3</v>
      </c>
      <c r="I525">
        <v>4</v>
      </c>
      <c r="J525">
        <v>5</v>
      </c>
      <c r="T525">
        <f>SUM(C524:J524)</f>
        <v>25</v>
      </c>
      <c r="U525">
        <f>SUM(C525:J525)</f>
        <v>16</v>
      </c>
      <c r="V525">
        <f>T525+U525</f>
        <v>41</v>
      </c>
    </row>
    <row r="526" spans="1:22" x14ac:dyDescent="0.2">
      <c r="L526" s="34">
        <f>SUM(C524:C525)</f>
        <v>2</v>
      </c>
      <c r="M526" s="34">
        <f t="shared" ref="M526" si="461">SUM(E524:E525)</f>
        <v>0</v>
      </c>
      <c r="N526" s="34">
        <f t="shared" ref="N526" si="462">SUM(F524:F525)</f>
        <v>7</v>
      </c>
      <c r="O526" s="34">
        <f t="shared" ref="O526" si="463">SUM(G524:G525)</f>
        <v>4</v>
      </c>
      <c r="P526" s="34">
        <f t="shared" ref="P526" si="464">SUM(H524:H525)</f>
        <v>7</v>
      </c>
      <c r="Q526" s="34">
        <f t="shared" ref="Q526" si="465">SUM(I524:I525)</f>
        <v>9</v>
      </c>
      <c r="R526" s="34">
        <f t="shared" ref="R526" si="466">SUM(J524:J525)</f>
        <v>12</v>
      </c>
      <c r="S526" s="34"/>
    </row>
    <row r="527" spans="1:22" x14ac:dyDescent="0.2">
      <c r="A527" s="20" t="s">
        <v>479</v>
      </c>
      <c r="C527">
        <v>2</v>
      </c>
      <c r="F527">
        <v>4</v>
      </c>
      <c r="G527">
        <v>3</v>
      </c>
      <c r="H527">
        <v>4</v>
      </c>
      <c r="I527">
        <v>5</v>
      </c>
      <c r="J527">
        <v>7</v>
      </c>
    </row>
    <row r="528" spans="1:22" x14ac:dyDescent="0.2">
      <c r="C528">
        <v>0</v>
      </c>
      <c r="F528">
        <v>3</v>
      </c>
      <c r="G528">
        <v>2</v>
      </c>
      <c r="H528">
        <v>3</v>
      </c>
      <c r="I528">
        <v>4</v>
      </c>
      <c r="J528">
        <v>5</v>
      </c>
      <c r="T528">
        <f>SUM(C527:J527)</f>
        <v>25</v>
      </c>
      <c r="U528">
        <f>SUM(C528:J528)</f>
        <v>17</v>
      </c>
      <c r="V528">
        <f>T528+U528</f>
        <v>42</v>
      </c>
    </row>
    <row r="529" spans="1:22" x14ac:dyDescent="0.2">
      <c r="L529" s="34">
        <f>SUM(C527:C528)</f>
        <v>2</v>
      </c>
      <c r="M529" s="34">
        <f t="shared" ref="M529" si="467">SUM(E527:E528)</f>
        <v>0</v>
      </c>
      <c r="N529" s="34">
        <f t="shared" ref="N529" si="468">SUM(F527:F528)</f>
        <v>7</v>
      </c>
      <c r="O529" s="34">
        <f t="shared" ref="O529" si="469">SUM(G527:G528)</f>
        <v>5</v>
      </c>
      <c r="P529" s="34">
        <f t="shared" ref="P529" si="470">SUM(H527:H528)</f>
        <v>7</v>
      </c>
      <c r="Q529" s="34">
        <f t="shared" ref="Q529" si="471">SUM(I527:I528)</f>
        <v>9</v>
      </c>
      <c r="R529" s="34">
        <f t="shared" ref="R529" si="472">SUM(J527:J528)</f>
        <v>12</v>
      </c>
      <c r="S529" s="34"/>
    </row>
    <row r="530" spans="1:22" x14ac:dyDescent="0.2">
      <c r="A530" s="20">
        <v>43101</v>
      </c>
      <c r="C530">
        <v>2</v>
      </c>
      <c r="F530">
        <v>4</v>
      </c>
      <c r="G530">
        <v>3</v>
      </c>
      <c r="H530">
        <v>5</v>
      </c>
      <c r="I530">
        <v>5</v>
      </c>
      <c r="J530">
        <v>7</v>
      </c>
    </row>
    <row r="531" spans="1:22" x14ac:dyDescent="0.2">
      <c r="A531" s="20"/>
      <c r="C531">
        <v>0</v>
      </c>
      <c r="F531">
        <v>3</v>
      </c>
      <c r="G531">
        <v>2</v>
      </c>
      <c r="H531">
        <v>4</v>
      </c>
      <c r="I531">
        <v>4</v>
      </c>
      <c r="J531">
        <v>5</v>
      </c>
      <c r="T531">
        <f>SUM(C530:J530)</f>
        <v>26</v>
      </c>
      <c r="U531">
        <f>SUM(C531:J531)</f>
        <v>18</v>
      </c>
      <c r="V531">
        <f>T531+U531</f>
        <v>44</v>
      </c>
    </row>
    <row r="532" spans="1:22" x14ac:dyDescent="0.2">
      <c r="A532" s="20"/>
      <c r="L532" s="34">
        <f>SUM(C530:C531)</f>
        <v>2</v>
      </c>
      <c r="M532" s="34">
        <f t="shared" ref="M532" si="473">SUM(E530:E531)</f>
        <v>0</v>
      </c>
      <c r="N532" s="34">
        <f t="shared" ref="N532" si="474">SUM(F530:F531)</f>
        <v>7</v>
      </c>
      <c r="O532" s="34">
        <f t="shared" ref="O532" si="475">SUM(G530:G531)</f>
        <v>5</v>
      </c>
      <c r="P532" s="34">
        <f t="shared" ref="P532" si="476">SUM(H530:H531)</f>
        <v>9</v>
      </c>
      <c r="Q532" s="34">
        <f t="shared" ref="Q532" si="477">SUM(I530:I531)</f>
        <v>9</v>
      </c>
      <c r="R532" s="34">
        <f t="shared" ref="R532" si="478">SUM(J530:J531)</f>
        <v>12</v>
      </c>
      <c r="S532" s="34"/>
    </row>
    <row r="533" spans="1:22" x14ac:dyDescent="0.2">
      <c r="A533" s="20">
        <v>43132</v>
      </c>
      <c r="C533">
        <v>2</v>
      </c>
      <c r="F533">
        <v>5</v>
      </c>
      <c r="G533">
        <v>3</v>
      </c>
      <c r="H533">
        <v>5</v>
      </c>
      <c r="I533">
        <v>5</v>
      </c>
      <c r="J533">
        <v>7</v>
      </c>
    </row>
    <row r="534" spans="1:22" x14ac:dyDescent="0.2">
      <c r="A534" s="20"/>
      <c r="C534">
        <v>0</v>
      </c>
      <c r="F534">
        <v>3</v>
      </c>
      <c r="G534">
        <v>3</v>
      </c>
      <c r="H534">
        <v>3</v>
      </c>
      <c r="I534">
        <v>3</v>
      </c>
      <c r="J534">
        <v>5</v>
      </c>
      <c r="T534">
        <f>SUM(C533:J533)</f>
        <v>27</v>
      </c>
      <c r="U534">
        <f>SUM(C534:J534)</f>
        <v>17</v>
      </c>
      <c r="V534">
        <f>T534+U534</f>
        <v>44</v>
      </c>
    </row>
    <row r="535" spans="1:22" x14ac:dyDescent="0.2">
      <c r="A535" s="20"/>
      <c r="L535" s="34">
        <f>SUM(C533:C534)</f>
        <v>2</v>
      </c>
      <c r="M535" s="34">
        <f t="shared" ref="M535" si="479">SUM(E533:E534)</f>
        <v>0</v>
      </c>
      <c r="N535" s="34">
        <f t="shared" ref="N535" si="480">SUM(F533:F534)</f>
        <v>8</v>
      </c>
      <c r="O535" s="34">
        <f t="shared" ref="O535" si="481">SUM(G533:G534)</f>
        <v>6</v>
      </c>
      <c r="P535" s="34">
        <f t="shared" ref="P535" si="482">SUM(H533:H534)</f>
        <v>8</v>
      </c>
      <c r="Q535" s="34">
        <f t="shared" ref="Q535" si="483">SUM(I533:I534)</f>
        <v>8</v>
      </c>
      <c r="R535" s="34">
        <f t="shared" ref="R535" si="484">SUM(J533:J534)</f>
        <v>12</v>
      </c>
      <c r="S535" s="34"/>
    </row>
    <row r="536" spans="1:22" x14ac:dyDescent="0.2">
      <c r="A536" s="20">
        <v>43160</v>
      </c>
      <c r="C536">
        <v>2</v>
      </c>
      <c r="F536">
        <v>4</v>
      </c>
      <c r="G536">
        <v>3</v>
      </c>
      <c r="H536">
        <v>4</v>
      </c>
      <c r="I536">
        <v>4</v>
      </c>
      <c r="J536">
        <v>7</v>
      </c>
    </row>
    <row r="537" spans="1:22" x14ac:dyDescent="0.2">
      <c r="A537" s="20"/>
      <c r="C537">
        <v>0</v>
      </c>
      <c r="F537">
        <v>3</v>
      </c>
      <c r="G537">
        <v>2</v>
      </c>
      <c r="H537">
        <v>3</v>
      </c>
      <c r="I537">
        <v>3</v>
      </c>
      <c r="J537">
        <v>5</v>
      </c>
      <c r="T537">
        <f>SUM(C536:J536)</f>
        <v>24</v>
      </c>
      <c r="U537">
        <f>SUM(C537:J537)</f>
        <v>16</v>
      </c>
      <c r="V537">
        <f>T537+U537</f>
        <v>40</v>
      </c>
    </row>
    <row r="538" spans="1:22" x14ac:dyDescent="0.2">
      <c r="A538" s="20"/>
      <c r="L538" s="34">
        <f>SUM(C536:C537)</f>
        <v>2</v>
      </c>
      <c r="M538" s="34">
        <f t="shared" ref="M538" si="485">SUM(E536:E537)</f>
        <v>0</v>
      </c>
      <c r="N538" s="34">
        <f t="shared" ref="N538" si="486">SUM(F536:F537)</f>
        <v>7</v>
      </c>
      <c r="O538" s="34">
        <f t="shared" ref="O538" si="487">SUM(G536:G537)</f>
        <v>5</v>
      </c>
      <c r="P538" s="34">
        <f t="shared" ref="P538" si="488">SUM(H536:H537)</f>
        <v>7</v>
      </c>
      <c r="Q538" s="34">
        <f t="shared" ref="Q538" si="489">SUM(I536:I537)</f>
        <v>7</v>
      </c>
      <c r="R538" s="34">
        <f t="shared" ref="R538" si="490">SUM(J536:J537)</f>
        <v>12</v>
      </c>
      <c r="S538" s="34"/>
    </row>
    <row r="539" spans="1:22" x14ac:dyDescent="0.2">
      <c r="A539" s="20">
        <v>43191</v>
      </c>
      <c r="C539">
        <v>2</v>
      </c>
      <c r="F539">
        <v>3</v>
      </c>
      <c r="G539">
        <v>4</v>
      </c>
      <c r="H539">
        <v>4</v>
      </c>
      <c r="I539">
        <v>4</v>
      </c>
      <c r="J539">
        <v>7</v>
      </c>
    </row>
    <row r="540" spans="1:22" x14ac:dyDescent="0.2">
      <c r="A540" s="20"/>
      <c r="C540">
        <v>0</v>
      </c>
      <c r="F540">
        <v>4</v>
      </c>
      <c r="G540">
        <v>4</v>
      </c>
      <c r="H540">
        <v>4</v>
      </c>
      <c r="I540">
        <v>3</v>
      </c>
      <c r="J540">
        <v>5</v>
      </c>
      <c r="T540">
        <f>SUM(C539:J539)</f>
        <v>24</v>
      </c>
      <c r="U540">
        <f>SUM(C540:J540)</f>
        <v>20</v>
      </c>
      <c r="V540">
        <f>T540+U540</f>
        <v>44</v>
      </c>
    </row>
    <row r="541" spans="1:22" x14ac:dyDescent="0.2">
      <c r="A541" s="20"/>
      <c r="L541" s="34">
        <f>SUM(C539:C540)</f>
        <v>2</v>
      </c>
      <c r="M541" s="34">
        <f t="shared" ref="M541" si="491">SUM(E539:E540)</f>
        <v>0</v>
      </c>
      <c r="N541" s="34">
        <f t="shared" ref="N541" si="492">SUM(F539:F540)</f>
        <v>7</v>
      </c>
      <c r="O541" s="34">
        <f t="shared" ref="O541" si="493">SUM(G539:G540)</f>
        <v>8</v>
      </c>
      <c r="P541" s="34">
        <f t="shared" ref="P541" si="494">SUM(H539:H540)</f>
        <v>8</v>
      </c>
      <c r="Q541" s="34">
        <f t="shared" ref="Q541" si="495">SUM(I539:I540)</f>
        <v>7</v>
      </c>
      <c r="R541" s="34">
        <f t="shared" ref="R541" si="496">SUM(J539:J540)</f>
        <v>12</v>
      </c>
      <c r="S541" s="34"/>
    </row>
    <row r="542" spans="1:22" x14ac:dyDescent="0.2">
      <c r="A542" s="20">
        <v>43221</v>
      </c>
      <c r="C542">
        <v>2</v>
      </c>
      <c r="F542">
        <v>5</v>
      </c>
      <c r="G542">
        <v>5</v>
      </c>
      <c r="H542">
        <v>5</v>
      </c>
      <c r="I542">
        <v>5</v>
      </c>
      <c r="J542">
        <v>7</v>
      </c>
    </row>
    <row r="543" spans="1:22" x14ac:dyDescent="0.2">
      <c r="A543" s="20"/>
      <c r="C543">
        <v>0</v>
      </c>
      <c r="F543">
        <v>2</v>
      </c>
      <c r="G543">
        <v>3</v>
      </c>
      <c r="H543">
        <v>3</v>
      </c>
      <c r="I543">
        <v>3</v>
      </c>
      <c r="J543">
        <v>5</v>
      </c>
      <c r="T543">
        <f>SUM(C542:J542)</f>
        <v>29</v>
      </c>
      <c r="U543">
        <f>SUM(C543:J543)</f>
        <v>16</v>
      </c>
      <c r="V543">
        <f>T543+U543</f>
        <v>45</v>
      </c>
    </row>
    <row r="544" spans="1:22" x14ac:dyDescent="0.2">
      <c r="A544" s="20"/>
      <c r="L544" s="34">
        <f>SUM(C542:C543)</f>
        <v>2</v>
      </c>
      <c r="M544" s="34">
        <f t="shared" ref="M544" si="497">SUM(E542:E543)</f>
        <v>0</v>
      </c>
      <c r="N544" s="34">
        <f t="shared" ref="N544" si="498">SUM(F542:F543)</f>
        <v>7</v>
      </c>
      <c r="O544" s="34">
        <f t="shared" ref="O544" si="499">SUM(G542:G543)</f>
        <v>8</v>
      </c>
      <c r="P544" s="34">
        <f t="shared" ref="P544" si="500">SUM(H542:H543)</f>
        <v>8</v>
      </c>
      <c r="Q544" s="34">
        <f t="shared" ref="Q544" si="501">SUM(I542:I543)</f>
        <v>8</v>
      </c>
      <c r="R544" s="34">
        <f t="shared" ref="R544" si="502">SUM(J542:J543)</f>
        <v>12</v>
      </c>
      <c r="S544" s="34"/>
    </row>
    <row r="545" spans="1:22" x14ac:dyDescent="0.2">
      <c r="A545" s="20">
        <v>43252</v>
      </c>
      <c r="C545">
        <v>2</v>
      </c>
      <c r="F545">
        <v>4</v>
      </c>
      <c r="G545">
        <v>5</v>
      </c>
      <c r="H545">
        <v>5</v>
      </c>
      <c r="I545">
        <v>5</v>
      </c>
      <c r="J545">
        <v>7</v>
      </c>
    </row>
    <row r="546" spans="1:22" x14ac:dyDescent="0.2">
      <c r="A546" s="20"/>
      <c r="C546">
        <v>0</v>
      </c>
      <c r="F546">
        <v>3</v>
      </c>
      <c r="G546">
        <v>1</v>
      </c>
      <c r="H546">
        <v>3</v>
      </c>
      <c r="I546">
        <v>3</v>
      </c>
      <c r="J546">
        <v>5</v>
      </c>
      <c r="T546">
        <f>SUM(C545:J545)</f>
        <v>28</v>
      </c>
      <c r="U546">
        <f>SUM(C546:J546)</f>
        <v>15</v>
      </c>
      <c r="V546">
        <f>T546+U546</f>
        <v>43</v>
      </c>
    </row>
    <row r="547" spans="1:22" x14ac:dyDescent="0.2">
      <c r="A547" s="20"/>
      <c r="L547" s="34">
        <f>SUM(C545:C546)</f>
        <v>2</v>
      </c>
      <c r="M547" s="34">
        <f t="shared" ref="M547" si="503">SUM(E545:E546)</f>
        <v>0</v>
      </c>
      <c r="N547" s="34">
        <f t="shared" ref="N547" si="504">SUM(F545:F546)</f>
        <v>7</v>
      </c>
      <c r="O547" s="34">
        <f t="shared" ref="O547" si="505">SUM(G545:G546)</f>
        <v>6</v>
      </c>
      <c r="P547" s="34">
        <f t="shared" ref="P547" si="506">SUM(H545:H546)</f>
        <v>8</v>
      </c>
      <c r="Q547" s="34">
        <f t="shared" ref="Q547" si="507">SUM(I545:I546)</f>
        <v>8</v>
      </c>
      <c r="R547" s="34">
        <f t="shared" ref="R547" si="508">SUM(J545:J546)</f>
        <v>12</v>
      </c>
      <c r="S547" s="34"/>
    </row>
    <row r="548" spans="1:22" x14ac:dyDescent="0.2">
      <c r="A548" s="20">
        <v>43282</v>
      </c>
      <c r="C548">
        <v>2</v>
      </c>
      <c r="F548">
        <v>4</v>
      </c>
      <c r="G548">
        <v>3</v>
      </c>
      <c r="H548">
        <v>4</v>
      </c>
      <c r="I548">
        <v>5</v>
      </c>
      <c r="J548">
        <v>7</v>
      </c>
    </row>
    <row r="549" spans="1:22" x14ac:dyDescent="0.2">
      <c r="A549" s="20"/>
      <c r="C549">
        <v>0</v>
      </c>
      <c r="F549">
        <v>3</v>
      </c>
      <c r="G549">
        <v>2</v>
      </c>
      <c r="H549">
        <v>3</v>
      </c>
      <c r="I549">
        <v>2</v>
      </c>
      <c r="J549">
        <v>5</v>
      </c>
      <c r="T549">
        <f>SUM(C548:J548)</f>
        <v>25</v>
      </c>
      <c r="U549">
        <f>SUM(C549:J549)</f>
        <v>15</v>
      </c>
      <c r="V549">
        <f>T549+U549</f>
        <v>40</v>
      </c>
    </row>
    <row r="550" spans="1:22" x14ac:dyDescent="0.2">
      <c r="A550" s="20"/>
      <c r="L550" s="34">
        <f>SUM(C548:C549)</f>
        <v>2</v>
      </c>
      <c r="M550" s="34">
        <f t="shared" ref="M550" si="509">SUM(E548:E549)</f>
        <v>0</v>
      </c>
      <c r="N550" s="34">
        <f t="shared" ref="N550" si="510">SUM(F548:F549)</f>
        <v>7</v>
      </c>
      <c r="O550" s="34">
        <f t="shared" ref="O550" si="511">SUM(G548:G549)</f>
        <v>5</v>
      </c>
      <c r="P550" s="34">
        <f t="shared" ref="P550" si="512">SUM(H548:H549)</f>
        <v>7</v>
      </c>
      <c r="Q550" s="34">
        <f t="shared" ref="Q550" si="513">SUM(I548:I549)</f>
        <v>7</v>
      </c>
      <c r="R550" s="34">
        <f t="shared" ref="R550" si="514">SUM(J548:J549)</f>
        <v>12</v>
      </c>
      <c r="S550" s="34"/>
    </row>
    <row r="551" spans="1:22" x14ac:dyDescent="0.2">
      <c r="A551" s="20">
        <v>43313</v>
      </c>
      <c r="C551">
        <v>2</v>
      </c>
      <c r="F551">
        <v>4</v>
      </c>
      <c r="G551">
        <v>3</v>
      </c>
      <c r="H551">
        <v>5</v>
      </c>
      <c r="I551">
        <v>4</v>
      </c>
      <c r="J551">
        <v>7</v>
      </c>
    </row>
    <row r="552" spans="1:22" x14ac:dyDescent="0.2">
      <c r="A552" s="20"/>
      <c r="C552">
        <v>0</v>
      </c>
      <c r="F552">
        <v>3</v>
      </c>
      <c r="G552">
        <v>1</v>
      </c>
      <c r="H552">
        <v>3</v>
      </c>
      <c r="I552">
        <v>3</v>
      </c>
      <c r="J552">
        <v>3</v>
      </c>
      <c r="T552">
        <f>SUM(C551:J551)</f>
        <v>25</v>
      </c>
      <c r="U552">
        <f>SUM(C552:J552)</f>
        <v>13</v>
      </c>
      <c r="V552">
        <f>T552+U552</f>
        <v>38</v>
      </c>
    </row>
    <row r="553" spans="1:22" x14ac:dyDescent="0.2">
      <c r="A553" s="20"/>
      <c r="L553" s="34">
        <f>SUM(C551:C552)</f>
        <v>2</v>
      </c>
      <c r="M553" s="34">
        <f t="shared" ref="M553" si="515">SUM(E551:E552)</f>
        <v>0</v>
      </c>
      <c r="N553" s="34">
        <f t="shared" ref="N553" si="516">SUM(F551:F552)</f>
        <v>7</v>
      </c>
      <c r="O553" s="34">
        <f t="shared" ref="O553" si="517">SUM(G551:G552)</f>
        <v>4</v>
      </c>
      <c r="P553" s="34">
        <f t="shared" ref="P553" si="518">SUM(H551:H552)</f>
        <v>8</v>
      </c>
      <c r="Q553" s="34">
        <f t="shared" ref="Q553" si="519">SUM(I551:I552)</f>
        <v>7</v>
      </c>
      <c r="R553" s="34">
        <f t="shared" ref="R553" si="520">SUM(J551:J552)</f>
        <v>10</v>
      </c>
      <c r="S553" s="34"/>
    </row>
    <row r="554" spans="1:22" x14ac:dyDescent="0.2">
      <c r="A554" s="20">
        <v>43344</v>
      </c>
      <c r="C554">
        <v>3</v>
      </c>
      <c r="F554">
        <v>5</v>
      </c>
      <c r="G554">
        <v>3</v>
      </c>
      <c r="H554">
        <v>5</v>
      </c>
      <c r="I554">
        <v>5</v>
      </c>
      <c r="J554">
        <v>8</v>
      </c>
    </row>
    <row r="555" spans="1:22" x14ac:dyDescent="0.2">
      <c r="A555" s="20"/>
      <c r="C555">
        <v>0</v>
      </c>
      <c r="F555">
        <v>3</v>
      </c>
      <c r="G555">
        <v>2</v>
      </c>
      <c r="H555">
        <v>3</v>
      </c>
      <c r="I555">
        <v>4</v>
      </c>
      <c r="J555">
        <v>5</v>
      </c>
      <c r="T555">
        <f>SUM(C554:J554)</f>
        <v>29</v>
      </c>
      <c r="U555">
        <f>SUM(C555:J555)</f>
        <v>17</v>
      </c>
      <c r="V555">
        <f>T555+U555</f>
        <v>46</v>
      </c>
    </row>
    <row r="556" spans="1:22" x14ac:dyDescent="0.2">
      <c r="A556" s="20"/>
      <c r="L556" s="34">
        <f>SUM(C554:C555)</f>
        <v>3</v>
      </c>
      <c r="M556" s="34">
        <f t="shared" ref="M556" si="521">SUM(E554:E555)</f>
        <v>0</v>
      </c>
      <c r="N556" s="34">
        <f t="shared" ref="N556" si="522">SUM(F554:F555)</f>
        <v>8</v>
      </c>
      <c r="O556" s="34">
        <f t="shared" ref="O556" si="523">SUM(G554:G555)</f>
        <v>5</v>
      </c>
      <c r="P556" s="34">
        <f t="shared" ref="P556" si="524">SUM(H554:H555)</f>
        <v>8</v>
      </c>
      <c r="Q556" s="34">
        <f t="shared" ref="Q556" si="525">SUM(I554:I555)</f>
        <v>9</v>
      </c>
      <c r="R556" s="34">
        <f t="shared" ref="R556" si="526">SUM(J554:J555)</f>
        <v>13</v>
      </c>
      <c r="S556" s="34"/>
    </row>
    <row r="557" spans="1:22" x14ac:dyDescent="0.2">
      <c r="A557" s="20">
        <v>43374</v>
      </c>
      <c r="C557">
        <v>3</v>
      </c>
      <c r="F557">
        <v>4</v>
      </c>
      <c r="G557">
        <v>3</v>
      </c>
      <c r="H557">
        <v>5</v>
      </c>
      <c r="I557">
        <v>5</v>
      </c>
      <c r="J557">
        <v>8</v>
      </c>
    </row>
    <row r="558" spans="1:22" x14ac:dyDescent="0.2">
      <c r="A558" s="20"/>
      <c r="C558">
        <v>0</v>
      </c>
      <c r="F558">
        <v>3</v>
      </c>
      <c r="G558">
        <v>2</v>
      </c>
      <c r="H558">
        <v>3</v>
      </c>
      <c r="I558">
        <v>3</v>
      </c>
      <c r="J558">
        <v>4</v>
      </c>
      <c r="T558">
        <f>SUM(C557:J557)</f>
        <v>28</v>
      </c>
      <c r="U558">
        <f>SUM(C558:J558)</f>
        <v>15</v>
      </c>
      <c r="V558">
        <f>T558+U558</f>
        <v>43</v>
      </c>
    </row>
    <row r="559" spans="1:22" x14ac:dyDescent="0.2">
      <c r="A559" s="20"/>
      <c r="L559" s="34">
        <f>SUM(C557:C558)</f>
        <v>3</v>
      </c>
      <c r="M559" s="34">
        <f t="shared" ref="M559" si="527">SUM(E557:E558)</f>
        <v>0</v>
      </c>
      <c r="N559" s="34">
        <f t="shared" ref="N559" si="528">SUM(F557:F558)</f>
        <v>7</v>
      </c>
      <c r="O559" s="34">
        <f t="shared" ref="O559" si="529">SUM(G557:G558)</f>
        <v>5</v>
      </c>
      <c r="P559" s="34">
        <f t="shared" ref="P559" si="530">SUM(H557:H558)</f>
        <v>8</v>
      </c>
      <c r="Q559" s="34">
        <f t="shared" ref="Q559" si="531">SUM(I557:I558)</f>
        <v>8</v>
      </c>
      <c r="R559" s="34">
        <f t="shared" ref="R559" si="532">SUM(J557:J558)</f>
        <v>12</v>
      </c>
      <c r="S559" s="34"/>
    </row>
    <row r="560" spans="1:22" x14ac:dyDescent="0.2">
      <c r="A560" s="20">
        <v>43405</v>
      </c>
      <c r="C560">
        <v>2</v>
      </c>
      <c r="F560">
        <v>4</v>
      </c>
      <c r="G560">
        <v>3</v>
      </c>
      <c r="H560">
        <v>5</v>
      </c>
      <c r="I560">
        <v>5</v>
      </c>
      <c r="J560">
        <v>8</v>
      </c>
    </row>
    <row r="561" spans="1:22" x14ac:dyDescent="0.2">
      <c r="A561" s="20"/>
      <c r="C561">
        <v>0</v>
      </c>
      <c r="F561">
        <v>3</v>
      </c>
      <c r="G561">
        <v>2</v>
      </c>
      <c r="H561">
        <v>3</v>
      </c>
      <c r="I561">
        <v>3</v>
      </c>
      <c r="J561">
        <v>5</v>
      </c>
      <c r="T561">
        <f>SUM(C560:J560)</f>
        <v>27</v>
      </c>
      <c r="U561">
        <f>SUM(C561:J561)</f>
        <v>16</v>
      </c>
      <c r="V561">
        <f>T561+U561</f>
        <v>43</v>
      </c>
    </row>
    <row r="562" spans="1:22" x14ac:dyDescent="0.2">
      <c r="A562" s="20"/>
      <c r="L562" s="34">
        <f>SUM(C560:C561)</f>
        <v>2</v>
      </c>
      <c r="M562" s="34">
        <f t="shared" ref="M562" si="533">SUM(E560:E561)</f>
        <v>0</v>
      </c>
      <c r="N562" s="34">
        <f t="shared" ref="N562" si="534">SUM(F560:F561)</f>
        <v>7</v>
      </c>
      <c r="O562" s="34">
        <f t="shared" ref="O562" si="535">SUM(G560:G561)</f>
        <v>5</v>
      </c>
      <c r="P562" s="34">
        <f t="shared" ref="P562" si="536">SUM(H560:H561)</f>
        <v>8</v>
      </c>
      <c r="Q562" s="34">
        <f t="shared" ref="Q562" si="537">SUM(I560:I561)</f>
        <v>8</v>
      </c>
      <c r="R562" s="34">
        <f t="shared" ref="R562" si="538">SUM(J560:J561)</f>
        <v>13</v>
      </c>
      <c r="S562" s="34"/>
    </row>
    <row r="563" spans="1:22" x14ac:dyDescent="0.2">
      <c r="A563" s="20">
        <v>43435</v>
      </c>
      <c r="C563">
        <v>2</v>
      </c>
      <c r="F563">
        <v>4</v>
      </c>
      <c r="G563">
        <v>3</v>
      </c>
      <c r="H563">
        <v>5</v>
      </c>
      <c r="I563">
        <v>4</v>
      </c>
      <c r="J563">
        <v>7</v>
      </c>
    </row>
    <row r="564" spans="1:22" x14ac:dyDescent="0.2">
      <c r="A564" s="20"/>
      <c r="C564">
        <v>0</v>
      </c>
      <c r="F564">
        <v>3</v>
      </c>
      <c r="G564">
        <v>2</v>
      </c>
      <c r="H564">
        <v>4</v>
      </c>
      <c r="I564">
        <v>3</v>
      </c>
      <c r="J564">
        <v>5</v>
      </c>
      <c r="T564">
        <f>SUM(C563:J563)</f>
        <v>25</v>
      </c>
      <c r="U564">
        <f>SUM(C564:J564)</f>
        <v>17</v>
      </c>
      <c r="V564">
        <f>T564+U564</f>
        <v>42</v>
      </c>
    </row>
    <row r="565" spans="1:22" x14ac:dyDescent="0.2">
      <c r="A565" s="20"/>
      <c r="L565" s="34">
        <f>SUM(C563:C564)</f>
        <v>2</v>
      </c>
      <c r="M565" s="34">
        <f t="shared" ref="M565" si="539">SUM(E563:E564)</f>
        <v>0</v>
      </c>
      <c r="N565" s="34">
        <f t="shared" ref="N565" si="540">SUM(F563:F564)</f>
        <v>7</v>
      </c>
      <c r="O565" s="34">
        <f t="shared" ref="O565" si="541">SUM(G563:G564)</f>
        <v>5</v>
      </c>
      <c r="P565" s="34">
        <f t="shared" ref="P565" si="542">SUM(H563:H564)</f>
        <v>9</v>
      </c>
      <c r="Q565" s="34">
        <f t="shared" ref="Q565" si="543">SUM(I563:I564)</f>
        <v>7</v>
      </c>
      <c r="R565" s="34">
        <f t="shared" ref="R565" si="544">SUM(J563:J564)</f>
        <v>12</v>
      </c>
      <c r="S565" s="34"/>
    </row>
    <row r="566" spans="1:22" x14ac:dyDescent="0.2">
      <c r="A566" s="20" t="s">
        <v>483</v>
      </c>
      <c r="C566">
        <v>3</v>
      </c>
      <c r="F566">
        <v>4</v>
      </c>
      <c r="G566">
        <v>3</v>
      </c>
      <c r="H566">
        <v>5</v>
      </c>
      <c r="I566">
        <v>5</v>
      </c>
      <c r="J566">
        <v>8</v>
      </c>
    </row>
    <row r="567" spans="1:22" x14ac:dyDescent="0.2">
      <c r="C567">
        <v>0</v>
      </c>
      <c r="F567">
        <v>3</v>
      </c>
      <c r="G567">
        <v>2</v>
      </c>
      <c r="H567">
        <v>3</v>
      </c>
      <c r="I567">
        <v>3</v>
      </c>
      <c r="J567">
        <v>5</v>
      </c>
      <c r="T567">
        <f>SUM(C566:J566)</f>
        <v>28</v>
      </c>
      <c r="U567">
        <f>SUM(C567:J567)</f>
        <v>16</v>
      </c>
      <c r="V567">
        <f>T567+U567</f>
        <v>44</v>
      </c>
    </row>
    <row r="568" spans="1:22" x14ac:dyDescent="0.2">
      <c r="L568" s="34">
        <f>SUM(C566:C567)</f>
        <v>3</v>
      </c>
      <c r="M568" s="34">
        <f t="shared" ref="M568" si="545">SUM(E566:E567)</f>
        <v>0</v>
      </c>
      <c r="N568" s="34">
        <f t="shared" ref="N568" si="546">SUM(F566:F567)</f>
        <v>7</v>
      </c>
      <c r="O568" s="34">
        <f t="shared" ref="O568" si="547">SUM(G566:G567)</f>
        <v>5</v>
      </c>
      <c r="P568" s="34">
        <f t="shared" ref="P568" si="548">SUM(H566:H567)</f>
        <v>8</v>
      </c>
      <c r="Q568" s="34">
        <f t="shared" ref="Q568" si="549">SUM(I566:I567)</f>
        <v>8</v>
      </c>
      <c r="R568" s="34">
        <f t="shared" ref="R568" si="550">SUM(J566:J567)</f>
        <v>13</v>
      </c>
      <c r="S568" s="34"/>
    </row>
    <row r="569" spans="1:22" x14ac:dyDescent="0.2">
      <c r="A569" s="20" t="s">
        <v>482</v>
      </c>
      <c r="C569">
        <v>3</v>
      </c>
      <c r="F569">
        <v>5</v>
      </c>
      <c r="G569">
        <v>3</v>
      </c>
      <c r="H569">
        <v>5</v>
      </c>
      <c r="I569">
        <v>4</v>
      </c>
      <c r="J569">
        <v>8</v>
      </c>
    </row>
    <row r="570" spans="1:22" x14ac:dyDescent="0.2">
      <c r="C570">
        <v>0</v>
      </c>
      <c r="F570">
        <v>3</v>
      </c>
      <c r="G570">
        <v>2</v>
      </c>
      <c r="H570">
        <v>3</v>
      </c>
      <c r="I570">
        <v>3</v>
      </c>
      <c r="J570">
        <v>5</v>
      </c>
      <c r="T570">
        <f>SUM(C569:J569)</f>
        <v>28</v>
      </c>
      <c r="U570">
        <f>SUM(C570:J570)</f>
        <v>16</v>
      </c>
      <c r="V570">
        <f>T570+U570</f>
        <v>44</v>
      </c>
    </row>
    <row r="571" spans="1:22" x14ac:dyDescent="0.2">
      <c r="L571" s="34">
        <f>SUM(C569:C570)</f>
        <v>3</v>
      </c>
      <c r="M571" s="34">
        <f t="shared" ref="M571" si="551">SUM(E569:E570)</f>
        <v>0</v>
      </c>
      <c r="N571" s="34">
        <f t="shared" ref="N571" si="552">SUM(F569:F570)</f>
        <v>8</v>
      </c>
      <c r="O571" s="34">
        <f t="shared" ref="O571" si="553">SUM(G569:G570)</f>
        <v>5</v>
      </c>
      <c r="P571" s="34">
        <f t="shared" ref="P571" si="554">SUM(H569:H570)</f>
        <v>8</v>
      </c>
      <c r="Q571" s="34">
        <f t="shared" ref="Q571" si="555">SUM(I569:I570)</f>
        <v>7</v>
      </c>
      <c r="R571" s="34">
        <f t="shared" ref="R571" si="556">SUM(J569:J570)</f>
        <v>13</v>
      </c>
      <c r="S571" s="34"/>
    </row>
    <row r="572" spans="1:22" x14ac:dyDescent="0.2">
      <c r="A572" s="20" t="s">
        <v>484</v>
      </c>
      <c r="C572">
        <v>3</v>
      </c>
      <c r="F572">
        <v>4</v>
      </c>
      <c r="G572">
        <v>3</v>
      </c>
      <c r="H572">
        <v>5</v>
      </c>
      <c r="I572">
        <v>4</v>
      </c>
      <c r="J572">
        <v>8</v>
      </c>
    </row>
    <row r="573" spans="1:22" x14ac:dyDescent="0.2">
      <c r="C573">
        <v>0</v>
      </c>
      <c r="F573">
        <v>3</v>
      </c>
      <c r="G573">
        <v>2</v>
      </c>
      <c r="H573">
        <v>3</v>
      </c>
      <c r="I573">
        <v>3</v>
      </c>
      <c r="J573">
        <v>5</v>
      </c>
      <c r="T573">
        <f>SUM(C572:J572)</f>
        <v>27</v>
      </c>
      <c r="U573">
        <f>SUM(C573:J573)</f>
        <v>16</v>
      </c>
      <c r="V573">
        <f>T573+U573</f>
        <v>43</v>
      </c>
    </row>
    <row r="574" spans="1:22" x14ac:dyDescent="0.2">
      <c r="L574" s="34">
        <f>SUM(C572:C573)</f>
        <v>3</v>
      </c>
      <c r="M574" s="34">
        <f t="shared" ref="M574" si="557">SUM(E572:E573)</f>
        <v>0</v>
      </c>
      <c r="N574" s="34">
        <f t="shared" ref="N574" si="558">SUM(F572:F573)</f>
        <v>7</v>
      </c>
      <c r="O574" s="34">
        <f t="shared" ref="O574" si="559">SUM(G572:G573)</f>
        <v>5</v>
      </c>
      <c r="P574" s="34">
        <f t="shared" ref="P574" si="560">SUM(H572:H573)</f>
        <v>8</v>
      </c>
      <c r="Q574" s="34">
        <f t="shared" ref="Q574" si="561">SUM(I572:I573)</f>
        <v>7</v>
      </c>
      <c r="R574" s="34">
        <f t="shared" ref="R574" si="562">SUM(J572:J573)</f>
        <v>13</v>
      </c>
      <c r="S574" s="34"/>
    </row>
    <row r="575" spans="1:22" x14ac:dyDescent="0.2">
      <c r="A575" s="20" t="s">
        <v>485</v>
      </c>
      <c r="C575">
        <v>2</v>
      </c>
      <c r="F575">
        <v>4</v>
      </c>
      <c r="G575">
        <v>3</v>
      </c>
      <c r="H575">
        <v>5</v>
      </c>
      <c r="I575">
        <v>4</v>
      </c>
      <c r="J575">
        <v>7</v>
      </c>
    </row>
    <row r="576" spans="1:22" x14ac:dyDescent="0.2">
      <c r="C576">
        <v>0</v>
      </c>
      <c r="F576">
        <v>3</v>
      </c>
      <c r="G576">
        <v>2</v>
      </c>
      <c r="H576">
        <v>3</v>
      </c>
      <c r="I576">
        <v>3</v>
      </c>
      <c r="J576">
        <v>4</v>
      </c>
      <c r="T576">
        <f>SUM(C575:J575)</f>
        <v>25</v>
      </c>
      <c r="U576">
        <f>SUM(C576:J576)</f>
        <v>15</v>
      </c>
      <c r="V576">
        <f>T576+U576</f>
        <v>40</v>
      </c>
    </row>
    <row r="577" spans="1:22" x14ac:dyDescent="0.2">
      <c r="L577" s="34">
        <f>SUM(C575:C576)</f>
        <v>2</v>
      </c>
      <c r="M577" s="34">
        <f t="shared" ref="M577" si="563">SUM(E575:E576)</f>
        <v>0</v>
      </c>
      <c r="N577" s="34">
        <f t="shared" ref="N577" si="564">SUM(F575:F576)</f>
        <v>7</v>
      </c>
      <c r="O577" s="34">
        <f t="shared" ref="O577" si="565">SUM(G575:G576)</f>
        <v>5</v>
      </c>
      <c r="P577" s="34">
        <f t="shared" ref="P577" si="566">SUM(H575:H576)</f>
        <v>8</v>
      </c>
      <c r="Q577" s="34">
        <f t="shared" ref="Q577" si="567">SUM(I575:I576)</f>
        <v>7</v>
      </c>
      <c r="R577" s="34">
        <f t="shared" ref="R577" si="568">SUM(J575:J576)</f>
        <v>11</v>
      </c>
      <c r="S577" s="34"/>
    </row>
    <row r="578" spans="1:22" x14ac:dyDescent="0.2">
      <c r="A578" s="20" t="s">
        <v>486</v>
      </c>
      <c r="C578">
        <v>3</v>
      </c>
      <c r="F578">
        <v>4</v>
      </c>
      <c r="G578">
        <v>3</v>
      </c>
      <c r="H578">
        <v>4</v>
      </c>
      <c r="I578">
        <v>4</v>
      </c>
      <c r="J578">
        <v>7</v>
      </c>
    </row>
    <row r="579" spans="1:22" x14ac:dyDescent="0.2">
      <c r="C579">
        <v>0</v>
      </c>
      <c r="F579">
        <v>3</v>
      </c>
      <c r="G579">
        <v>2</v>
      </c>
      <c r="H579">
        <v>3</v>
      </c>
      <c r="I579">
        <v>3</v>
      </c>
      <c r="J579">
        <v>5</v>
      </c>
      <c r="T579">
        <f>SUM(C578:J578)</f>
        <v>25</v>
      </c>
      <c r="U579">
        <f>SUM(C579:J579)</f>
        <v>16</v>
      </c>
      <c r="V579">
        <f>T579+U579</f>
        <v>41</v>
      </c>
    </row>
    <row r="580" spans="1:22" x14ac:dyDescent="0.2">
      <c r="L580" s="34">
        <f>SUM(C578:C579)</f>
        <v>3</v>
      </c>
      <c r="M580" s="34">
        <f t="shared" ref="M580" si="569">SUM(E578:E579)</f>
        <v>0</v>
      </c>
      <c r="N580" s="34">
        <f t="shared" ref="N580" si="570">SUM(F578:F579)</f>
        <v>7</v>
      </c>
      <c r="O580" s="34">
        <f t="shared" ref="O580" si="571">SUM(G578:G579)</f>
        <v>5</v>
      </c>
      <c r="P580" s="34">
        <f t="shared" ref="P580" si="572">SUM(H578:H579)</f>
        <v>7</v>
      </c>
      <c r="Q580" s="34">
        <f t="shared" ref="Q580" si="573">SUM(I578:I579)</f>
        <v>7</v>
      </c>
      <c r="R580" s="34">
        <f t="shared" ref="R580" si="574">SUM(J578:J579)</f>
        <v>12</v>
      </c>
      <c r="S580" s="34"/>
    </row>
    <row r="581" spans="1:22" x14ac:dyDescent="0.2">
      <c r="A581" s="20" t="s">
        <v>487</v>
      </c>
      <c r="C581">
        <v>2</v>
      </c>
      <c r="F581">
        <v>4</v>
      </c>
      <c r="G581">
        <v>3</v>
      </c>
      <c r="H581">
        <v>4</v>
      </c>
      <c r="I581">
        <v>4</v>
      </c>
      <c r="J581">
        <v>7</v>
      </c>
    </row>
    <row r="582" spans="1:22" x14ac:dyDescent="0.2">
      <c r="C582">
        <v>0</v>
      </c>
      <c r="F582">
        <v>3</v>
      </c>
      <c r="G582">
        <v>2</v>
      </c>
      <c r="H582">
        <v>3</v>
      </c>
      <c r="I582">
        <v>3</v>
      </c>
      <c r="J582">
        <v>5</v>
      </c>
      <c r="T582">
        <f>SUM(C581:J581)</f>
        <v>24</v>
      </c>
      <c r="U582">
        <f>SUM(C582:J582)</f>
        <v>16</v>
      </c>
      <c r="V582">
        <f>T582+U582</f>
        <v>40</v>
      </c>
    </row>
    <row r="583" spans="1:22" x14ac:dyDescent="0.2">
      <c r="L583" s="34">
        <f>SUM(C581:C582)</f>
        <v>2</v>
      </c>
      <c r="M583" s="34">
        <f t="shared" ref="M583" si="575">SUM(E581:E582)</f>
        <v>0</v>
      </c>
      <c r="N583" s="34">
        <f t="shared" ref="N583" si="576">SUM(F581:F582)</f>
        <v>7</v>
      </c>
      <c r="O583" s="34">
        <f t="shared" ref="O583" si="577">SUM(G581:G582)</f>
        <v>5</v>
      </c>
      <c r="P583" s="34">
        <f t="shared" ref="P583" si="578">SUM(H581:H582)</f>
        <v>7</v>
      </c>
      <c r="Q583" s="34">
        <f t="shared" ref="Q583" si="579">SUM(I581:I582)</f>
        <v>7</v>
      </c>
      <c r="R583" s="34">
        <f t="shared" ref="R583" si="580">SUM(J581:J582)</f>
        <v>12</v>
      </c>
      <c r="S583" s="34"/>
    </row>
    <row r="584" spans="1:22" x14ac:dyDescent="0.2">
      <c r="A584" s="20" t="s">
        <v>488</v>
      </c>
      <c r="C584">
        <v>2</v>
      </c>
      <c r="F584">
        <v>4</v>
      </c>
      <c r="G584">
        <v>3</v>
      </c>
      <c r="H584">
        <v>4</v>
      </c>
      <c r="I584">
        <v>4</v>
      </c>
      <c r="J584">
        <v>7</v>
      </c>
    </row>
    <row r="585" spans="1:22" x14ac:dyDescent="0.2">
      <c r="C585">
        <v>0</v>
      </c>
      <c r="F585">
        <v>3</v>
      </c>
      <c r="G585">
        <v>1.5</v>
      </c>
      <c r="H585">
        <v>3</v>
      </c>
      <c r="I585">
        <v>3</v>
      </c>
      <c r="J585">
        <v>5</v>
      </c>
      <c r="T585">
        <f>SUM(C584:J584)</f>
        <v>24</v>
      </c>
      <c r="U585">
        <f>SUM(C585:J585)</f>
        <v>15.5</v>
      </c>
      <c r="V585">
        <f>T585+U585</f>
        <v>39.5</v>
      </c>
    </row>
    <row r="586" spans="1:22" x14ac:dyDescent="0.2">
      <c r="L586" s="34">
        <f>SUM(C584:C585)</f>
        <v>2</v>
      </c>
      <c r="M586" s="34">
        <f t="shared" ref="M586" si="581">SUM(E584:E585)</f>
        <v>0</v>
      </c>
      <c r="N586" s="34">
        <f t="shared" ref="N586" si="582">SUM(F584:F585)</f>
        <v>7</v>
      </c>
      <c r="O586" s="34">
        <f t="shared" ref="O586" si="583">SUM(G584:G585)</f>
        <v>4.5</v>
      </c>
      <c r="P586" s="34">
        <f t="shared" ref="P586" si="584">SUM(H584:H585)</f>
        <v>7</v>
      </c>
      <c r="Q586" s="34">
        <f t="shared" ref="Q586" si="585">SUM(I584:I585)</f>
        <v>7</v>
      </c>
      <c r="R586" s="34">
        <f t="shared" ref="R586" si="586">SUM(J584:J585)</f>
        <v>12</v>
      </c>
      <c r="S586" s="34"/>
    </row>
    <row r="587" spans="1:22" x14ac:dyDescent="0.2">
      <c r="A587" s="20" t="s">
        <v>489</v>
      </c>
      <c r="C587">
        <v>2</v>
      </c>
      <c r="F587">
        <v>4</v>
      </c>
      <c r="G587">
        <v>3</v>
      </c>
      <c r="H587">
        <v>4</v>
      </c>
      <c r="I587">
        <v>4</v>
      </c>
      <c r="J587">
        <v>7</v>
      </c>
    </row>
    <row r="588" spans="1:22" x14ac:dyDescent="0.2">
      <c r="C588">
        <v>0</v>
      </c>
      <c r="F588">
        <v>3</v>
      </c>
      <c r="G588">
        <v>2</v>
      </c>
      <c r="H588">
        <v>3</v>
      </c>
      <c r="I588">
        <v>2</v>
      </c>
      <c r="J588">
        <v>5</v>
      </c>
      <c r="T588">
        <f>SUM(C587:J587)</f>
        <v>24</v>
      </c>
      <c r="U588">
        <f>SUM(C588:J588)</f>
        <v>15</v>
      </c>
      <c r="V588">
        <f>T588+U588</f>
        <v>39</v>
      </c>
    </row>
    <row r="589" spans="1:22" x14ac:dyDescent="0.2">
      <c r="L589" s="34">
        <f>SUM(C587:C588)</f>
        <v>2</v>
      </c>
      <c r="M589" s="34">
        <f t="shared" ref="M589" si="587">SUM(E587:E588)</f>
        <v>0</v>
      </c>
      <c r="N589" s="34">
        <f t="shared" ref="N589" si="588">SUM(F587:F588)</f>
        <v>7</v>
      </c>
      <c r="O589" s="34">
        <f t="shared" ref="O589" si="589">SUM(G587:G588)</f>
        <v>5</v>
      </c>
      <c r="P589" s="34">
        <f t="shared" ref="P589" si="590">SUM(H587:H588)</f>
        <v>7</v>
      </c>
      <c r="Q589" s="34">
        <f t="shared" ref="Q589" si="591">SUM(I587:I588)</f>
        <v>6</v>
      </c>
      <c r="R589" s="34">
        <f t="shared" ref="R589" si="592">SUM(J587:J588)</f>
        <v>12</v>
      </c>
      <c r="S589" s="34"/>
    </row>
    <row r="590" spans="1:22" x14ac:dyDescent="0.2">
      <c r="A590" s="20" t="s">
        <v>490</v>
      </c>
      <c r="C590">
        <v>3</v>
      </c>
      <c r="F590">
        <v>4</v>
      </c>
      <c r="G590">
        <v>3</v>
      </c>
      <c r="H590">
        <v>4</v>
      </c>
      <c r="I590">
        <v>3</v>
      </c>
      <c r="J590">
        <v>7</v>
      </c>
    </row>
    <row r="591" spans="1:22" x14ac:dyDescent="0.2">
      <c r="C591">
        <v>0</v>
      </c>
      <c r="F591">
        <v>3</v>
      </c>
      <c r="G591">
        <v>2</v>
      </c>
      <c r="H591">
        <v>3</v>
      </c>
      <c r="I591">
        <v>3</v>
      </c>
      <c r="J591">
        <v>5</v>
      </c>
      <c r="T591">
        <f>SUM(C590:J590)</f>
        <v>24</v>
      </c>
      <c r="U591">
        <f>SUM(C591:J591)</f>
        <v>16</v>
      </c>
      <c r="V591">
        <f>T591+U591</f>
        <v>40</v>
      </c>
    </row>
    <row r="592" spans="1:22" x14ac:dyDescent="0.2">
      <c r="L592" s="34">
        <f>SUM(C590:C591)</f>
        <v>3</v>
      </c>
      <c r="M592" s="34">
        <f t="shared" ref="M592" si="593">SUM(E590:E591)</f>
        <v>0</v>
      </c>
      <c r="N592" s="34">
        <f t="shared" ref="N592" si="594">SUM(F590:F591)</f>
        <v>7</v>
      </c>
      <c r="O592" s="34">
        <f t="shared" ref="O592" si="595">SUM(G590:G591)</f>
        <v>5</v>
      </c>
      <c r="P592" s="34">
        <f t="shared" ref="P592" si="596">SUM(H590:H591)</f>
        <v>7</v>
      </c>
      <c r="Q592" s="34">
        <f t="shared" ref="Q592" si="597">SUM(I590:I591)</f>
        <v>6</v>
      </c>
      <c r="R592" s="34">
        <f t="shared" ref="R592" si="598">SUM(J590:J591)</f>
        <v>12</v>
      </c>
      <c r="S592" s="34"/>
    </row>
    <row r="593" spans="1:22" x14ac:dyDescent="0.2">
      <c r="A593" s="20" t="s">
        <v>491</v>
      </c>
      <c r="C593">
        <v>3</v>
      </c>
      <c r="F593">
        <v>4</v>
      </c>
      <c r="G593">
        <v>3</v>
      </c>
      <c r="H593">
        <v>5</v>
      </c>
      <c r="I593">
        <v>3</v>
      </c>
      <c r="J593">
        <v>7</v>
      </c>
    </row>
    <row r="594" spans="1:22" x14ac:dyDescent="0.2">
      <c r="C594">
        <v>0</v>
      </c>
      <c r="F594">
        <v>2</v>
      </c>
      <c r="G594">
        <v>2</v>
      </c>
      <c r="H594">
        <v>3</v>
      </c>
      <c r="I594">
        <v>3</v>
      </c>
      <c r="J594">
        <v>4</v>
      </c>
      <c r="T594">
        <f>SUM(C593:J593)</f>
        <v>25</v>
      </c>
      <c r="U594">
        <f>SUM(C594:J594)</f>
        <v>14</v>
      </c>
      <c r="V594">
        <f>T594+U594</f>
        <v>39</v>
      </c>
    </row>
    <row r="595" spans="1:22" x14ac:dyDescent="0.2">
      <c r="L595" s="34">
        <f>SUM(C593:C594)</f>
        <v>3</v>
      </c>
      <c r="M595" s="34">
        <f t="shared" ref="M595" si="599">SUM(E593:E594)</f>
        <v>0</v>
      </c>
      <c r="N595" s="34">
        <f t="shared" ref="N595" si="600">SUM(F593:F594)</f>
        <v>6</v>
      </c>
      <c r="O595" s="34">
        <f t="shared" ref="O595" si="601">SUM(G593:G594)</f>
        <v>5</v>
      </c>
      <c r="P595" s="34">
        <f t="shared" ref="P595" si="602">SUM(H593:H594)</f>
        <v>8</v>
      </c>
      <c r="Q595" s="34">
        <f t="shared" ref="Q595" si="603">SUM(I593:I594)</f>
        <v>6</v>
      </c>
      <c r="R595" s="34">
        <f t="shared" ref="R595" si="604">SUM(J593:J594)</f>
        <v>11</v>
      </c>
      <c r="S595" s="34"/>
    </row>
    <row r="596" spans="1:22" x14ac:dyDescent="0.2">
      <c r="A596" s="20" t="s">
        <v>492</v>
      </c>
      <c r="C596">
        <v>3</v>
      </c>
      <c r="F596">
        <v>4</v>
      </c>
      <c r="G596">
        <v>3</v>
      </c>
      <c r="H596">
        <v>4</v>
      </c>
      <c r="I596">
        <v>3</v>
      </c>
      <c r="J596">
        <v>7</v>
      </c>
    </row>
    <row r="597" spans="1:22" x14ac:dyDescent="0.2">
      <c r="C597">
        <v>0</v>
      </c>
      <c r="F597">
        <v>2</v>
      </c>
      <c r="G597">
        <v>2</v>
      </c>
      <c r="H597">
        <v>3</v>
      </c>
      <c r="I597">
        <v>3</v>
      </c>
      <c r="J597">
        <v>5</v>
      </c>
      <c r="T597">
        <f>SUM(C596:J596)</f>
        <v>24</v>
      </c>
      <c r="U597">
        <f>SUM(C597:J597)</f>
        <v>15</v>
      </c>
      <c r="V597">
        <f>T597+U597</f>
        <v>39</v>
      </c>
    </row>
    <row r="598" spans="1:22" x14ac:dyDescent="0.2">
      <c r="L598" s="34">
        <f>SUM(C596:C597)</f>
        <v>3</v>
      </c>
      <c r="M598" s="34">
        <f t="shared" ref="M598" si="605">SUM(E596:E597)</f>
        <v>0</v>
      </c>
      <c r="N598" s="34">
        <f t="shared" ref="N598" si="606">SUM(F596:F597)</f>
        <v>6</v>
      </c>
      <c r="O598" s="34">
        <f t="shared" ref="O598" si="607">SUM(G596:G597)</f>
        <v>5</v>
      </c>
      <c r="P598" s="34">
        <f t="shared" ref="P598" si="608">SUM(H596:H597)</f>
        <v>7</v>
      </c>
      <c r="Q598" s="34">
        <f t="shared" ref="Q598" si="609">SUM(I596:I597)</f>
        <v>6</v>
      </c>
      <c r="R598" s="34">
        <f t="shared" ref="R598" si="610">SUM(J596:J597)</f>
        <v>12</v>
      </c>
      <c r="S598" s="34"/>
    </row>
    <row r="599" spans="1:22" x14ac:dyDescent="0.2">
      <c r="A599" s="20" t="s">
        <v>493</v>
      </c>
      <c r="C599">
        <v>3</v>
      </c>
      <c r="F599">
        <v>4</v>
      </c>
      <c r="G599">
        <v>3</v>
      </c>
      <c r="H599">
        <v>4</v>
      </c>
      <c r="I599">
        <v>3</v>
      </c>
      <c r="J599">
        <v>7</v>
      </c>
    </row>
    <row r="600" spans="1:22" x14ac:dyDescent="0.2">
      <c r="C600">
        <v>0</v>
      </c>
      <c r="F600">
        <v>2</v>
      </c>
      <c r="G600">
        <v>2</v>
      </c>
      <c r="H600">
        <v>3</v>
      </c>
      <c r="I600">
        <v>2</v>
      </c>
      <c r="J600">
        <v>5</v>
      </c>
      <c r="T600">
        <f>SUM(C599:J599)</f>
        <v>24</v>
      </c>
      <c r="U600">
        <f>SUM(C600:J600)</f>
        <v>14</v>
      </c>
      <c r="V600">
        <f>T600+U600</f>
        <v>38</v>
      </c>
    </row>
    <row r="601" spans="1:22" x14ac:dyDescent="0.2">
      <c r="L601" s="34">
        <f>SUM(C599:C600)</f>
        <v>3</v>
      </c>
      <c r="M601" s="34">
        <f t="shared" ref="M601" si="611">SUM(E599:E600)</f>
        <v>0</v>
      </c>
      <c r="N601" s="34">
        <f t="shared" ref="N601" si="612">SUM(F599:F600)</f>
        <v>6</v>
      </c>
      <c r="O601" s="34">
        <f t="shared" ref="O601" si="613">SUM(G599:G600)</f>
        <v>5</v>
      </c>
      <c r="P601" s="34">
        <f t="shared" ref="P601" si="614">SUM(H599:H600)</f>
        <v>7</v>
      </c>
      <c r="Q601" s="34">
        <f t="shared" ref="Q601" si="615">SUM(I599:I600)</f>
        <v>5</v>
      </c>
      <c r="R601" s="34">
        <f t="shared" ref="R601" si="616">SUM(J599:J600)</f>
        <v>12</v>
      </c>
      <c r="S601" s="34"/>
    </row>
    <row r="602" spans="1:22" x14ac:dyDescent="0.2">
      <c r="A602" s="20" t="s">
        <v>494</v>
      </c>
      <c r="C602">
        <v>3</v>
      </c>
      <c r="F602">
        <v>4</v>
      </c>
      <c r="G602">
        <v>3</v>
      </c>
      <c r="H602">
        <v>5</v>
      </c>
      <c r="I602">
        <v>3</v>
      </c>
      <c r="J602">
        <v>6</v>
      </c>
    </row>
    <row r="603" spans="1:22" x14ac:dyDescent="0.2">
      <c r="C603">
        <v>0</v>
      </c>
      <c r="F603">
        <v>3</v>
      </c>
      <c r="G603">
        <v>2</v>
      </c>
      <c r="H603">
        <v>4</v>
      </c>
      <c r="I603">
        <v>2</v>
      </c>
      <c r="J603">
        <v>5</v>
      </c>
      <c r="T603">
        <f>SUM(C602:J602)</f>
        <v>24</v>
      </c>
      <c r="U603">
        <f>SUM(C603:J603)</f>
        <v>16</v>
      </c>
      <c r="V603">
        <f>T603+U603</f>
        <v>40</v>
      </c>
    </row>
    <row r="604" spans="1:22" x14ac:dyDescent="0.2">
      <c r="A604" s="20"/>
      <c r="L604" s="34">
        <f>SUM(C602:C603)</f>
        <v>3</v>
      </c>
      <c r="M604" s="34">
        <f t="shared" ref="M604" si="617">SUM(E602:E603)</f>
        <v>0</v>
      </c>
      <c r="N604" s="34">
        <f t="shared" ref="N604" si="618">SUM(F602:F603)</f>
        <v>7</v>
      </c>
      <c r="O604" s="34">
        <f t="shared" ref="O604" si="619">SUM(G602:G603)</f>
        <v>5</v>
      </c>
      <c r="P604" s="34">
        <f t="shared" ref="P604" si="620">SUM(H602:H603)</f>
        <v>9</v>
      </c>
      <c r="Q604" s="34">
        <f t="shared" ref="Q604" si="621">SUM(I602:I603)</f>
        <v>5</v>
      </c>
      <c r="R604" s="34">
        <f t="shared" ref="R604" si="622">SUM(J602:J603)</f>
        <v>11</v>
      </c>
      <c r="S604" s="34"/>
    </row>
    <row r="605" spans="1:22" x14ac:dyDescent="0.2">
      <c r="A605" s="20" t="s">
        <v>511</v>
      </c>
      <c r="C605">
        <v>2</v>
      </c>
      <c r="F605">
        <v>4</v>
      </c>
      <c r="G605">
        <v>3</v>
      </c>
      <c r="H605">
        <v>5</v>
      </c>
      <c r="I605">
        <v>4</v>
      </c>
      <c r="J605">
        <v>7</v>
      </c>
    </row>
    <row r="606" spans="1:22" x14ac:dyDescent="0.2">
      <c r="C606">
        <v>0</v>
      </c>
      <c r="F606">
        <v>2</v>
      </c>
      <c r="G606">
        <v>2</v>
      </c>
      <c r="H606">
        <v>3</v>
      </c>
      <c r="I606">
        <v>2</v>
      </c>
      <c r="J606">
        <v>5</v>
      </c>
      <c r="T606">
        <f>SUM(C605:J605)</f>
        <v>25</v>
      </c>
      <c r="U606">
        <f>SUM(C606:J606)</f>
        <v>14</v>
      </c>
      <c r="V606">
        <f>T606+U606</f>
        <v>39</v>
      </c>
    </row>
    <row r="607" spans="1:22" x14ac:dyDescent="0.2">
      <c r="L607" s="34">
        <f>SUM(C605:C606)</f>
        <v>2</v>
      </c>
      <c r="M607" s="34">
        <f t="shared" ref="M607" si="623">SUM(E605:E606)</f>
        <v>0</v>
      </c>
      <c r="N607" s="34">
        <f t="shared" ref="N607" si="624">SUM(F605:F606)</f>
        <v>6</v>
      </c>
      <c r="O607" s="34">
        <f t="shared" ref="O607" si="625">SUM(G605:G606)</f>
        <v>5</v>
      </c>
      <c r="P607" s="34">
        <f t="shared" ref="P607" si="626">SUM(H605:H606)</f>
        <v>8</v>
      </c>
      <c r="Q607" s="34">
        <f t="shared" ref="Q607" si="627">SUM(I605:I606)</f>
        <v>6</v>
      </c>
      <c r="R607" s="34">
        <f t="shared" ref="R607" si="628">SUM(J605:J606)</f>
        <v>12</v>
      </c>
      <c r="S607" s="34"/>
    </row>
    <row r="608" spans="1:22" x14ac:dyDescent="0.2">
      <c r="A608" s="20" t="s">
        <v>512</v>
      </c>
      <c r="C608">
        <v>2</v>
      </c>
      <c r="F608">
        <v>4</v>
      </c>
      <c r="G608">
        <v>3</v>
      </c>
      <c r="H608">
        <v>5</v>
      </c>
      <c r="I608">
        <v>4</v>
      </c>
      <c r="J608">
        <v>7</v>
      </c>
    </row>
    <row r="609" spans="1:22" x14ac:dyDescent="0.2">
      <c r="C609">
        <v>0</v>
      </c>
      <c r="F609">
        <v>3</v>
      </c>
      <c r="G609">
        <v>1</v>
      </c>
      <c r="H609">
        <v>3</v>
      </c>
      <c r="I609">
        <v>3</v>
      </c>
      <c r="J609">
        <v>4</v>
      </c>
      <c r="T609">
        <f>SUM(C608:J608)</f>
        <v>25</v>
      </c>
      <c r="U609">
        <f>SUM(C609:J609)</f>
        <v>14</v>
      </c>
      <c r="V609">
        <f>T609+U609</f>
        <v>39</v>
      </c>
    </row>
    <row r="610" spans="1:22" x14ac:dyDescent="0.2">
      <c r="L610" s="34">
        <f>SUM(C608:C609)</f>
        <v>2</v>
      </c>
      <c r="M610" s="34">
        <f t="shared" ref="M610" si="629">SUM(E608:E609)</f>
        <v>0</v>
      </c>
      <c r="N610" s="34">
        <f t="shared" ref="N610" si="630">SUM(F608:F609)</f>
        <v>7</v>
      </c>
      <c r="O610" s="34">
        <f t="shared" ref="O610" si="631">SUM(G608:G609)</f>
        <v>4</v>
      </c>
      <c r="P610" s="34">
        <f t="shared" ref="P610" si="632">SUM(H608:H609)</f>
        <v>8</v>
      </c>
      <c r="Q610" s="34">
        <f t="shared" ref="Q610" si="633">SUM(I608:I609)</f>
        <v>7</v>
      </c>
      <c r="R610" s="34">
        <f t="shared" ref="R610" si="634">SUM(J608:J609)</f>
        <v>11</v>
      </c>
      <c r="S610" s="34"/>
    </row>
    <row r="611" spans="1:22" x14ac:dyDescent="0.2">
      <c r="A611" s="20" t="s">
        <v>513</v>
      </c>
      <c r="C611">
        <v>1</v>
      </c>
      <c r="F611">
        <v>3</v>
      </c>
      <c r="G611">
        <v>3</v>
      </c>
      <c r="H611">
        <v>4</v>
      </c>
      <c r="I611">
        <v>3</v>
      </c>
      <c r="J611">
        <v>6</v>
      </c>
    </row>
    <row r="612" spans="1:22" x14ac:dyDescent="0.2">
      <c r="C612">
        <v>0</v>
      </c>
      <c r="F612">
        <v>2</v>
      </c>
      <c r="G612">
        <v>1</v>
      </c>
      <c r="H612">
        <v>3</v>
      </c>
      <c r="I612">
        <v>3</v>
      </c>
      <c r="J612">
        <v>5</v>
      </c>
      <c r="T612">
        <f>SUM(C611:J611)</f>
        <v>20</v>
      </c>
      <c r="U612">
        <f>SUM(C612:J612)</f>
        <v>14</v>
      </c>
      <c r="V612">
        <f>T612+U612</f>
        <v>34</v>
      </c>
    </row>
    <row r="613" spans="1:22" x14ac:dyDescent="0.2">
      <c r="L613" s="34">
        <f>SUM(C611:C612)</f>
        <v>1</v>
      </c>
      <c r="M613" s="34">
        <f t="shared" ref="M613" si="635">SUM(E611:E612)</f>
        <v>0</v>
      </c>
      <c r="N613" s="34">
        <f t="shared" ref="N613" si="636">SUM(F611:F612)</f>
        <v>5</v>
      </c>
      <c r="O613" s="34">
        <f t="shared" ref="O613" si="637">SUM(G611:G612)</f>
        <v>4</v>
      </c>
      <c r="P613" s="34">
        <f t="shared" ref="P613" si="638">SUM(H611:H612)</f>
        <v>7</v>
      </c>
      <c r="Q613" s="34">
        <f t="shared" ref="Q613" si="639">SUM(I611:I612)</f>
        <v>6</v>
      </c>
      <c r="R613" s="34">
        <f t="shared" ref="R613" si="640">SUM(J611:J612)</f>
        <v>11</v>
      </c>
      <c r="S613" s="34"/>
    </row>
    <row r="614" spans="1:22" x14ac:dyDescent="0.2">
      <c r="A614" s="20" t="s">
        <v>514</v>
      </c>
      <c r="C614">
        <v>2</v>
      </c>
      <c r="F614">
        <v>3</v>
      </c>
      <c r="G614">
        <v>3</v>
      </c>
      <c r="H614">
        <v>4</v>
      </c>
      <c r="I614">
        <v>3</v>
      </c>
      <c r="J614">
        <v>6</v>
      </c>
    </row>
    <row r="615" spans="1:22" x14ac:dyDescent="0.2">
      <c r="C615">
        <v>0</v>
      </c>
      <c r="F615">
        <v>2</v>
      </c>
      <c r="G615">
        <v>1</v>
      </c>
      <c r="H615">
        <v>3</v>
      </c>
      <c r="I615">
        <v>2</v>
      </c>
      <c r="J615">
        <v>5</v>
      </c>
      <c r="T615">
        <f>SUM(C614:J614)</f>
        <v>21</v>
      </c>
      <c r="U615">
        <f>SUM(C615:J615)</f>
        <v>13</v>
      </c>
      <c r="V615">
        <f>T615+U615</f>
        <v>34</v>
      </c>
    </row>
    <row r="616" spans="1:22" x14ac:dyDescent="0.2">
      <c r="L616" s="34">
        <f>SUM(C614:C615)</f>
        <v>2</v>
      </c>
      <c r="M616" s="34">
        <f t="shared" ref="M616" si="641">SUM(E614:E615)</f>
        <v>0</v>
      </c>
      <c r="N616" s="34">
        <f t="shared" ref="N616" si="642">SUM(F614:F615)</f>
        <v>5</v>
      </c>
      <c r="O616" s="34">
        <f t="shared" ref="O616" si="643">SUM(G614:G615)</f>
        <v>4</v>
      </c>
      <c r="P616" s="34">
        <f t="shared" ref="P616" si="644">SUM(H614:H615)</f>
        <v>7</v>
      </c>
      <c r="Q616" s="34">
        <f t="shared" ref="Q616" si="645">SUM(I614:I615)</f>
        <v>5</v>
      </c>
      <c r="R616" s="34">
        <f t="shared" ref="R616" si="646">SUM(J614:J615)</f>
        <v>11</v>
      </c>
      <c r="S616" s="34"/>
    </row>
    <row r="617" spans="1:22" x14ac:dyDescent="0.2">
      <c r="A617" s="20" t="s">
        <v>515</v>
      </c>
      <c r="C617">
        <v>1</v>
      </c>
      <c r="F617">
        <v>3</v>
      </c>
      <c r="G617">
        <v>2</v>
      </c>
      <c r="H617">
        <v>4</v>
      </c>
      <c r="I617">
        <v>3</v>
      </c>
      <c r="J617">
        <v>6</v>
      </c>
    </row>
    <row r="618" spans="1:22" x14ac:dyDescent="0.2">
      <c r="C618">
        <v>0</v>
      </c>
      <c r="F618">
        <v>2</v>
      </c>
      <c r="G618">
        <v>1</v>
      </c>
      <c r="H618">
        <v>2</v>
      </c>
      <c r="I618">
        <v>2</v>
      </c>
      <c r="J618">
        <v>3</v>
      </c>
      <c r="T618">
        <f>SUM(C617:J617)</f>
        <v>19</v>
      </c>
      <c r="U618">
        <f>SUM(C618:J618)</f>
        <v>10</v>
      </c>
      <c r="V618">
        <f>T618+U618</f>
        <v>29</v>
      </c>
    </row>
    <row r="619" spans="1:22" x14ac:dyDescent="0.2">
      <c r="L619" s="34">
        <f>SUM(C617:C618)</f>
        <v>1</v>
      </c>
      <c r="M619" s="34">
        <f t="shared" ref="M619" si="647">SUM(E617:E618)</f>
        <v>0</v>
      </c>
      <c r="N619" s="34">
        <f t="shared" ref="N619" si="648">SUM(F617:F618)</f>
        <v>5</v>
      </c>
      <c r="O619" s="34">
        <f t="shared" ref="O619" si="649">SUM(G617:G618)</f>
        <v>3</v>
      </c>
      <c r="P619" s="34">
        <f t="shared" ref="P619" si="650">SUM(H617:H618)</f>
        <v>6</v>
      </c>
      <c r="Q619" s="34">
        <f t="shared" ref="Q619" si="651">SUM(I617:I618)</f>
        <v>5</v>
      </c>
      <c r="R619" s="34">
        <f t="shared" ref="R619" si="652">SUM(J617:J618)</f>
        <v>9</v>
      </c>
      <c r="S619" s="34"/>
    </row>
    <row r="620" spans="1:22" x14ac:dyDescent="0.2">
      <c r="A620" s="20" t="s">
        <v>516</v>
      </c>
      <c r="C620">
        <v>0</v>
      </c>
      <c r="E620">
        <v>0</v>
      </c>
      <c r="F620">
        <v>3</v>
      </c>
      <c r="G620">
        <v>2</v>
      </c>
      <c r="H620">
        <v>4</v>
      </c>
      <c r="I620">
        <v>3</v>
      </c>
      <c r="J620">
        <v>6</v>
      </c>
    </row>
    <row r="621" spans="1:22" x14ac:dyDescent="0.2">
      <c r="C621">
        <v>0</v>
      </c>
      <c r="E621">
        <v>0</v>
      </c>
      <c r="F621">
        <v>2</v>
      </c>
      <c r="G621">
        <v>1</v>
      </c>
      <c r="H621">
        <v>3</v>
      </c>
      <c r="I621">
        <v>3</v>
      </c>
      <c r="J621">
        <v>5</v>
      </c>
      <c r="T621">
        <f>SUM(C620:J620)</f>
        <v>18</v>
      </c>
      <c r="U621">
        <f>SUM(C621:J621)</f>
        <v>14</v>
      </c>
      <c r="V621">
        <f>T621+U621</f>
        <v>32</v>
      </c>
    </row>
    <row r="622" spans="1:22" x14ac:dyDescent="0.2">
      <c r="L622" s="34">
        <f>SUM(C620:C621)</f>
        <v>0</v>
      </c>
      <c r="M622" s="34">
        <f t="shared" ref="M622" si="653">SUM(E620:E621)</f>
        <v>0</v>
      </c>
      <c r="N622" s="34">
        <f t="shared" ref="N622" si="654">SUM(F620:F621)</f>
        <v>5</v>
      </c>
      <c r="O622" s="34">
        <f t="shared" ref="O622" si="655">SUM(G620:G621)</f>
        <v>3</v>
      </c>
      <c r="P622" s="34">
        <f t="shared" ref="P622" si="656">SUM(H620:H621)</f>
        <v>7</v>
      </c>
      <c r="Q622" s="34">
        <f t="shared" ref="Q622" si="657">SUM(I620:I621)</f>
        <v>6</v>
      </c>
      <c r="R622" s="34">
        <f t="shared" ref="R622" si="658">SUM(J620:J621)</f>
        <v>11</v>
      </c>
      <c r="S622" s="34"/>
    </row>
    <row r="623" spans="1:22" x14ac:dyDescent="0.2">
      <c r="A623" s="20">
        <v>43102</v>
      </c>
      <c r="C623">
        <v>0</v>
      </c>
      <c r="E623">
        <v>0</v>
      </c>
      <c r="F623">
        <v>4</v>
      </c>
      <c r="G623">
        <v>2</v>
      </c>
      <c r="H623">
        <v>4</v>
      </c>
      <c r="I623">
        <v>3</v>
      </c>
      <c r="J623">
        <v>6</v>
      </c>
    </row>
    <row r="624" spans="1:22" x14ac:dyDescent="0.2">
      <c r="C624">
        <v>0</v>
      </c>
      <c r="E624">
        <v>0</v>
      </c>
      <c r="F624">
        <v>2</v>
      </c>
      <c r="G624">
        <v>1</v>
      </c>
      <c r="H624">
        <v>3</v>
      </c>
      <c r="I624">
        <v>3</v>
      </c>
      <c r="J624">
        <v>3</v>
      </c>
      <c r="T624">
        <f>SUM(C623:J623)</f>
        <v>19</v>
      </c>
      <c r="U624">
        <f>SUM(C624:J624)</f>
        <v>12</v>
      </c>
      <c r="V624">
        <f>T624+U624</f>
        <v>31</v>
      </c>
    </row>
    <row r="625" spans="1:22" x14ac:dyDescent="0.2">
      <c r="L625" s="34">
        <f>SUM(C623:C624)</f>
        <v>0</v>
      </c>
      <c r="M625" s="34">
        <f t="shared" ref="M625" si="659">SUM(E623:E624)</f>
        <v>0</v>
      </c>
      <c r="N625" s="34">
        <f t="shared" ref="N625" si="660">SUM(F623:F624)</f>
        <v>6</v>
      </c>
      <c r="O625" s="34">
        <f t="shared" ref="O625" si="661">SUM(G623:G624)</f>
        <v>3</v>
      </c>
      <c r="P625" s="34">
        <f t="shared" ref="P625" si="662">SUM(H623:H624)</f>
        <v>7</v>
      </c>
      <c r="Q625" s="34">
        <f t="shared" ref="Q625" si="663">SUM(I623:I624)</f>
        <v>6</v>
      </c>
      <c r="R625" s="34">
        <f t="shared" ref="R625" si="664">SUM(J623:J624)</f>
        <v>9</v>
      </c>
      <c r="S625" s="34"/>
    </row>
    <row r="626" spans="1:22" x14ac:dyDescent="0.2">
      <c r="A626" s="20">
        <v>43133</v>
      </c>
      <c r="C626">
        <v>0</v>
      </c>
      <c r="E626">
        <v>0</v>
      </c>
      <c r="F626">
        <v>2</v>
      </c>
      <c r="G626">
        <v>2</v>
      </c>
      <c r="H626">
        <v>4</v>
      </c>
      <c r="I626">
        <v>3</v>
      </c>
      <c r="J626">
        <v>5</v>
      </c>
    </row>
    <row r="627" spans="1:22" x14ac:dyDescent="0.2">
      <c r="C627">
        <v>0</v>
      </c>
      <c r="E627">
        <v>0</v>
      </c>
      <c r="F627">
        <v>2</v>
      </c>
      <c r="G627">
        <v>1</v>
      </c>
      <c r="H627">
        <v>3</v>
      </c>
      <c r="I627">
        <v>0</v>
      </c>
      <c r="J627">
        <v>4</v>
      </c>
      <c r="T627">
        <f>SUM(C626:J626)</f>
        <v>16</v>
      </c>
      <c r="U627">
        <f>SUM(C627:J627)</f>
        <v>10</v>
      </c>
      <c r="V627">
        <f>T627+U627</f>
        <v>26</v>
      </c>
    </row>
    <row r="628" spans="1:22" x14ac:dyDescent="0.2">
      <c r="L628" s="34">
        <f>SUM(C626:C627)</f>
        <v>0</v>
      </c>
      <c r="M628" s="34">
        <f t="shared" ref="M628" si="665">SUM(E626:E627)</f>
        <v>0</v>
      </c>
      <c r="N628" s="34">
        <f t="shared" ref="N628" si="666">SUM(F626:F627)</f>
        <v>4</v>
      </c>
      <c r="O628" s="34">
        <f t="shared" ref="O628" si="667">SUM(G626:G627)</f>
        <v>3</v>
      </c>
      <c r="P628" s="34">
        <f t="shared" ref="P628" si="668">SUM(H626:H627)</f>
        <v>7</v>
      </c>
      <c r="Q628" s="34">
        <f t="shared" ref="Q628" si="669">SUM(I626:I627)</f>
        <v>3</v>
      </c>
      <c r="R628" s="34">
        <f t="shared" ref="R628" si="670">SUM(J626:J627)</f>
        <v>9</v>
      </c>
    </row>
    <row r="629" spans="1:22" x14ac:dyDescent="0.2">
      <c r="A629" s="20">
        <v>43161</v>
      </c>
      <c r="C629">
        <v>0</v>
      </c>
      <c r="E629">
        <v>0</v>
      </c>
      <c r="F629">
        <v>3</v>
      </c>
      <c r="G629">
        <v>2</v>
      </c>
      <c r="H629">
        <v>3</v>
      </c>
      <c r="I629">
        <v>3</v>
      </c>
      <c r="J629">
        <v>6</v>
      </c>
    </row>
    <row r="630" spans="1:22" x14ac:dyDescent="0.2">
      <c r="C630">
        <v>0</v>
      </c>
      <c r="E630">
        <v>0</v>
      </c>
      <c r="F630">
        <v>3</v>
      </c>
      <c r="G630">
        <v>2</v>
      </c>
      <c r="H630">
        <v>2</v>
      </c>
      <c r="I630">
        <v>0</v>
      </c>
      <c r="J630">
        <v>4</v>
      </c>
    </row>
    <row r="631" spans="1:22" x14ac:dyDescent="0.2">
      <c r="L631" s="34">
        <f>SUM(C629:C630)</f>
        <v>0</v>
      </c>
      <c r="M631" s="34">
        <f t="shared" ref="M631" si="671">SUM(E629:E630)</f>
        <v>0</v>
      </c>
      <c r="N631" s="34">
        <f t="shared" ref="N631" si="672">SUM(F629:F630)</f>
        <v>6</v>
      </c>
      <c r="O631" s="34">
        <f t="shared" ref="O631" si="673">SUM(G629:G630)</f>
        <v>4</v>
      </c>
      <c r="P631" s="34">
        <f t="shared" ref="P631" si="674">SUM(H629:H630)</f>
        <v>5</v>
      </c>
      <c r="Q631" s="34">
        <f t="shared" ref="Q631" si="675">SUM(I629:I630)</f>
        <v>3</v>
      </c>
      <c r="R631" s="34">
        <f t="shared" ref="R631" si="676">SUM(J629:J630)</f>
        <v>10</v>
      </c>
    </row>
    <row r="632" spans="1:22" x14ac:dyDescent="0.2">
      <c r="A632" s="20">
        <v>43192</v>
      </c>
      <c r="C632">
        <v>0</v>
      </c>
      <c r="E632">
        <v>0</v>
      </c>
      <c r="F632">
        <v>2</v>
      </c>
      <c r="G632">
        <v>2</v>
      </c>
      <c r="H632">
        <v>2</v>
      </c>
      <c r="I632">
        <v>3</v>
      </c>
      <c r="J632">
        <v>5</v>
      </c>
    </row>
    <row r="633" spans="1:22" x14ac:dyDescent="0.2">
      <c r="C633">
        <v>0</v>
      </c>
      <c r="E633">
        <v>0</v>
      </c>
      <c r="F633">
        <v>2</v>
      </c>
      <c r="G633">
        <v>1</v>
      </c>
      <c r="H633">
        <v>3</v>
      </c>
      <c r="I633">
        <v>0</v>
      </c>
      <c r="J633">
        <v>4</v>
      </c>
    </row>
    <row r="634" spans="1:22" x14ac:dyDescent="0.2">
      <c r="L634" s="34">
        <f>SUM(C632:C633)</f>
        <v>0</v>
      </c>
      <c r="M634" s="34">
        <f t="shared" ref="M634" si="677">SUM(E632:E633)</f>
        <v>0</v>
      </c>
      <c r="N634" s="34">
        <f t="shared" ref="N634" si="678">SUM(F632:F633)</f>
        <v>4</v>
      </c>
      <c r="O634" s="34">
        <f t="shared" ref="O634" si="679">SUM(G632:G633)</f>
        <v>3</v>
      </c>
      <c r="P634" s="34">
        <f t="shared" ref="P634" si="680">SUM(H632:H633)</f>
        <v>5</v>
      </c>
      <c r="Q634" s="34">
        <f t="shared" ref="Q634" si="681">SUM(I632:I633)</f>
        <v>3</v>
      </c>
      <c r="R634" s="34">
        <f t="shared" ref="R634" si="682">SUM(J632:J633)</f>
        <v>9</v>
      </c>
    </row>
    <row r="635" spans="1:22" x14ac:dyDescent="0.2">
      <c r="A635" s="20">
        <v>43222</v>
      </c>
      <c r="C635">
        <v>0</v>
      </c>
      <c r="E635">
        <v>0</v>
      </c>
      <c r="F635">
        <v>3</v>
      </c>
      <c r="G635">
        <v>2</v>
      </c>
      <c r="H635">
        <v>4</v>
      </c>
      <c r="I635">
        <v>3</v>
      </c>
      <c r="J635">
        <v>6</v>
      </c>
    </row>
    <row r="636" spans="1:22" x14ac:dyDescent="0.2">
      <c r="C636">
        <v>0</v>
      </c>
      <c r="E636">
        <v>0</v>
      </c>
      <c r="F636">
        <v>2</v>
      </c>
      <c r="G636">
        <v>0</v>
      </c>
      <c r="H636">
        <v>2</v>
      </c>
      <c r="I636">
        <v>0</v>
      </c>
      <c r="J636">
        <v>4</v>
      </c>
    </row>
    <row r="637" spans="1:22" x14ac:dyDescent="0.2">
      <c r="L637" s="34">
        <f>SUM(C635:C636)</f>
        <v>0</v>
      </c>
      <c r="M637" s="34">
        <f t="shared" ref="M637" si="683">SUM(E635:E636)</f>
        <v>0</v>
      </c>
      <c r="N637" s="34">
        <f t="shared" ref="N637" si="684">SUM(F635:F636)</f>
        <v>5</v>
      </c>
      <c r="O637" s="34">
        <f t="shared" ref="O637" si="685">SUM(G635:G636)</f>
        <v>2</v>
      </c>
      <c r="P637" s="34">
        <f t="shared" ref="P637" si="686">SUM(H635:H636)</f>
        <v>6</v>
      </c>
      <c r="Q637" s="34">
        <f t="shared" ref="Q637" si="687">SUM(I635:I636)</f>
        <v>3</v>
      </c>
      <c r="R637" s="34">
        <f t="shared" ref="R637" si="688">SUM(J635:J636)</f>
        <v>10</v>
      </c>
    </row>
    <row r="638" spans="1:22" x14ac:dyDescent="0.2">
      <c r="A638" s="20">
        <v>43253</v>
      </c>
      <c r="C638">
        <v>0</v>
      </c>
      <c r="E638">
        <v>0</v>
      </c>
      <c r="F638">
        <v>3</v>
      </c>
      <c r="G638">
        <v>3</v>
      </c>
      <c r="H638">
        <v>3</v>
      </c>
      <c r="I638">
        <v>3</v>
      </c>
      <c r="J638">
        <v>5</v>
      </c>
    </row>
    <row r="639" spans="1:22" x14ac:dyDescent="0.2">
      <c r="C639">
        <v>0</v>
      </c>
      <c r="E639">
        <v>0</v>
      </c>
      <c r="F639">
        <v>2</v>
      </c>
      <c r="G639">
        <v>0</v>
      </c>
      <c r="H639">
        <v>2</v>
      </c>
      <c r="I639">
        <v>0</v>
      </c>
      <c r="J639">
        <v>4</v>
      </c>
    </row>
    <row r="640" spans="1:22" x14ac:dyDescent="0.2">
      <c r="L640" s="34">
        <f>SUM(C638:C639)</f>
        <v>0</v>
      </c>
      <c r="M640" s="34">
        <f t="shared" ref="M640" si="689">SUM(E638:E639)</f>
        <v>0</v>
      </c>
      <c r="N640" s="34">
        <f t="shared" ref="N640" si="690">SUM(F638:F639)</f>
        <v>5</v>
      </c>
      <c r="O640" s="34">
        <f t="shared" ref="O640" si="691">SUM(G638:G639)</f>
        <v>3</v>
      </c>
      <c r="P640" s="34">
        <f t="shared" ref="P640" si="692">SUM(H638:H639)</f>
        <v>5</v>
      </c>
      <c r="Q640" s="34">
        <f t="shared" ref="Q640" si="693">SUM(I638:I639)</f>
        <v>3</v>
      </c>
      <c r="R640" s="34">
        <f t="shared" ref="R640" si="694">SUM(J638:J639)</f>
        <v>9</v>
      </c>
    </row>
    <row r="641" spans="1:22" x14ac:dyDescent="0.2">
      <c r="A641" s="20">
        <v>43283</v>
      </c>
      <c r="C641">
        <v>0</v>
      </c>
      <c r="E641">
        <v>0</v>
      </c>
      <c r="F641">
        <v>3</v>
      </c>
      <c r="G641">
        <v>3</v>
      </c>
      <c r="H641">
        <v>3</v>
      </c>
      <c r="I641">
        <v>3</v>
      </c>
      <c r="J641">
        <v>5</v>
      </c>
    </row>
    <row r="642" spans="1:22" x14ac:dyDescent="0.2">
      <c r="C642">
        <v>0</v>
      </c>
      <c r="E642">
        <v>0</v>
      </c>
      <c r="F642">
        <v>2</v>
      </c>
      <c r="G642">
        <v>0</v>
      </c>
      <c r="H642">
        <v>2</v>
      </c>
      <c r="I642">
        <v>0</v>
      </c>
      <c r="J642">
        <v>4</v>
      </c>
    </row>
    <row r="643" spans="1:22" x14ac:dyDescent="0.2">
      <c r="L643" s="34">
        <f>SUM(C641:C642)</f>
        <v>0</v>
      </c>
      <c r="M643" s="34">
        <f t="shared" ref="M643" si="695">SUM(E641:E642)</f>
        <v>0</v>
      </c>
      <c r="N643" s="34">
        <f t="shared" ref="N643" si="696">SUM(F641:F642)</f>
        <v>5</v>
      </c>
      <c r="O643" s="34">
        <f t="shared" ref="O643" si="697">SUM(G641:G642)</f>
        <v>3</v>
      </c>
      <c r="P643" s="34">
        <f t="shared" ref="P643" si="698">SUM(H641:H642)</f>
        <v>5</v>
      </c>
      <c r="Q643" s="34">
        <f t="shared" ref="Q643" si="699">SUM(I641:I642)</f>
        <v>3</v>
      </c>
      <c r="R643" s="34">
        <f t="shared" ref="R643" si="700">SUM(J641:J642)</f>
        <v>9</v>
      </c>
    </row>
    <row r="644" spans="1:22" x14ac:dyDescent="0.2">
      <c r="A644" s="20">
        <v>43314</v>
      </c>
      <c r="C644">
        <v>0</v>
      </c>
      <c r="E644">
        <v>0</v>
      </c>
      <c r="F644">
        <v>3</v>
      </c>
      <c r="G644">
        <v>3</v>
      </c>
      <c r="H644">
        <v>3</v>
      </c>
      <c r="I644">
        <v>3</v>
      </c>
      <c r="J644">
        <v>5</v>
      </c>
      <c r="K644">
        <v>6</v>
      </c>
    </row>
    <row r="645" spans="1:22" x14ac:dyDescent="0.2">
      <c r="C645">
        <v>0</v>
      </c>
      <c r="E645">
        <v>0</v>
      </c>
      <c r="F645">
        <v>1</v>
      </c>
      <c r="G645">
        <v>0</v>
      </c>
      <c r="H645">
        <v>1</v>
      </c>
      <c r="I645">
        <v>0</v>
      </c>
      <c r="J645">
        <v>3</v>
      </c>
      <c r="K645">
        <v>3</v>
      </c>
      <c r="T645">
        <f>SUM(C644:K644)</f>
        <v>23</v>
      </c>
      <c r="U645">
        <f>SUM(C645:K645)</f>
        <v>8</v>
      </c>
      <c r="V645">
        <f>T645+U645</f>
        <v>31</v>
      </c>
    </row>
    <row r="646" spans="1:22" x14ac:dyDescent="0.2">
      <c r="L646" s="34">
        <f>SUM(C644:C645)</f>
        <v>0</v>
      </c>
      <c r="M646" s="34">
        <f t="shared" ref="M646" si="701">SUM(E644:E645)</f>
        <v>0</v>
      </c>
      <c r="N646" s="34">
        <f t="shared" ref="N646" si="702">SUM(F644:F645)</f>
        <v>4</v>
      </c>
      <c r="O646" s="34">
        <f t="shared" ref="O646" si="703">SUM(G644:G645)</f>
        <v>3</v>
      </c>
      <c r="P646" s="34">
        <f t="shared" ref="P646" si="704">SUM(H644:H645)</f>
        <v>4</v>
      </c>
      <c r="Q646" s="34">
        <f t="shared" ref="Q646" si="705">SUM(I644:I645)</f>
        <v>3</v>
      </c>
      <c r="R646" s="34">
        <f t="shared" ref="R646:S646" si="706">SUM(J644:J645)</f>
        <v>8</v>
      </c>
      <c r="S646" s="34">
        <f t="shared" si="706"/>
        <v>9</v>
      </c>
    </row>
    <row r="647" spans="1:22" x14ac:dyDescent="0.2">
      <c r="A647" s="20">
        <v>43345</v>
      </c>
      <c r="C647">
        <v>0</v>
      </c>
      <c r="E647">
        <v>0</v>
      </c>
      <c r="F647">
        <v>3</v>
      </c>
      <c r="G647">
        <v>3</v>
      </c>
      <c r="H647">
        <v>3</v>
      </c>
      <c r="I647">
        <v>3</v>
      </c>
      <c r="J647">
        <v>5</v>
      </c>
      <c r="K647">
        <v>6</v>
      </c>
    </row>
    <row r="648" spans="1:22" x14ac:dyDescent="0.2">
      <c r="C648">
        <v>0</v>
      </c>
      <c r="E648">
        <v>0</v>
      </c>
      <c r="F648">
        <v>2</v>
      </c>
      <c r="G648">
        <v>0</v>
      </c>
      <c r="H648">
        <v>2</v>
      </c>
      <c r="I648">
        <v>0</v>
      </c>
      <c r="J648">
        <v>4</v>
      </c>
      <c r="K648">
        <v>5</v>
      </c>
      <c r="T648">
        <f>SUM(C647:K647)</f>
        <v>23</v>
      </c>
      <c r="U648">
        <f>SUM(C648:K648)</f>
        <v>13</v>
      </c>
      <c r="V648">
        <f>T648+U648</f>
        <v>36</v>
      </c>
    </row>
    <row r="649" spans="1:22" x14ac:dyDescent="0.2">
      <c r="L649" s="34">
        <f>SUM(C647:C648)</f>
        <v>0</v>
      </c>
      <c r="M649" s="34">
        <f t="shared" ref="M649" si="707">SUM(E647:E648)</f>
        <v>0</v>
      </c>
      <c r="N649" s="34">
        <f t="shared" ref="N649" si="708">SUM(F647:F648)</f>
        <v>5</v>
      </c>
      <c r="O649" s="34">
        <f t="shared" ref="O649" si="709">SUM(G647:G648)</f>
        <v>3</v>
      </c>
      <c r="P649" s="34">
        <f t="shared" ref="P649" si="710">SUM(H647:H648)</f>
        <v>5</v>
      </c>
      <c r="Q649" s="34">
        <f t="shared" ref="Q649" si="711">SUM(I647:I648)</f>
        <v>3</v>
      </c>
      <c r="R649" s="34">
        <f t="shared" ref="R649" si="712">SUM(J647:J648)</f>
        <v>9</v>
      </c>
      <c r="S649" s="34">
        <f t="shared" ref="S649" si="713">SUM(K647:K648)</f>
        <v>11</v>
      </c>
    </row>
    <row r="650" spans="1:22" x14ac:dyDescent="0.2">
      <c r="A650" s="20">
        <v>43375</v>
      </c>
      <c r="C650">
        <v>0</v>
      </c>
      <c r="E650">
        <v>0</v>
      </c>
      <c r="F650">
        <v>3</v>
      </c>
      <c r="G650">
        <v>3</v>
      </c>
      <c r="H650">
        <v>3</v>
      </c>
      <c r="I650">
        <v>3</v>
      </c>
      <c r="J650">
        <v>5</v>
      </c>
      <c r="K650">
        <v>6</v>
      </c>
    </row>
    <row r="651" spans="1:22" x14ac:dyDescent="0.2">
      <c r="C651">
        <v>0</v>
      </c>
      <c r="E651">
        <v>0</v>
      </c>
      <c r="F651">
        <v>2</v>
      </c>
      <c r="G651">
        <v>0</v>
      </c>
      <c r="H651">
        <v>2</v>
      </c>
      <c r="I651">
        <v>0</v>
      </c>
      <c r="J651">
        <v>3</v>
      </c>
      <c r="K651">
        <v>5</v>
      </c>
      <c r="T651">
        <f>SUM(C650:K650)</f>
        <v>23</v>
      </c>
      <c r="U651">
        <f>SUM(C651:K651)</f>
        <v>12</v>
      </c>
      <c r="V651">
        <f>T651+U651</f>
        <v>35</v>
      </c>
    </row>
    <row r="652" spans="1:22" x14ac:dyDescent="0.2">
      <c r="L652" s="34">
        <f>SUM(C650:C651)</f>
        <v>0</v>
      </c>
      <c r="M652" s="34">
        <f t="shared" ref="M652" si="714">SUM(E650:E651)</f>
        <v>0</v>
      </c>
      <c r="N652" s="34">
        <f t="shared" ref="N652" si="715">SUM(F650:F651)</f>
        <v>5</v>
      </c>
      <c r="O652" s="34">
        <f t="shared" ref="O652" si="716">SUM(G650:G651)</f>
        <v>3</v>
      </c>
      <c r="P652" s="34">
        <f t="shared" ref="P652" si="717">SUM(H650:H651)</f>
        <v>5</v>
      </c>
      <c r="Q652" s="34">
        <f t="shared" ref="Q652" si="718">SUM(I650:I651)</f>
        <v>3</v>
      </c>
      <c r="R652" s="34">
        <f t="shared" ref="R652" si="719">SUM(J650:J651)</f>
        <v>8</v>
      </c>
      <c r="S652" s="34">
        <f t="shared" ref="S652" si="720">SUM(K650:K651)</f>
        <v>11</v>
      </c>
    </row>
    <row r="653" spans="1:22" x14ac:dyDescent="0.2">
      <c r="A653" s="20">
        <v>43406</v>
      </c>
      <c r="C653">
        <v>0</v>
      </c>
      <c r="E653">
        <v>0</v>
      </c>
      <c r="F653">
        <v>3</v>
      </c>
      <c r="G653">
        <v>3</v>
      </c>
      <c r="H653">
        <v>3</v>
      </c>
      <c r="I653">
        <v>3</v>
      </c>
      <c r="J653">
        <v>5</v>
      </c>
      <c r="K653">
        <v>6</v>
      </c>
    </row>
    <row r="654" spans="1:22" x14ac:dyDescent="0.2">
      <c r="C654">
        <v>0</v>
      </c>
      <c r="E654">
        <v>0</v>
      </c>
      <c r="F654">
        <v>1</v>
      </c>
      <c r="G654">
        <v>0</v>
      </c>
      <c r="H654">
        <v>2</v>
      </c>
      <c r="I654">
        <v>0</v>
      </c>
      <c r="J654">
        <v>2</v>
      </c>
      <c r="K654">
        <v>3</v>
      </c>
      <c r="T654">
        <f>SUM(C653:K653)</f>
        <v>23</v>
      </c>
      <c r="U654">
        <f>SUM(C654:K654)</f>
        <v>8</v>
      </c>
      <c r="V654">
        <f>T654+U654</f>
        <v>31</v>
      </c>
    </row>
    <row r="655" spans="1:22" x14ac:dyDescent="0.2">
      <c r="L655" s="34">
        <f>SUM(C653:C654)</f>
        <v>0</v>
      </c>
      <c r="M655" s="34">
        <f t="shared" ref="M655" si="721">SUM(E653:E654)</f>
        <v>0</v>
      </c>
      <c r="N655" s="34">
        <f t="shared" ref="N655" si="722">SUM(F653:F654)</f>
        <v>4</v>
      </c>
      <c r="O655" s="34">
        <f t="shared" ref="O655" si="723">SUM(G653:G654)</f>
        <v>3</v>
      </c>
      <c r="P655" s="34">
        <f t="shared" ref="P655" si="724">SUM(H653:H654)</f>
        <v>5</v>
      </c>
      <c r="Q655" s="34">
        <f t="shared" ref="Q655" si="725">SUM(I653:I654)</f>
        <v>3</v>
      </c>
      <c r="R655" s="34">
        <f t="shared" ref="R655" si="726">SUM(J653:J654)</f>
        <v>7</v>
      </c>
      <c r="S655" s="34">
        <f t="shared" ref="S655" si="727">SUM(K653:K654)</f>
        <v>9</v>
      </c>
    </row>
    <row r="656" spans="1:22" x14ac:dyDescent="0.2">
      <c r="A656" s="20">
        <v>43436</v>
      </c>
      <c r="C656">
        <v>0</v>
      </c>
      <c r="E656">
        <v>0</v>
      </c>
      <c r="F656">
        <v>3</v>
      </c>
      <c r="G656">
        <v>2</v>
      </c>
      <c r="H656">
        <v>3</v>
      </c>
      <c r="I656">
        <v>3</v>
      </c>
      <c r="J656">
        <v>5</v>
      </c>
      <c r="K656">
        <v>6</v>
      </c>
    </row>
    <row r="657" spans="1:22" x14ac:dyDescent="0.2">
      <c r="C657">
        <v>0</v>
      </c>
      <c r="E657">
        <v>0</v>
      </c>
      <c r="F657">
        <v>1</v>
      </c>
      <c r="G657">
        <v>0</v>
      </c>
      <c r="H657">
        <v>3</v>
      </c>
      <c r="I657">
        <v>0</v>
      </c>
      <c r="J657">
        <v>3</v>
      </c>
      <c r="K657">
        <v>3</v>
      </c>
      <c r="T657">
        <f>SUM(C656:K656)</f>
        <v>22</v>
      </c>
      <c r="U657">
        <f>SUM(C657:K657)</f>
        <v>10</v>
      </c>
      <c r="V657">
        <f>T657+U657</f>
        <v>32</v>
      </c>
    </row>
    <row r="658" spans="1:22" x14ac:dyDescent="0.2">
      <c r="L658" s="34">
        <f>SUM(C656:C657)</f>
        <v>0</v>
      </c>
      <c r="M658" s="34">
        <f t="shared" ref="M658" si="728">SUM(E656:E657)</f>
        <v>0</v>
      </c>
      <c r="N658" s="34">
        <f t="shared" ref="N658" si="729">SUM(F656:F657)</f>
        <v>4</v>
      </c>
      <c r="O658" s="34">
        <f t="shared" ref="O658" si="730">SUM(G656:G657)</f>
        <v>2</v>
      </c>
      <c r="P658" s="34">
        <f t="shared" ref="P658" si="731">SUM(H656:H657)</f>
        <v>6</v>
      </c>
      <c r="Q658" s="34">
        <f t="shared" ref="Q658" si="732">SUM(I656:I657)</f>
        <v>3</v>
      </c>
      <c r="R658" s="34">
        <f t="shared" ref="R658" si="733">SUM(J656:J657)</f>
        <v>8</v>
      </c>
      <c r="S658" s="34">
        <f t="shared" ref="S658" si="734">SUM(K656:K657)</f>
        <v>9</v>
      </c>
    </row>
    <row r="659" spans="1:22" x14ac:dyDescent="0.2">
      <c r="A659" s="20" t="s">
        <v>541</v>
      </c>
      <c r="C659">
        <v>0</v>
      </c>
      <c r="E659">
        <v>0</v>
      </c>
      <c r="F659">
        <v>3</v>
      </c>
      <c r="G659">
        <v>2</v>
      </c>
      <c r="H659">
        <v>3</v>
      </c>
      <c r="I659">
        <v>2</v>
      </c>
      <c r="J659">
        <v>4</v>
      </c>
      <c r="K659">
        <v>6</v>
      </c>
    </row>
    <row r="660" spans="1:22" x14ac:dyDescent="0.2">
      <c r="C660">
        <v>0</v>
      </c>
      <c r="E660">
        <v>0</v>
      </c>
      <c r="F660">
        <v>1</v>
      </c>
      <c r="G660">
        <v>0</v>
      </c>
      <c r="H660">
        <v>2</v>
      </c>
      <c r="I660">
        <v>0</v>
      </c>
      <c r="J660">
        <v>4</v>
      </c>
      <c r="K660">
        <v>5</v>
      </c>
      <c r="T660">
        <f>SUM(C659:K659)</f>
        <v>20</v>
      </c>
      <c r="U660">
        <f>SUM(C660:K660)</f>
        <v>12</v>
      </c>
      <c r="V660">
        <f>T660+U660</f>
        <v>32</v>
      </c>
    </row>
    <row r="661" spans="1:22" x14ac:dyDescent="0.2">
      <c r="L661" s="34">
        <f>SUM(C659:C660)</f>
        <v>0</v>
      </c>
      <c r="M661" s="34">
        <f t="shared" ref="M661" si="735">SUM(E659:E660)</f>
        <v>0</v>
      </c>
      <c r="N661" s="34">
        <f t="shared" ref="N661" si="736">SUM(F659:F660)</f>
        <v>4</v>
      </c>
      <c r="O661" s="34">
        <f t="shared" ref="O661" si="737">SUM(G659:G660)</f>
        <v>2</v>
      </c>
      <c r="P661" s="34">
        <f t="shared" ref="P661" si="738">SUM(H659:H660)</f>
        <v>5</v>
      </c>
      <c r="Q661" s="34">
        <f t="shared" ref="Q661" si="739">SUM(I659:I660)</f>
        <v>2</v>
      </c>
      <c r="R661" s="34">
        <f t="shared" ref="R661" si="740">SUM(J659:J660)</f>
        <v>8</v>
      </c>
      <c r="S661" s="34">
        <f t="shared" ref="S661" si="741">SUM(K659:K660)</f>
        <v>11</v>
      </c>
    </row>
    <row r="662" spans="1:22" x14ac:dyDescent="0.2">
      <c r="A662" s="20" t="s">
        <v>542</v>
      </c>
      <c r="C662">
        <v>0</v>
      </c>
      <c r="E662">
        <v>0</v>
      </c>
      <c r="F662">
        <v>3</v>
      </c>
      <c r="G662">
        <v>3</v>
      </c>
      <c r="H662">
        <v>3</v>
      </c>
      <c r="I662">
        <v>3</v>
      </c>
      <c r="J662">
        <v>5</v>
      </c>
      <c r="K662">
        <v>6</v>
      </c>
    </row>
    <row r="663" spans="1:22" x14ac:dyDescent="0.2">
      <c r="C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4</v>
      </c>
      <c r="K663">
        <v>5</v>
      </c>
      <c r="T663">
        <f>SUM(C662:K662)</f>
        <v>23</v>
      </c>
      <c r="U663">
        <f>SUM(C663:K663)</f>
        <v>10</v>
      </c>
      <c r="V663">
        <f>T663+U663</f>
        <v>33</v>
      </c>
    </row>
    <row r="664" spans="1:22" x14ac:dyDescent="0.2">
      <c r="L664" s="34">
        <f>SUM(C662:C663)</f>
        <v>0</v>
      </c>
      <c r="M664" s="34">
        <f t="shared" ref="M664" si="742">SUM(E662:E663)</f>
        <v>0</v>
      </c>
      <c r="N664" s="34">
        <f t="shared" ref="N664" si="743">SUM(F662:F663)</f>
        <v>4</v>
      </c>
      <c r="O664" s="34">
        <f t="shared" ref="O664" si="744">SUM(G662:G663)</f>
        <v>3</v>
      </c>
      <c r="P664" s="34">
        <f t="shared" ref="P664" si="745">SUM(H662:H663)</f>
        <v>3</v>
      </c>
      <c r="Q664" s="34">
        <f t="shared" ref="Q664" si="746">SUM(I662:I663)</f>
        <v>3</v>
      </c>
      <c r="R664" s="34">
        <f t="shared" ref="R664" si="747">SUM(J662:J663)</f>
        <v>9</v>
      </c>
      <c r="S664" s="34">
        <f t="shared" ref="S664" si="748">SUM(K662:K663)</f>
        <v>11</v>
      </c>
    </row>
    <row r="665" spans="1:22" x14ac:dyDescent="0.2">
      <c r="A665" s="20" t="s">
        <v>543</v>
      </c>
      <c r="C665">
        <v>0</v>
      </c>
      <c r="E665">
        <v>0</v>
      </c>
      <c r="F665">
        <v>4</v>
      </c>
      <c r="G665">
        <v>2</v>
      </c>
      <c r="H665">
        <v>3</v>
      </c>
      <c r="I665">
        <v>3</v>
      </c>
      <c r="J665">
        <v>5</v>
      </c>
      <c r="K665">
        <v>6</v>
      </c>
    </row>
    <row r="666" spans="1:22" x14ac:dyDescent="0.2">
      <c r="C666">
        <v>0</v>
      </c>
      <c r="E666">
        <v>0</v>
      </c>
      <c r="F666">
        <v>2</v>
      </c>
      <c r="G666">
        <v>0</v>
      </c>
      <c r="H666">
        <v>2</v>
      </c>
      <c r="I666">
        <v>0</v>
      </c>
      <c r="J666">
        <v>4</v>
      </c>
      <c r="K666">
        <v>5</v>
      </c>
      <c r="T666">
        <f>SUM(C665:K665)</f>
        <v>23</v>
      </c>
      <c r="U666">
        <f>SUM(C666:K666)</f>
        <v>13</v>
      </c>
      <c r="V666">
        <f>T666+U666</f>
        <v>36</v>
      </c>
    </row>
    <row r="667" spans="1:22" x14ac:dyDescent="0.2">
      <c r="L667" s="34">
        <f>SUM(C665:C666)</f>
        <v>0</v>
      </c>
      <c r="M667" s="34">
        <f t="shared" ref="M667" si="749">SUM(E665:E666)</f>
        <v>0</v>
      </c>
      <c r="N667" s="34">
        <f t="shared" ref="N667" si="750">SUM(F665:F666)</f>
        <v>6</v>
      </c>
      <c r="O667" s="34">
        <f t="shared" ref="O667" si="751">SUM(G665:G666)</f>
        <v>2</v>
      </c>
      <c r="P667" s="34">
        <f t="shared" ref="P667" si="752">SUM(H665:H666)</f>
        <v>5</v>
      </c>
      <c r="Q667" s="34">
        <f t="shared" ref="Q667" si="753">SUM(I665:I666)</f>
        <v>3</v>
      </c>
      <c r="R667" s="34">
        <f t="shared" ref="R667" si="754">SUM(J665:J666)</f>
        <v>9</v>
      </c>
      <c r="S667" s="34">
        <f t="shared" ref="S667" si="755">SUM(K665:K666)</f>
        <v>11</v>
      </c>
    </row>
    <row r="668" spans="1:22" x14ac:dyDescent="0.2">
      <c r="A668" s="20" t="s">
        <v>544</v>
      </c>
      <c r="C668">
        <v>0</v>
      </c>
      <c r="E668">
        <v>0</v>
      </c>
      <c r="F668">
        <v>3</v>
      </c>
      <c r="G668">
        <v>3</v>
      </c>
      <c r="H668">
        <v>4</v>
      </c>
      <c r="I668">
        <v>3</v>
      </c>
      <c r="J668">
        <v>5</v>
      </c>
      <c r="K668">
        <v>6</v>
      </c>
    </row>
    <row r="669" spans="1:22" x14ac:dyDescent="0.2">
      <c r="C669">
        <v>0</v>
      </c>
      <c r="E669">
        <v>0</v>
      </c>
      <c r="F669">
        <v>1.5</v>
      </c>
      <c r="G669">
        <v>1</v>
      </c>
      <c r="H669">
        <v>2</v>
      </c>
      <c r="I669">
        <v>0</v>
      </c>
      <c r="J669">
        <v>4</v>
      </c>
      <c r="K669">
        <v>5</v>
      </c>
      <c r="T669">
        <f>SUM(C668:K668)</f>
        <v>24</v>
      </c>
      <c r="U669">
        <f>SUM(C669:K669)</f>
        <v>13.5</v>
      </c>
      <c r="V669">
        <f>T669+U669</f>
        <v>37.5</v>
      </c>
    </row>
    <row r="670" spans="1:22" x14ac:dyDescent="0.2">
      <c r="L670" s="34">
        <f>SUM(C668:C669)</f>
        <v>0</v>
      </c>
      <c r="M670" s="34">
        <f t="shared" ref="M670" si="756">SUM(E668:E669)</f>
        <v>0</v>
      </c>
      <c r="N670" s="34">
        <f t="shared" ref="N670" si="757">SUM(F668:F669)</f>
        <v>4.5</v>
      </c>
      <c r="O670" s="34">
        <f t="shared" ref="O670" si="758">SUM(G668:G669)</f>
        <v>4</v>
      </c>
      <c r="P670" s="34">
        <f t="shared" ref="P670" si="759">SUM(H668:H669)</f>
        <v>6</v>
      </c>
      <c r="Q670" s="34">
        <f t="shared" ref="Q670" si="760">SUM(I668:I669)</f>
        <v>3</v>
      </c>
      <c r="R670" s="34">
        <f t="shared" ref="R670" si="761">SUM(J668:J669)</f>
        <v>9</v>
      </c>
      <c r="S670" s="34">
        <f t="shared" ref="S670" si="762">SUM(K668:K669)</f>
        <v>11</v>
      </c>
    </row>
    <row r="671" spans="1:22" x14ac:dyDescent="0.2">
      <c r="A671" s="20" t="s">
        <v>545</v>
      </c>
      <c r="C671">
        <v>0</v>
      </c>
      <c r="E671">
        <v>0</v>
      </c>
      <c r="F671">
        <v>3</v>
      </c>
      <c r="G671">
        <v>3</v>
      </c>
      <c r="H671">
        <v>3</v>
      </c>
      <c r="I671">
        <v>3</v>
      </c>
      <c r="J671">
        <v>5</v>
      </c>
      <c r="K671">
        <v>6</v>
      </c>
    </row>
    <row r="672" spans="1:22" x14ac:dyDescent="0.2">
      <c r="C672">
        <v>0</v>
      </c>
      <c r="E672">
        <v>0</v>
      </c>
      <c r="F672">
        <v>1.5</v>
      </c>
      <c r="G672">
        <v>1</v>
      </c>
      <c r="H672">
        <v>2</v>
      </c>
      <c r="I672">
        <v>0</v>
      </c>
      <c r="J672">
        <v>4</v>
      </c>
      <c r="K672">
        <v>5</v>
      </c>
      <c r="T672">
        <f>SUM(C671:K671)</f>
        <v>23</v>
      </c>
      <c r="U672">
        <f>SUM(C672:K672)</f>
        <v>13.5</v>
      </c>
      <c r="V672">
        <f>T672+U672</f>
        <v>36.5</v>
      </c>
    </row>
    <row r="673" spans="1:22" x14ac:dyDescent="0.2">
      <c r="L673" s="34">
        <f>SUM(C671:C672)</f>
        <v>0</v>
      </c>
      <c r="M673" s="34">
        <f t="shared" ref="M673" si="763">SUM(E671:E672)</f>
        <v>0</v>
      </c>
      <c r="N673" s="34">
        <f t="shared" ref="N673" si="764">SUM(F671:F672)</f>
        <v>4.5</v>
      </c>
      <c r="O673" s="34">
        <f t="shared" ref="O673" si="765">SUM(G671:G672)</f>
        <v>4</v>
      </c>
      <c r="P673" s="34">
        <f t="shared" ref="P673" si="766">SUM(H671:H672)</f>
        <v>5</v>
      </c>
      <c r="Q673" s="34">
        <f t="shared" ref="Q673" si="767">SUM(I671:I672)</f>
        <v>3</v>
      </c>
      <c r="R673" s="34">
        <f t="shared" ref="R673" si="768">SUM(J671:J672)</f>
        <v>9</v>
      </c>
      <c r="S673" s="34">
        <f t="shared" ref="S673" si="769">SUM(K671:K672)</f>
        <v>11</v>
      </c>
    </row>
    <row r="674" spans="1:22" x14ac:dyDescent="0.2">
      <c r="A674" s="20" t="s">
        <v>546</v>
      </c>
      <c r="C674">
        <v>0</v>
      </c>
      <c r="E674">
        <v>0</v>
      </c>
      <c r="F674">
        <v>3</v>
      </c>
      <c r="G674">
        <v>3</v>
      </c>
      <c r="H674">
        <v>3</v>
      </c>
      <c r="I674">
        <v>2</v>
      </c>
      <c r="J674">
        <v>5</v>
      </c>
      <c r="K674">
        <v>6</v>
      </c>
    </row>
    <row r="675" spans="1:22" x14ac:dyDescent="0.2">
      <c r="C675">
        <v>0</v>
      </c>
      <c r="E675">
        <v>0</v>
      </c>
      <c r="F675">
        <v>2</v>
      </c>
      <c r="G675">
        <v>2</v>
      </c>
      <c r="H675">
        <v>3</v>
      </c>
      <c r="I675">
        <v>0</v>
      </c>
      <c r="J675">
        <v>4</v>
      </c>
      <c r="K675">
        <v>5</v>
      </c>
      <c r="T675">
        <f>SUM(C674:K674)</f>
        <v>22</v>
      </c>
      <c r="U675">
        <f>SUM(C675:K675)</f>
        <v>16</v>
      </c>
      <c r="V675">
        <f>T675+U675</f>
        <v>38</v>
      </c>
    </row>
    <row r="676" spans="1:22" x14ac:dyDescent="0.2">
      <c r="L676" s="34">
        <f>SUM(C674:C675)</f>
        <v>0</v>
      </c>
      <c r="M676" s="34">
        <f t="shared" ref="M676" si="770">SUM(E674:E675)</f>
        <v>0</v>
      </c>
      <c r="N676" s="34">
        <f t="shared" ref="N676" si="771">SUM(F674:F675)</f>
        <v>5</v>
      </c>
      <c r="O676" s="34">
        <f t="shared" ref="O676" si="772">SUM(G674:G675)</f>
        <v>5</v>
      </c>
      <c r="P676" s="34">
        <f t="shared" ref="P676" si="773">SUM(H674:H675)</f>
        <v>6</v>
      </c>
      <c r="Q676" s="34">
        <f t="shared" ref="Q676" si="774">SUM(I674:I675)</f>
        <v>2</v>
      </c>
      <c r="R676" s="34">
        <f t="shared" ref="R676" si="775">SUM(J674:J675)</f>
        <v>9</v>
      </c>
      <c r="S676" s="34">
        <f t="shared" ref="S676" si="776">SUM(K674:K675)</f>
        <v>11</v>
      </c>
    </row>
    <row r="677" spans="1:22" x14ac:dyDescent="0.2">
      <c r="A677" s="20" t="s">
        <v>547</v>
      </c>
      <c r="C677">
        <v>0</v>
      </c>
      <c r="E677">
        <v>0</v>
      </c>
      <c r="F677">
        <v>3</v>
      </c>
      <c r="G677">
        <v>2</v>
      </c>
      <c r="H677">
        <v>3</v>
      </c>
      <c r="I677">
        <v>2</v>
      </c>
      <c r="J677">
        <v>5</v>
      </c>
      <c r="K677">
        <v>6</v>
      </c>
    </row>
    <row r="678" spans="1:22" x14ac:dyDescent="0.2">
      <c r="C678">
        <v>0</v>
      </c>
      <c r="E678">
        <v>0</v>
      </c>
      <c r="F678">
        <v>2</v>
      </c>
      <c r="G678">
        <v>2</v>
      </c>
      <c r="H678">
        <v>3</v>
      </c>
      <c r="I678">
        <v>0</v>
      </c>
      <c r="J678">
        <v>3</v>
      </c>
      <c r="K678">
        <v>5</v>
      </c>
      <c r="T678">
        <f>SUM(C677:K677)</f>
        <v>21</v>
      </c>
      <c r="U678">
        <f>SUM(C678:K678)</f>
        <v>15</v>
      </c>
      <c r="V678">
        <f>T678+U678</f>
        <v>36</v>
      </c>
    </row>
    <row r="679" spans="1:22" x14ac:dyDescent="0.2">
      <c r="L679" s="34">
        <f>SUM(C677:C678)</f>
        <v>0</v>
      </c>
      <c r="M679" s="34">
        <f t="shared" ref="M679" si="777">SUM(E677:E678)</f>
        <v>0</v>
      </c>
      <c r="N679" s="34">
        <f t="shared" ref="N679" si="778">SUM(F677:F678)</f>
        <v>5</v>
      </c>
      <c r="O679" s="34">
        <f t="shared" ref="O679" si="779">SUM(G677:G678)</f>
        <v>4</v>
      </c>
      <c r="P679" s="34">
        <f t="shared" ref="P679" si="780">SUM(H677:H678)</f>
        <v>6</v>
      </c>
      <c r="Q679" s="34">
        <f t="shared" ref="Q679" si="781">SUM(I677:I678)</f>
        <v>2</v>
      </c>
      <c r="R679" s="34">
        <f t="shared" ref="R679" si="782">SUM(J677:J678)</f>
        <v>8</v>
      </c>
      <c r="S679" s="34">
        <f t="shared" ref="S679" si="783">SUM(K677:K678)</f>
        <v>11</v>
      </c>
    </row>
    <row r="680" spans="1:22" x14ac:dyDescent="0.2">
      <c r="A680" s="20" t="s">
        <v>540</v>
      </c>
      <c r="C680">
        <v>0</v>
      </c>
      <c r="E680">
        <v>0</v>
      </c>
      <c r="F680">
        <v>2</v>
      </c>
      <c r="G680">
        <v>2</v>
      </c>
      <c r="H680">
        <v>3</v>
      </c>
      <c r="I680">
        <v>3</v>
      </c>
      <c r="J680">
        <v>5</v>
      </c>
      <c r="K680">
        <v>6</v>
      </c>
    </row>
    <row r="681" spans="1:22" x14ac:dyDescent="0.2">
      <c r="C681">
        <v>0</v>
      </c>
      <c r="E681">
        <v>0</v>
      </c>
      <c r="F681">
        <v>2</v>
      </c>
      <c r="G681">
        <v>2</v>
      </c>
      <c r="H681">
        <v>2</v>
      </c>
      <c r="I681">
        <v>0</v>
      </c>
      <c r="J681">
        <v>3</v>
      </c>
      <c r="K681">
        <v>5</v>
      </c>
      <c r="T681">
        <f>SUM(C680:K680)</f>
        <v>21</v>
      </c>
      <c r="U681">
        <f>SUM(C681:K681)</f>
        <v>14</v>
      </c>
      <c r="V681">
        <f>T681+U681</f>
        <v>35</v>
      </c>
    </row>
    <row r="682" spans="1:22" x14ac:dyDescent="0.2">
      <c r="L682" s="34">
        <f>SUM(C680:C681)</f>
        <v>0</v>
      </c>
      <c r="M682" s="34">
        <f t="shared" ref="M682" si="784">SUM(E680:E681)</f>
        <v>0</v>
      </c>
      <c r="N682" s="34">
        <f t="shared" ref="N682" si="785">SUM(F680:F681)</f>
        <v>4</v>
      </c>
      <c r="O682" s="34">
        <f t="shared" ref="O682" si="786">SUM(G680:G681)</f>
        <v>4</v>
      </c>
      <c r="P682" s="34">
        <f t="shared" ref="P682" si="787">SUM(H680:H681)</f>
        <v>5</v>
      </c>
      <c r="Q682" s="34">
        <f t="shared" ref="Q682" si="788">SUM(I680:I681)</f>
        <v>3</v>
      </c>
      <c r="R682" s="34">
        <f t="shared" ref="R682" si="789">SUM(J680:J681)</f>
        <v>8</v>
      </c>
      <c r="S682" s="34">
        <f t="shared" ref="S682" si="790">SUM(K680:K681)</f>
        <v>11</v>
      </c>
    </row>
    <row r="683" spans="1:22" x14ac:dyDescent="0.2">
      <c r="A683" s="53">
        <v>43517</v>
      </c>
      <c r="C683">
        <v>0</v>
      </c>
      <c r="E683">
        <v>0</v>
      </c>
      <c r="F683">
        <v>3</v>
      </c>
      <c r="G683">
        <v>2</v>
      </c>
      <c r="H683">
        <v>3</v>
      </c>
      <c r="I683">
        <v>2</v>
      </c>
      <c r="J683">
        <v>4</v>
      </c>
      <c r="K683">
        <v>6</v>
      </c>
    </row>
    <row r="684" spans="1:22" x14ac:dyDescent="0.2">
      <c r="C684">
        <v>0</v>
      </c>
      <c r="E684">
        <v>0</v>
      </c>
      <c r="F684">
        <v>0</v>
      </c>
      <c r="G684">
        <v>1</v>
      </c>
      <c r="H684">
        <v>2</v>
      </c>
      <c r="I684">
        <v>0</v>
      </c>
      <c r="J684">
        <v>0</v>
      </c>
      <c r="K684">
        <v>3</v>
      </c>
      <c r="T684">
        <f>SUM(C683:K683)</f>
        <v>20</v>
      </c>
      <c r="U684">
        <f>SUM(C684:K684)</f>
        <v>6</v>
      </c>
      <c r="V684">
        <f>T684+U684</f>
        <v>26</v>
      </c>
    </row>
    <row r="685" spans="1:22" x14ac:dyDescent="0.2">
      <c r="L685" s="34">
        <f>SUM(C683:C684)</f>
        <v>0</v>
      </c>
      <c r="M685" s="34">
        <f t="shared" ref="M685" si="791">SUM(E683:E684)</f>
        <v>0</v>
      </c>
      <c r="N685" s="34">
        <f t="shared" ref="N685" si="792">SUM(F683:F684)</f>
        <v>3</v>
      </c>
      <c r="O685" s="34">
        <f t="shared" ref="O685" si="793">SUM(G683:G684)</f>
        <v>3</v>
      </c>
      <c r="P685" s="34">
        <f t="shared" ref="P685" si="794">SUM(H683:H684)</f>
        <v>5</v>
      </c>
      <c r="Q685" s="34">
        <f t="shared" ref="Q685" si="795">SUM(I683:I684)</f>
        <v>2</v>
      </c>
      <c r="R685" s="34">
        <f t="shared" ref="R685" si="796">SUM(J683:J684)</f>
        <v>4</v>
      </c>
      <c r="S685" s="34">
        <f t="shared" ref="S685" si="797">SUM(K683:K684)</f>
        <v>9</v>
      </c>
    </row>
    <row r="686" spans="1:22" x14ac:dyDescent="0.2">
      <c r="A686" s="53">
        <v>43518</v>
      </c>
      <c r="C686">
        <v>0</v>
      </c>
      <c r="E686">
        <v>0</v>
      </c>
      <c r="F686">
        <v>3</v>
      </c>
      <c r="G686">
        <v>3</v>
      </c>
      <c r="H686">
        <v>3</v>
      </c>
      <c r="I686">
        <v>3</v>
      </c>
      <c r="J686">
        <v>5</v>
      </c>
      <c r="K686">
        <v>6</v>
      </c>
    </row>
    <row r="687" spans="1:22" x14ac:dyDescent="0.2">
      <c r="C687">
        <v>0</v>
      </c>
      <c r="E687">
        <v>0</v>
      </c>
      <c r="F687">
        <v>2</v>
      </c>
      <c r="G687">
        <v>1</v>
      </c>
      <c r="H687">
        <v>1</v>
      </c>
      <c r="I687">
        <v>0</v>
      </c>
      <c r="J687">
        <v>4</v>
      </c>
      <c r="K687">
        <v>5</v>
      </c>
      <c r="T687">
        <f>SUM(C686:K686)</f>
        <v>23</v>
      </c>
      <c r="U687">
        <f>SUM(C687:K687)</f>
        <v>13</v>
      </c>
      <c r="V687">
        <f>T687+U687</f>
        <v>36</v>
      </c>
    </row>
    <row r="688" spans="1:22" x14ac:dyDescent="0.2">
      <c r="L688" s="34">
        <f>SUM(C686:C687)</f>
        <v>0</v>
      </c>
      <c r="M688" s="34">
        <f t="shared" ref="M688" si="798">SUM(E686:E687)</f>
        <v>0</v>
      </c>
      <c r="N688" s="34">
        <f t="shared" ref="N688" si="799">SUM(F686:F687)</f>
        <v>5</v>
      </c>
      <c r="O688" s="34">
        <f t="shared" ref="O688" si="800">SUM(G686:G687)</f>
        <v>4</v>
      </c>
      <c r="P688" s="34">
        <f t="shared" ref="P688" si="801">SUM(H686:H687)</f>
        <v>4</v>
      </c>
      <c r="Q688" s="34">
        <f t="shared" ref="Q688" si="802">SUM(I686:I687)</f>
        <v>3</v>
      </c>
      <c r="R688" s="34">
        <f t="shared" ref="R688" si="803">SUM(J686:J687)</f>
        <v>9</v>
      </c>
      <c r="S688" s="34">
        <f t="shared" ref="S688" si="804">SUM(K686:K687)</f>
        <v>11</v>
      </c>
    </row>
    <row r="689" spans="1:22" x14ac:dyDescent="0.2">
      <c r="A689" s="53">
        <v>43519</v>
      </c>
      <c r="C689">
        <v>0</v>
      </c>
      <c r="E689">
        <v>0</v>
      </c>
      <c r="F689">
        <v>3</v>
      </c>
      <c r="G689">
        <v>3</v>
      </c>
      <c r="H689">
        <v>1</v>
      </c>
      <c r="I689">
        <v>3</v>
      </c>
      <c r="J689">
        <v>3</v>
      </c>
      <c r="K689">
        <v>5</v>
      </c>
    </row>
    <row r="690" spans="1:22" x14ac:dyDescent="0.2">
      <c r="C690">
        <v>0</v>
      </c>
      <c r="E690">
        <v>0</v>
      </c>
      <c r="F690">
        <v>2</v>
      </c>
      <c r="G690">
        <v>2</v>
      </c>
      <c r="H690">
        <v>1</v>
      </c>
      <c r="I690">
        <v>0</v>
      </c>
      <c r="J690">
        <v>3</v>
      </c>
      <c r="K690">
        <v>4</v>
      </c>
      <c r="T690">
        <f>SUM(C689:K689)</f>
        <v>18</v>
      </c>
      <c r="U690">
        <f>SUM(C690:K690)</f>
        <v>12</v>
      </c>
      <c r="V690">
        <f>T690+U690</f>
        <v>30</v>
      </c>
    </row>
    <row r="691" spans="1:22" x14ac:dyDescent="0.2">
      <c r="L691" s="34">
        <f>SUM(C689:C690)</f>
        <v>0</v>
      </c>
      <c r="M691" s="34">
        <f t="shared" ref="M691" si="805">SUM(E689:E690)</f>
        <v>0</v>
      </c>
      <c r="N691" s="34">
        <f t="shared" ref="N691" si="806">SUM(F689:F690)</f>
        <v>5</v>
      </c>
      <c r="O691" s="34">
        <f t="shared" ref="O691" si="807">SUM(G689:G690)</f>
        <v>5</v>
      </c>
      <c r="P691" s="34">
        <f t="shared" ref="P691" si="808">SUM(H689:H690)</f>
        <v>2</v>
      </c>
      <c r="Q691" s="34">
        <f t="shared" ref="Q691" si="809">SUM(I689:I690)</f>
        <v>3</v>
      </c>
      <c r="R691" s="34">
        <f t="shared" ref="R691" si="810">SUM(J689:J690)</f>
        <v>6</v>
      </c>
      <c r="S691" s="34">
        <f t="shared" ref="S691" si="811">SUM(K689:K690)</f>
        <v>9</v>
      </c>
    </row>
    <row r="692" spans="1:22" x14ac:dyDescent="0.2">
      <c r="A692" s="53">
        <v>43520</v>
      </c>
      <c r="C692">
        <v>0</v>
      </c>
      <c r="E692">
        <v>0</v>
      </c>
      <c r="F692">
        <v>3</v>
      </c>
      <c r="G692">
        <v>3</v>
      </c>
      <c r="H692">
        <v>1</v>
      </c>
      <c r="I692">
        <v>2</v>
      </c>
      <c r="J692">
        <v>4</v>
      </c>
      <c r="K692">
        <v>5</v>
      </c>
    </row>
    <row r="693" spans="1:22" x14ac:dyDescent="0.2">
      <c r="C693">
        <v>0</v>
      </c>
      <c r="E693">
        <v>0</v>
      </c>
      <c r="F693">
        <v>2</v>
      </c>
      <c r="G693">
        <v>2</v>
      </c>
      <c r="H693">
        <v>1</v>
      </c>
      <c r="I693">
        <v>0</v>
      </c>
      <c r="J693">
        <v>3</v>
      </c>
      <c r="K693">
        <v>4</v>
      </c>
      <c r="T693">
        <f>SUM(C692:K692)</f>
        <v>18</v>
      </c>
      <c r="U693">
        <f>SUM(C693:K693)</f>
        <v>12</v>
      </c>
      <c r="V693">
        <f>T693+U693</f>
        <v>30</v>
      </c>
    </row>
    <row r="694" spans="1:22" x14ac:dyDescent="0.2">
      <c r="L694" s="34">
        <f>SUM(C692:C693)</f>
        <v>0</v>
      </c>
      <c r="M694" s="34">
        <f t="shared" ref="M694" si="812">SUM(E692:E693)</f>
        <v>0</v>
      </c>
      <c r="N694" s="34">
        <f t="shared" ref="N694" si="813">SUM(F692:F693)</f>
        <v>5</v>
      </c>
      <c r="O694" s="34">
        <f t="shared" ref="O694" si="814">SUM(G692:G693)</f>
        <v>5</v>
      </c>
      <c r="P694" s="34">
        <f t="shared" ref="P694" si="815">SUM(H692:H693)</f>
        <v>2</v>
      </c>
      <c r="Q694" s="34">
        <f t="shared" ref="Q694" si="816">SUM(I692:I693)</f>
        <v>2</v>
      </c>
      <c r="R694" s="34">
        <f t="shared" ref="R694" si="817">SUM(J692:J693)</f>
        <v>7</v>
      </c>
      <c r="S694" s="34">
        <f t="shared" ref="S694" si="818">SUM(K692:K693)</f>
        <v>9</v>
      </c>
    </row>
    <row r="695" spans="1:22" x14ac:dyDescent="0.2">
      <c r="A695" s="53">
        <v>43521</v>
      </c>
      <c r="C695">
        <v>0</v>
      </c>
      <c r="E695">
        <v>0</v>
      </c>
      <c r="F695">
        <v>3</v>
      </c>
      <c r="G695">
        <v>3</v>
      </c>
      <c r="H695">
        <v>1</v>
      </c>
      <c r="I695">
        <v>2</v>
      </c>
      <c r="J695">
        <v>4</v>
      </c>
      <c r="K695">
        <v>5</v>
      </c>
    </row>
    <row r="696" spans="1:22" x14ac:dyDescent="0.2">
      <c r="C696">
        <v>0</v>
      </c>
      <c r="E696">
        <v>0</v>
      </c>
      <c r="F696">
        <v>2</v>
      </c>
      <c r="G696">
        <v>2</v>
      </c>
      <c r="H696">
        <v>1</v>
      </c>
      <c r="I696">
        <v>0</v>
      </c>
      <c r="J696">
        <v>3</v>
      </c>
      <c r="K696">
        <v>4</v>
      </c>
      <c r="T696">
        <f>SUM(C695:K695)</f>
        <v>18</v>
      </c>
      <c r="U696">
        <f>SUM(C696:K696)</f>
        <v>12</v>
      </c>
      <c r="V696">
        <f>T696+U696</f>
        <v>30</v>
      </c>
    </row>
    <row r="697" spans="1:22" x14ac:dyDescent="0.2">
      <c r="L697" s="34">
        <f>SUM(C695:C696)</f>
        <v>0</v>
      </c>
      <c r="M697" s="34">
        <f t="shared" ref="M697" si="819">SUM(E695:E696)</f>
        <v>0</v>
      </c>
      <c r="N697" s="34">
        <f t="shared" ref="N697" si="820">SUM(F695:F696)</f>
        <v>5</v>
      </c>
      <c r="O697" s="34">
        <f t="shared" ref="O697" si="821">SUM(G695:G696)</f>
        <v>5</v>
      </c>
      <c r="P697" s="34">
        <f t="shared" ref="P697" si="822">SUM(H695:H696)</f>
        <v>2</v>
      </c>
      <c r="Q697" s="34">
        <f t="shared" ref="Q697" si="823">SUM(I695:I696)</f>
        <v>2</v>
      </c>
      <c r="R697" s="34">
        <f t="shared" ref="R697" si="824">SUM(J695:J696)</f>
        <v>7</v>
      </c>
      <c r="S697" s="34">
        <f t="shared" ref="S697" si="825">SUM(K695:K696)</f>
        <v>9</v>
      </c>
    </row>
    <row r="698" spans="1:22" x14ac:dyDescent="0.2">
      <c r="A698" s="53">
        <v>43522</v>
      </c>
      <c r="C698">
        <v>0</v>
      </c>
      <c r="E698">
        <v>0</v>
      </c>
      <c r="F698">
        <v>3</v>
      </c>
      <c r="G698">
        <v>3</v>
      </c>
      <c r="H698">
        <v>3</v>
      </c>
      <c r="I698">
        <v>2</v>
      </c>
      <c r="J698">
        <v>4</v>
      </c>
      <c r="K698">
        <v>5</v>
      </c>
    </row>
    <row r="699" spans="1:22" x14ac:dyDescent="0.2">
      <c r="C699">
        <v>0</v>
      </c>
      <c r="E699">
        <v>0</v>
      </c>
      <c r="F699">
        <v>2</v>
      </c>
      <c r="G699">
        <v>2</v>
      </c>
      <c r="H699">
        <v>1</v>
      </c>
      <c r="I699">
        <v>0</v>
      </c>
      <c r="J699">
        <v>3</v>
      </c>
      <c r="K699">
        <v>5</v>
      </c>
      <c r="T699">
        <f>SUM(C698:K698)</f>
        <v>20</v>
      </c>
      <c r="U699">
        <f>SUM(C699:K699)</f>
        <v>13</v>
      </c>
      <c r="V699">
        <f>T699+U699</f>
        <v>33</v>
      </c>
    </row>
    <row r="700" spans="1:22" x14ac:dyDescent="0.2">
      <c r="L700" s="34">
        <f>SUM(C698:C699)</f>
        <v>0</v>
      </c>
      <c r="M700" s="34">
        <f t="shared" ref="M700" si="826">SUM(E698:E699)</f>
        <v>0</v>
      </c>
      <c r="N700" s="34">
        <f t="shared" ref="N700" si="827">SUM(F698:F699)</f>
        <v>5</v>
      </c>
      <c r="O700" s="34">
        <f t="shared" ref="O700" si="828">SUM(G698:G699)</f>
        <v>5</v>
      </c>
      <c r="P700" s="34">
        <f t="shared" ref="P700" si="829">SUM(H698:H699)</f>
        <v>4</v>
      </c>
      <c r="Q700" s="34">
        <f t="shared" ref="Q700" si="830">SUM(I698:I699)</f>
        <v>2</v>
      </c>
      <c r="R700" s="34">
        <f t="shared" ref="R700" si="831">SUM(J698:J699)</f>
        <v>7</v>
      </c>
      <c r="S700" s="34">
        <f t="shared" ref="S700" si="832">SUM(K698:K699)</f>
        <v>10</v>
      </c>
    </row>
    <row r="701" spans="1:22" x14ac:dyDescent="0.2">
      <c r="A701" s="53">
        <v>43523</v>
      </c>
      <c r="C701">
        <v>0</v>
      </c>
      <c r="E701">
        <v>0</v>
      </c>
      <c r="F701">
        <v>3</v>
      </c>
      <c r="G701">
        <v>3</v>
      </c>
      <c r="H701">
        <v>3</v>
      </c>
      <c r="I701">
        <v>2</v>
      </c>
      <c r="J701">
        <v>4</v>
      </c>
      <c r="K701">
        <v>6</v>
      </c>
    </row>
    <row r="702" spans="1:22" x14ac:dyDescent="0.2">
      <c r="C702">
        <v>0</v>
      </c>
      <c r="E702">
        <v>0</v>
      </c>
      <c r="F702">
        <v>2</v>
      </c>
      <c r="G702">
        <v>2</v>
      </c>
      <c r="H702">
        <v>2</v>
      </c>
      <c r="I702">
        <v>0</v>
      </c>
      <c r="J702">
        <v>3</v>
      </c>
      <c r="K702">
        <v>5</v>
      </c>
      <c r="T702">
        <f>SUM(C701:K701)</f>
        <v>21</v>
      </c>
      <c r="U702">
        <f>SUM(C702:K702)</f>
        <v>14</v>
      </c>
      <c r="V702">
        <f>T702+U702</f>
        <v>35</v>
      </c>
    </row>
    <row r="703" spans="1:22" x14ac:dyDescent="0.2">
      <c r="L703" s="34">
        <f>SUM(C701:C702)</f>
        <v>0</v>
      </c>
      <c r="M703" s="34">
        <f t="shared" ref="M703" si="833">SUM(E701:E702)</f>
        <v>0</v>
      </c>
      <c r="N703" s="34">
        <f t="shared" ref="N703" si="834">SUM(F701:F702)</f>
        <v>5</v>
      </c>
      <c r="O703" s="34">
        <f t="shared" ref="O703" si="835">SUM(G701:G702)</f>
        <v>5</v>
      </c>
      <c r="P703" s="34">
        <f t="shared" ref="P703" si="836">SUM(H701:H702)</f>
        <v>5</v>
      </c>
      <c r="Q703" s="34">
        <f t="shared" ref="Q703" si="837">SUM(I701:I702)</f>
        <v>2</v>
      </c>
      <c r="R703" s="34">
        <f t="shared" ref="R703" si="838">SUM(J701:J702)</f>
        <v>7</v>
      </c>
      <c r="S703" s="34">
        <f t="shared" ref="S703" si="839">SUM(K701:K702)</f>
        <v>11</v>
      </c>
    </row>
    <row r="704" spans="1:22" x14ac:dyDescent="0.2">
      <c r="A704" s="53">
        <v>43524</v>
      </c>
      <c r="C704">
        <v>0</v>
      </c>
      <c r="E704">
        <v>0</v>
      </c>
      <c r="F704">
        <v>3</v>
      </c>
      <c r="G704">
        <v>3</v>
      </c>
      <c r="H704">
        <v>3</v>
      </c>
      <c r="I704">
        <v>2</v>
      </c>
      <c r="J704">
        <v>4</v>
      </c>
      <c r="K704">
        <v>6</v>
      </c>
    </row>
    <row r="705" spans="1:22" x14ac:dyDescent="0.2">
      <c r="C705">
        <v>0</v>
      </c>
      <c r="E705">
        <v>0</v>
      </c>
      <c r="F705">
        <v>2</v>
      </c>
      <c r="G705">
        <v>2</v>
      </c>
      <c r="H705">
        <v>2</v>
      </c>
      <c r="I705">
        <v>0</v>
      </c>
      <c r="J705">
        <v>3</v>
      </c>
      <c r="K705">
        <v>5</v>
      </c>
      <c r="T705">
        <f>SUM(C704:K704)</f>
        <v>21</v>
      </c>
      <c r="U705">
        <f>SUM(C705:K705)</f>
        <v>14</v>
      </c>
      <c r="V705">
        <f>T705+U705</f>
        <v>35</v>
      </c>
    </row>
    <row r="706" spans="1:22" x14ac:dyDescent="0.2">
      <c r="L706" s="34">
        <f>SUM(C704:C705)</f>
        <v>0</v>
      </c>
      <c r="M706" s="34">
        <f t="shared" ref="M706" si="840">SUM(E704:E705)</f>
        <v>0</v>
      </c>
      <c r="N706" s="34">
        <f t="shared" ref="N706" si="841">SUM(F704:F705)</f>
        <v>5</v>
      </c>
      <c r="O706" s="34">
        <f t="shared" ref="O706" si="842">SUM(G704:G705)</f>
        <v>5</v>
      </c>
      <c r="P706" s="34">
        <f t="shared" ref="P706" si="843">SUM(H704:H705)</f>
        <v>5</v>
      </c>
      <c r="Q706" s="34">
        <f t="shared" ref="Q706" si="844">SUM(I704:I705)</f>
        <v>2</v>
      </c>
      <c r="R706" s="34">
        <f t="shared" ref="R706" si="845">SUM(J704:J705)</f>
        <v>7</v>
      </c>
      <c r="S706" s="34">
        <f t="shared" ref="S706" si="846">SUM(K704:K705)</f>
        <v>11</v>
      </c>
    </row>
    <row r="707" spans="1:22" x14ac:dyDescent="0.2">
      <c r="A707" s="53">
        <v>43525</v>
      </c>
      <c r="C707">
        <v>0</v>
      </c>
      <c r="E707">
        <v>0</v>
      </c>
      <c r="F707">
        <v>3</v>
      </c>
      <c r="G707">
        <v>3</v>
      </c>
      <c r="H707">
        <v>3</v>
      </c>
      <c r="I707">
        <v>2</v>
      </c>
      <c r="J707">
        <v>4</v>
      </c>
      <c r="K707">
        <v>6</v>
      </c>
    </row>
    <row r="708" spans="1:22" x14ac:dyDescent="0.2">
      <c r="C708">
        <v>0</v>
      </c>
      <c r="E708">
        <v>0</v>
      </c>
      <c r="F708">
        <v>2</v>
      </c>
      <c r="G708">
        <v>2</v>
      </c>
      <c r="H708">
        <v>2</v>
      </c>
      <c r="I708">
        <v>0</v>
      </c>
      <c r="J708">
        <v>3</v>
      </c>
      <c r="K708">
        <v>4</v>
      </c>
      <c r="T708">
        <f>SUM(C707:K707)</f>
        <v>21</v>
      </c>
      <c r="U708">
        <f>SUM(C708:K708)</f>
        <v>13</v>
      </c>
      <c r="V708">
        <f>T708+U708</f>
        <v>34</v>
      </c>
    </row>
    <row r="709" spans="1:22" x14ac:dyDescent="0.2">
      <c r="L709" s="34">
        <f>SUM(C707:C708)</f>
        <v>0</v>
      </c>
      <c r="M709" s="34">
        <f t="shared" ref="M709" si="847">SUM(E707:E708)</f>
        <v>0</v>
      </c>
      <c r="N709" s="34">
        <f t="shared" ref="N709" si="848">SUM(F707:F708)</f>
        <v>5</v>
      </c>
      <c r="O709" s="34">
        <f t="shared" ref="O709" si="849">SUM(G707:G708)</f>
        <v>5</v>
      </c>
      <c r="P709" s="34">
        <f t="shared" ref="P709" si="850">SUM(H707:H708)</f>
        <v>5</v>
      </c>
      <c r="Q709" s="34">
        <f t="shared" ref="Q709" si="851">SUM(I707:I708)</f>
        <v>2</v>
      </c>
      <c r="R709" s="34">
        <f t="shared" ref="R709" si="852">SUM(J707:J708)</f>
        <v>7</v>
      </c>
      <c r="S709" s="34">
        <f t="shared" ref="S709" si="853">SUM(K707:K708)</f>
        <v>10</v>
      </c>
    </row>
    <row r="710" spans="1:22" x14ac:dyDescent="0.2">
      <c r="A710" s="53">
        <v>43526</v>
      </c>
      <c r="C710">
        <v>0</v>
      </c>
      <c r="E710">
        <v>0</v>
      </c>
      <c r="F710">
        <v>3</v>
      </c>
      <c r="G710">
        <v>3</v>
      </c>
      <c r="H710">
        <v>3</v>
      </c>
      <c r="I710">
        <v>2</v>
      </c>
      <c r="J710">
        <v>4</v>
      </c>
      <c r="K710">
        <v>6</v>
      </c>
    </row>
    <row r="711" spans="1:22" x14ac:dyDescent="0.2">
      <c r="C711">
        <v>0</v>
      </c>
      <c r="E711">
        <v>0</v>
      </c>
      <c r="F711">
        <v>2</v>
      </c>
      <c r="G711">
        <v>2</v>
      </c>
      <c r="H711">
        <v>2</v>
      </c>
      <c r="I711">
        <v>0</v>
      </c>
      <c r="J711">
        <v>3</v>
      </c>
      <c r="K711">
        <v>4</v>
      </c>
      <c r="T711">
        <f>SUM(C710:K710)</f>
        <v>21</v>
      </c>
      <c r="U711">
        <f>SUM(C711:K711)</f>
        <v>13</v>
      </c>
      <c r="V711">
        <f>T711+U711</f>
        <v>34</v>
      </c>
    </row>
    <row r="712" spans="1:22" x14ac:dyDescent="0.2">
      <c r="L712" s="34">
        <f>SUM(C710:C711)</f>
        <v>0</v>
      </c>
      <c r="M712" s="34">
        <f t="shared" ref="M712" si="854">SUM(E710:E711)</f>
        <v>0</v>
      </c>
      <c r="N712" s="34">
        <f t="shared" ref="N712" si="855">SUM(F710:F711)</f>
        <v>5</v>
      </c>
      <c r="O712" s="34">
        <f t="shared" ref="O712" si="856">SUM(G710:G711)</f>
        <v>5</v>
      </c>
      <c r="P712" s="34">
        <f t="shared" ref="P712" si="857">SUM(H710:H711)</f>
        <v>5</v>
      </c>
      <c r="Q712" s="34">
        <f t="shared" ref="Q712" si="858">SUM(I710:I711)</f>
        <v>2</v>
      </c>
      <c r="R712" s="34">
        <f t="shared" ref="R712" si="859">SUM(J710:J711)</f>
        <v>7</v>
      </c>
      <c r="S712" s="34">
        <f t="shared" ref="S712" si="860">SUM(K710:K711)</f>
        <v>10</v>
      </c>
    </row>
  </sheetData>
  <mergeCells count="2">
    <mergeCell ref="I84:I85"/>
    <mergeCell ref="L81:Q8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8"/>
  <sheetViews>
    <sheetView zoomScale="98" workbookViewId="0">
      <selection activeCell="C49" sqref="C49"/>
    </sheetView>
  </sheetViews>
  <sheetFormatPr defaultRowHeight="12.75" x14ac:dyDescent="0.2"/>
  <cols>
    <col min="1" max="1" width="14.28515625" bestFit="1" customWidth="1"/>
    <col min="2" max="2" width="14.140625" bestFit="1" customWidth="1"/>
    <col min="3" max="3" width="15.5703125" bestFit="1" customWidth="1"/>
    <col min="4" max="4" width="15.85546875" bestFit="1" customWidth="1"/>
    <col min="6" max="6" width="10.140625" bestFit="1" customWidth="1"/>
    <col min="9" max="9" width="9.85546875" bestFit="1" customWidth="1"/>
  </cols>
  <sheetData>
    <row r="4" spans="1:10" x14ac:dyDescent="0.2">
      <c r="B4" s="24" t="s">
        <v>250</v>
      </c>
      <c r="C4">
        <f>SUM(C5:C89)</f>
        <v>114577</v>
      </c>
      <c r="F4" s="55" t="s">
        <v>456</v>
      </c>
      <c r="G4">
        <f>SUM(G5:G18)</f>
        <v>87000</v>
      </c>
      <c r="I4" t="s">
        <v>457</v>
      </c>
      <c r="J4">
        <f>G4-C4</f>
        <v>-27577</v>
      </c>
    </row>
    <row r="5" spans="1:10" x14ac:dyDescent="0.2">
      <c r="A5" t="s">
        <v>412</v>
      </c>
      <c r="B5" t="s">
        <v>441</v>
      </c>
      <c r="C5">
        <v>410</v>
      </c>
      <c r="F5" t="s">
        <v>451</v>
      </c>
      <c r="G5">
        <v>12000</v>
      </c>
    </row>
    <row r="6" spans="1:10" x14ac:dyDescent="0.2">
      <c r="A6" t="s">
        <v>413</v>
      </c>
      <c r="B6" t="s">
        <v>442</v>
      </c>
      <c r="C6">
        <v>12000</v>
      </c>
      <c r="D6" t="s">
        <v>450</v>
      </c>
      <c r="F6" t="s">
        <v>452</v>
      </c>
      <c r="G6">
        <v>12000</v>
      </c>
    </row>
    <row r="7" spans="1:10" x14ac:dyDescent="0.2">
      <c r="A7" t="s">
        <v>414</v>
      </c>
      <c r="B7" t="s">
        <v>443</v>
      </c>
      <c r="C7">
        <v>500</v>
      </c>
      <c r="F7" t="s">
        <v>453</v>
      </c>
      <c r="G7">
        <v>12000</v>
      </c>
    </row>
    <row r="8" spans="1:10" x14ac:dyDescent="0.2">
      <c r="A8" t="s">
        <v>416</v>
      </c>
      <c r="B8" t="s">
        <v>444</v>
      </c>
      <c r="C8">
        <v>-100</v>
      </c>
      <c r="F8" t="s">
        <v>454</v>
      </c>
      <c r="G8">
        <v>12000</v>
      </c>
    </row>
    <row r="9" spans="1:10" x14ac:dyDescent="0.2">
      <c r="A9" t="s">
        <v>416</v>
      </c>
      <c r="B9" t="s">
        <v>442</v>
      </c>
      <c r="C9">
        <v>8000</v>
      </c>
      <c r="D9" t="s">
        <v>450</v>
      </c>
      <c r="F9" t="s">
        <v>455</v>
      </c>
      <c r="G9">
        <v>12000</v>
      </c>
    </row>
    <row r="10" spans="1:10" x14ac:dyDescent="0.2">
      <c r="A10" t="s">
        <v>415</v>
      </c>
      <c r="B10" t="s">
        <v>443</v>
      </c>
      <c r="C10">
        <v>500</v>
      </c>
      <c r="F10" t="s">
        <v>533</v>
      </c>
      <c r="G10">
        <v>12000</v>
      </c>
    </row>
    <row r="11" spans="1:10" x14ac:dyDescent="0.2">
      <c r="A11" t="s">
        <v>417</v>
      </c>
      <c r="B11" t="s">
        <v>443</v>
      </c>
      <c r="C11">
        <v>500</v>
      </c>
      <c r="F11" t="s">
        <v>563</v>
      </c>
      <c r="G11">
        <v>15000</v>
      </c>
    </row>
    <row r="12" spans="1:10" x14ac:dyDescent="0.2">
      <c r="A12" t="s">
        <v>418</v>
      </c>
      <c r="B12" t="s">
        <v>442</v>
      </c>
      <c r="C12">
        <v>10000</v>
      </c>
      <c r="D12" t="s">
        <v>450</v>
      </c>
    </row>
    <row r="13" spans="1:10" x14ac:dyDescent="0.2">
      <c r="A13" t="s">
        <v>418</v>
      </c>
      <c r="B13" t="s">
        <v>445</v>
      </c>
      <c r="C13">
        <v>187</v>
      </c>
    </row>
    <row r="14" spans="1:10" x14ac:dyDescent="0.2">
      <c r="A14" t="s">
        <v>419</v>
      </c>
      <c r="B14" t="s">
        <v>442</v>
      </c>
      <c r="C14">
        <v>500</v>
      </c>
    </row>
    <row r="15" spans="1:10" x14ac:dyDescent="0.2">
      <c r="A15" t="s">
        <v>420</v>
      </c>
      <c r="B15" t="s">
        <v>442</v>
      </c>
      <c r="C15">
        <v>300</v>
      </c>
    </row>
    <row r="16" spans="1:10" x14ac:dyDescent="0.2">
      <c r="A16" t="s">
        <v>421</v>
      </c>
      <c r="B16" t="s">
        <v>442</v>
      </c>
      <c r="C16">
        <v>500</v>
      </c>
    </row>
    <row r="17" spans="1:4" x14ac:dyDescent="0.2">
      <c r="A17" t="s">
        <v>422</v>
      </c>
      <c r="B17" t="s">
        <v>442</v>
      </c>
      <c r="C17">
        <v>7000</v>
      </c>
      <c r="D17" t="s">
        <v>450</v>
      </c>
    </row>
    <row r="18" spans="1:4" x14ac:dyDescent="0.2">
      <c r="A18" t="s">
        <v>423</v>
      </c>
      <c r="B18" t="s">
        <v>442</v>
      </c>
      <c r="C18">
        <v>300</v>
      </c>
    </row>
    <row r="19" spans="1:4" x14ac:dyDescent="0.2">
      <c r="A19" t="s">
        <v>424</v>
      </c>
      <c r="B19" t="s">
        <v>446</v>
      </c>
      <c r="C19">
        <v>800</v>
      </c>
    </row>
    <row r="20" spans="1:4" x14ac:dyDescent="0.2">
      <c r="A20" t="s">
        <v>425</v>
      </c>
      <c r="B20" t="s">
        <v>442</v>
      </c>
      <c r="C20">
        <v>2000</v>
      </c>
    </row>
    <row r="21" spans="1:4" x14ac:dyDescent="0.2">
      <c r="A21" t="s">
        <v>426</v>
      </c>
      <c r="B21" t="s">
        <v>447</v>
      </c>
      <c r="C21">
        <v>-500</v>
      </c>
    </row>
    <row r="22" spans="1:4" x14ac:dyDescent="0.2">
      <c r="A22" t="s">
        <v>427</v>
      </c>
      <c r="B22" t="s">
        <v>444</v>
      </c>
      <c r="C22">
        <v>-200</v>
      </c>
    </row>
    <row r="23" spans="1:4" x14ac:dyDescent="0.2">
      <c r="A23" t="s">
        <v>428</v>
      </c>
      <c r="B23" t="s">
        <v>442</v>
      </c>
      <c r="C23">
        <v>200</v>
      </c>
    </row>
    <row r="24" spans="1:4" x14ac:dyDescent="0.2">
      <c r="A24" t="s">
        <v>429</v>
      </c>
      <c r="B24" t="s">
        <v>442</v>
      </c>
      <c r="C24">
        <v>10000</v>
      </c>
      <c r="D24" t="s">
        <v>450</v>
      </c>
    </row>
    <row r="25" spans="1:4" x14ac:dyDescent="0.2">
      <c r="A25" t="s">
        <v>430</v>
      </c>
      <c r="B25" t="s">
        <v>442</v>
      </c>
      <c r="C25">
        <v>2000</v>
      </c>
    </row>
    <row r="26" spans="1:4" x14ac:dyDescent="0.2">
      <c r="A26" t="s">
        <v>431</v>
      </c>
      <c r="B26" t="s">
        <v>448</v>
      </c>
      <c r="C26">
        <v>300</v>
      </c>
    </row>
    <row r="27" spans="1:4" x14ac:dyDescent="0.2">
      <c r="A27" t="s">
        <v>432</v>
      </c>
      <c r="B27" t="s">
        <v>442</v>
      </c>
      <c r="C27">
        <v>700</v>
      </c>
    </row>
    <row r="28" spans="1:4" x14ac:dyDescent="0.2">
      <c r="A28" t="s">
        <v>433</v>
      </c>
      <c r="B28" t="s">
        <v>442</v>
      </c>
      <c r="C28">
        <v>500</v>
      </c>
    </row>
    <row r="29" spans="1:4" x14ac:dyDescent="0.2">
      <c r="A29" t="s">
        <v>434</v>
      </c>
      <c r="B29" t="s">
        <v>442</v>
      </c>
      <c r="C29">
        <v>10000</v>
      </c>
    </row>
    <row r="30" spans="1:4" x14ac:dyDescent="0.2">
      <c r="A30" t="s">
        <v>434</v>
      </c>
      <c r="B30" t="s">
        <v>449</v>
      </c>
      <c r="C30">
        <v>1880</v>
      </c>
    </row>
    <row r="31" spans="1:4" x14ac:dyDescent="0.2">
      <c r="A31" t="s">
        <v>435</v>
      </c>
      <c r="B31" t="s">
        <v>442</v>
      </c>
      <c r="C31">
        <v>5000</v>
      </c>
      <c r="D31" t="s">
        <v>450</v>
      </c>
    </row>
    <row r="32" spans="1:4" x14ac:dyDescent="0.2">
      <c r="A32" t="s">
        <v>435</v>
      </c>
      <c r="B32" t="s">
        <v>442</v>
      </c>
      <c r="C32">
        <v>2000</v>
      </c>
    </row>
    <row r="33" spans="1:5" x14ac:dyDescent="0.2">
      <c r="A33" t="s">
        <v>436</v>
      </c>
      <c r="B33" t="s">
        <v>442</v>
      </c>
      <c r="C33">
        <v>100</v>
      </c>
    </row>
    <row r="34" spans="1:5" x14ac:dyDescent="0.2">
      <c r="A34" t="s">
        <v>437</v>
      </c>
      <c r="B34" t="s">
        <v>442</v>
      </c>
      <c r="C34">
        <v>500</v>
      </c>
    </row>
    <row r="35" spans="1:5" x14ac:dyDescent="0.2">
      <c r="A35" t="s">
        <v>438</v>
      </c>
      <c r="B35" t="s">
        <v>442</v>
      </c>
      <c r="C35">
        <v>2200</v>
      </c>
    </row>
    <row r="36" spans="1:5" x14ac:dyDescent="0.2">
      <c r="A36" t="s">
        <v>439</v>
      </c>
      <c r="B36" t="s">
        <v>442</v>
      </c>
      <c r="C36">
        <v>500</v>
      </c>
    </row>
    <row r="37" spans="1:5" x14ac:dyDescent="0.2">
      <c r="A37" t="s">
        <v>440</v>
      </c>
      <c r="B37" t="s">
        <v>442</v>
      </c>
      <c r="C37">
        <v>500</v>
      </c>
    </row>
    <row r="38" spans="1:5" x14ac:dyDescent="0.2">
      <c r="A38" t="s">
        <v>481</v>
      </c>
      <c r="B38" t="s">
        <v>442</v>
      </c>
      <c r="C38">
        <v>7000</v>
      </c>
      <c r="D38" t="s">
        <v>450</v>
      </c>
    </row>
    <row r="39" spans="1:5" x14ac:dyDescent="0.2">
      <c r="A39" t="s">
        <v>480</v>
      </c>
      <c r="B39" t="s">
        <v>442</v>
      </c>
      <c r="C39">
        <v>500</v>
      </c>
      <c r="E39" t="s">
        <v>496</v>
      </c>
    </row>
    <row r="40" spans="1:5" x14ac:dyDescent="0.2">
      <c r="A40" t="s">
        <v>480</v>
      </c>
      <c r="B40" t="s">
        <v>442</v>
      </c>
      <c r="C40">
        <v>2500</v>
      </c>
    </row>
    <row r="41" spans="1:5" x14ac:dyDescent="0.2">
      <c r="A41" t="s">
        <v>534</v>
      </c>
      <c r="B41" t="s">
        <v>442</v>
      </c>
      <c r="C41">
        <v>1000</v>
      </c>
    </row>
    <row r="42" spans="1:5" x14ac:dyDescent="0.2">
      <c r="A42" t="s">
        <v>535</v>
      </c>
      <c r="B42" t="s">
        <v>442</v>
      </c>
      <c r="C42">
        <v>500</v>
      </c>
    </row>
    <row r="43" spans="1:5" x14ac:dyDescent="0.2">
      <c r="A43" t="s">
        <v>536</v>
      </c>
      <c r="B43" t="s">
        <v>442</v>
      </c>
      <c r="C43">
        <v>2000</v>
      </c>
    </row>
    <row r="44" spans="1:5" x14ac:dyDescent="0.2">
      <c r="A44" t="s">
        <v>537</v>
      </c>
      <c r="B44" t="s">
        <v>442</v>
      </c>
      <c r="C44">
        <v>7000</v>
      </c>
    </row>
    <row r="45" spans="1:5" x14ac:dyDescent="0.2">
      <c r="A45" t="s">
        <v>537</v>
      </c>
      <c r="B45" t="s">
        <v>442</v>
      </c>
      <c r="C45">
        <v>1000</v>
      </c>
    </row>
    <row r="46" spans="1:5" x14ac:dyDescent="0.2">
      <c r="A46" t="s">
        <v>538</v>
      </c>
      <c r="B46" t="s">
        <v>442</v>
      </c>
      <c r="C46">
        <v>2000</v>
      </c>
    </row>
    <row r="47" spans="1:5" x14ac:dyDescent="0.2">
      <c r="C47">
        <v>10000</v>
      </c>
    </row>
    <row r="48" spans="1:5" x14ac:dyDescent="0.2">
      <c r="C48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1" workbookViewId="0">
      <selection activeCell="C2" sqref="C2:C34"/>
    </sheetView>
  </sheetViews>
  <sheetFormatPr defaultRowHeight="12.75" x14ac:dyDescent="0.2"/>
  <cols>
    <col min="1" max="1" width="25.85546875" style="36" bestFit="1" customWidth="1"/>
    <col min="3" max="3" width="14" bestFit="1" customWidth="1"/>
  </cols>
  <sheetData>
    <row r="1" spans="1:4" x14ac:dyDescent="0.2">
      <c r="A1" s="36" t="s">
        <v>15</v>
      </c>
      <c r="B1" t="s">
        <v>316</v>
      </c>
      <c r="C1" t="s">
        <v>20</v>
      </c>
    </row>
    <row r="2" spans="1:4" x14ac:dyDescent="0.2">
      <c r="A2" s="36">
        <v>43317</v>
      </c>
      <c r="B2">
        <v>10</v>
      </c>
      <c r="C2">
        <f>B2*30</f>
        <v>300</v>
      </c>
    </row>
    <row r="3" spans="1:4" x14ac:dyDescent="0.2">
      <c r="A3" s="36">
        <v>43318</v>
      </c>
      <c r="B3">
        <v>10</v>
      </c>
      <c r="C3">
        <f t="shared" ref="C3:C34" si="0">B3*30</f>
        <v>300</v>
      </c>
    </row>
    <row r="4" spans="1:4" x14ac:dyDescent="0.2">
      <c r="A4" s="36">
        <v>43319</v>
      </c>
      <c r="B4">
        <v>10</v>
      </c>
      <c r="C4">
        <f t="shared" si="0"/>
        <v>300</v>
      </c>
    </row>
    <row r="5" spans="1:4" x14ac:dyDescent="0.2">
      <c r="A5" s="36">
        <v>43320</v>
      </c>
      <c r="B5">
        <v>0</v>
      </c>
      <c r="C5">
        <f t="shared" si="0"/>
        <v>0</v>
      </c>
      <c r="D5" t="s">
        <v>249</v>
      </c>
    </row>
    <row r="6" spans="1:4" x14ac:dyDescent="0.2">
      <c r="A6" s="36">
        <v>43321</v>
      </c>
      <c r="B6">
        <v>10</v>
      </c>
      <c r="C6">
        <f t="shared" si="0"/>
        <v>300</v>
      </c>
    </row>
    <row r="7" spans="1:4" x14ac:dyDescent="0.2">
      <c r="A7" s="36">
        <v>43322</v>
      </c>
      <c r="B7">
        <v>10</v>
      </c>
      <c r="C7">
        <f t="shared" si="0"/>
        <v>300</v>
      </c>
    </row>
    <row r="8" spans="1:4" x14ac:dyDescent="0.2">
      <c r="A8" s="36">
        <v>43323</v>
      </c>
      <c r="B8">
        <v>10</v>
      </c>
      <c r="C8">
        <f t="shared" si="0"/>
        <v>300</v>
      </c>
    </row>
    <row r="9" spans="1:4" x14ac:dyDescent="0.2">
      <c r="A9" s="36">
        <v>43324</v>
      </c>
      <c r="B9">
        <v>10</v>
      </c>
      <c r="C9">
        <f t="shared" si="0"/>
        <v>300</v>
      </c>
    </row>
    <row r="10" spans="1:4" x14ac:dyDescent="0.2">
      <c r="A10" s="36">
        <v>43325</v>
      </c>
      <c r="B10">
        <v>10</v>
      </c>
      <c r="C10">
        <f t="shared" si="0"/>
        <v>300</v>
      </c>
    </row>
    <row r="11" spans="1:4" x14ac:dyDescent="0.2">
      <c r="A11" s="36">
        <v>43326</v>
      </c>
      <c r="B11">
        <v>10</v>
      </c>
      <c r="C11">
        <f t="shared" si="0"/>
        <v>300</v>
      </c>
    </row>
    <row r="12" spans="1:4" x14ac:dyDescent="0.2">
      <c r="A12" s="36">
        <v>43327</v>
      </c>
      <c r="B12">
        <v>10</v>
      </c>
      <c r="C12">
        <f t="shared" si="0"/>
        <v>300</v>
      </c>
    </row>
    <row r="13" spans="1:4" x14ac:dyDescent="0.2">
      <c r="A13" s="36">
        <v>43328</v>
      </c>
      <c r="B13">
        <v>10</v>
      </c>
      <c r="C13">
        <f t="shared" si="0"/>
        <v>300</v>
      </c>
    </row>
    <row r="14" spans="1:4" x14ac:dyDescent="0.2">
      <c r="A14" s="36">
        <v>43329</v>
      </c>
      <c r="B14">
        <v>10</v>
      </c>
      <c r="C14">
        <f t="shared" si="0"/>
        <v>300</v>
      </c>
    </row>
    <row r="15" spans="1:4" x14ac:dyDescent="0.2">
      <c r="A15" s="36">
        <v>43330</v>
      </c>
      <c r="B15">
        <v>10</v>
      </c>
      <c r="C15">
        <f t="shared" si="0"/>
        <v>300</v>
      </c>
    </row>
    <row r="16" spans="1:4" x14ac:dyDescent="0.2">
      <c r="A16" s="36">
        <v>43331</v>
      </c>
      <c r="B16">
        <v>10</v>
      </c>
      <c r="C16">
        <f t="shared" si="0"/>
        <v>300</v>
      </c>
    </row>
    <row r="17" spans="1:4" x14ac:dyDescent="0.2">
      <c r="A17" s="36">
        <v>43332</v>
      </c>
      <c r="B17">
        <v>10</v>
      </c>
      <c r="C17">
        <f t="shared" si="0"/>
        <v>300</v>
      </c>
    </row>
    <row r="18" spans="1:4" x14ac:dyDescent="0.2">
      <c r="A18" s="36">
        <v>43333</v>
      </c>
      <c r="B18">
        <v>10</v>
      </c>
      <c r="C18">
        <f t="shared" si="0"/>
        <v>300</v>
      </c>
    </row>
    <row r="19" spans="1:4" x14ac:dyDescent="0.2">
      <c r="A19" s="36">
        <v>43334</v>
      </c>
      <c r="B19">
        <v>10</v>
      </c>
      <c r="C19">
        <f t="shared" si="0"/>
        <v>300</v>
      </c>
    </row>
    <row r="20" spans="1:4" x14ac:dyDescent="0.2">
      <c r="A20" s="36">
        <v>43335</v>
      </c>
      <c r="B20">
        <v>10</v>
      </c>
      <c r="C20">
        <f t="shared" si="0"/>
        <v>300</v>
      </c>
    </row>
    <row r="21" spans="1:4" x14ac:dyDescent="0.2">
      <c r="A21" s="36">
        <v>43336</v>
      </c>
      <c r="B21">
        <v>10</v>
      </c>
      <c r="C21">
        <f t="shared" si="0"/>
        <v>300</v>
      </c>
    </row>
    <row r="22" spans="1:4" x14ac:dyDescent="0.2">
      <c r="A22" s="36">
        <v>43337</v>
      </c>
      <c r="B22">
        <v>10</v>
      </c>
      <c r="C22">
        <f t="shared" si="0"/>
        <v>300</v>
      </c>
    </row>
    <row r="23" spans="1:4" x14ac:dyDescent="0.2">
      <c r="A23" s="36">
        <v>43338</v>
      </c>
      <c r="B23">
        <v>10</v>
      </c>
      <c r="C23">
        <f t="shared" si="0"/>
        <v>300</v>
      </c>
    </row>
    <row r="24" spans="1:4" x14ac:dyDescent="0.2">
      <c r="A24" s="36">
        <v>43339</v>
      </c>
      <c r="B24">
        <v>10</v>
      </c>
      <c r="C24">
        <f t="shared" si="0"/>
        <v>300</v>
      </c>
    </row>
    <row r="25" spans="1:4" x14ac:dyDescent="0.2">
      <c r="A25" s="36">
        <v>43340</v>
      </c>
      <c r="B25">
        <v>10</v>
      </c>
      <c r="C25">
        <f t="shared" si="0"/>
        <v>300</v>
      </c>
    </row>
    <row r="26" spans="1:4" x14ac:dyDescent="0.2">
      <c r="A26" s="36">
        <v>43341</v>
      </c>
      <c r="B26">
        <v>10</v>
      </c>
      <c r="C26">
        <f t="shared" si="0"/>
        <v>300</v>
      </c>
    </row>
    <row r="27" spans="1:4" x14ac:dyDescent="0.2">
      <c r="A27" s="36">
        <v>43342</v>
      </c>
      <c r="B27">
        <v>10</v>
      </c>
      <c r="C27">
        <f t="shared" si="0"/>
        <v>300</v>
      </c>
    </row>
    <row r="28" spans="1:4" x14ac:dyDescent="0.2">
      <c r="A28" s="36">
        <v>43343</v>
      </c>
      <c r="B28">
        <v>10</v>
      </c>
      <c r="C28">
        <f t="shared" si="0"/>
        <v>300</v>
      </c>
      <c r="D28">
        <f>SUM(C2:C28)</f>
        <v>7800</v>
      </c>
    </row>
    <row r="29" spans="1:4" x14ac:dyDescent="0.2">
      <c r="A29" s="36">
        <v>43344</v>
      </c>
      <c r="B29">
        <v>10</v>
      </c>
      <c r="C29">
        <f t="shared" si="0"/>
        <v>300</v>
      </c>
    </row>
    <row r="30" spans="1:4" x14ac:dyDescent="0.2">
      <c r="A30" s="36">
        <v>43345</v>
      </c>
      <c r="B30">
        <v>10</v>
      </c>
      <c r="C30">
        <f t="shared" si="0"/>
        <v>300</v>
      </c>
    </row>
    <row r="31" spans="1:4" x14ac:dyDescent="0.2">
      <c r="A31" s="36">
        <v>43346</v>
      </c>
      <c r="B31">
        <v>10</v>
      </c>
      <c r="C31">
        <f t="shared" si="0"/>
        <v>300</v>
      </c>
    </row>
    <row r="32" spans="1:4" x14ac:dyDescent="0.2">
      <c r="A32" s="36">
        <v>43347</v>
      </c>
      <c r="B32">
        <v>10</v>
      </c>
      <c r="C32">
        <f t="shared" si="0"/>
        <v>300</v>
      </c>
    </row>
    <row r="33" spans="1:4" x14ac:dyDescent="0.2">
      <c r="A33" s="36">
        <v>43348</v>
      </c>
      <c r="B33">
        <v>10</v>
      </c>
      <c r="C33">
        <f t="shared" si="0"/>
        <v>300</v>
      </c>
    </row>
    <row r="34" spans="1:4" x14ac:dyDescent="0.2">
      <c r="A34" s="36">
        <v>43349</v>
      </c>
      <c r="B34">
        <v>10</v>
      </c>
      <c r="C34">
        <f t="shared" si="0"/>
        <v>300</v>
      </c>
      <c r="D34" t="s">
        <v>324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4" sqref="A24"/>
    </sheetView>
  </sheetViews>
  <sheetFormatPr defaultRowHeight="12.75" x14ac:dyDescent="0.2"/>
  <cols>
    <col min="1" max="1" width="22.7109375" bestFit="1" customWidth="1"/>
  </cols>
  <sheetData>
    <row r="1" spans="1:2" x14ac:dyDescent="0.2">
      <c r="A1" t="s">
        <v>114</v>
      </c>
      <c r="B1" s="28">
        <v>0.25</v>
      </c>
    </row>
    <row r="2" spans="1:2" x14ac:dyDescent="0.2">
      <c r="A2" t="s">
        <v>115</v>
      </c>
      <c r="B2" s="28">
        <v>0.29166666666666669</v>
      </c>
    </row>
    <row r="3" spans="1:2" x14ac:dyDescent="0.2">
      <c r="A3" t="s">
        <v>129</v>
      </c>
      <c r="B3" s="28">
        <v>0.32291666666666669</v>
      </c>
    </row>
    <row r="4" spans="1:2" x14ac:dyDescent="0.2">
      <c r="A4" t="s">
        <v>128</v>
      </c>
      <c r="B4" s="28">
        <v>0.33333333333333331</v>
      </c>
    </row>
    <row r="5" spans="1:2" x14ac:dyDescent="0.2">
      <c r="A5" t="s">
        <v>130</v>
      </c>
      <c r="B5" s="28">
        <v>0.375</v>
      </c>
    </row>
    <row r="6" spans="1:2" x14ac:dyDescent="0.2">
      <c r="A6" t="s">
        <v>116</v>
      </c>
      <c r="B6" s="28">
        <v>0.45833333333333331</v>
      </c>
    </row>
    <row r="7" spans="1:2" x14ac:dyDescent="0.2">
      <c r="A7" t="s">
        <v>119</v>
      </c>
      <c r="B7" s="28">
        <v>0.5</v>
      </c>
    </row>
    <row r="8" spans="1:2" x14ac:dyDescent="0.2">
      <c r="A8" t="s">
        <v>117</v>
      </c>
      <c r="B8" s="28">
        <v>0.58333333333333337</v>
      </c>
    </row>
    <row r="9" spans="1:2" x14ac:dyDescent="0.2">
      <c r="A9" t="s">
        <v>114</v>
      </c>
      <c r="B9" s="28">
        <v>0.64583333333333337</v>
      </c>
    </row>
    <row r="10" spans="1:2" x14ac:dyDescent="0.2">
      <c r="A10" t="s">
        <v>115</v>
      </c>
      <c r="B10" s="28">
        <v>0.66666666666666663</v>
      </c>
    </row>
    <row r="11" spans="1:2" x14ac:dyDescent="0.2">
      <c r="A11" t="s">
        <v>118</v>
      </c>
      <c r="B11" s="28">
        <v>0.83333333333333337</v>
      </c>
    </row>
    <row r="12" spans="1:2" x14ac:dyDescent="0.2">
      <c r="A12" t="s">
        <v>131</v>
      </c>
      <c r="B12" s="28">
        <v>0.85416666666666663</v>
      </c>
    </row>
    <row r="16" spans="1:2" x14ac:dyDescent="0.2">
      <c r="A16" t="s">
        <v>120</v>
      </c>
    </row>
    <row r="17" spans="1:3" x14ac:dyDescent="0.2">
      <c r="A17" t="s">
        <v>121</v>
      </c>
      <c r="B17" t="s">
        <v>122</v>
      </c>
      <c r="C17" t="s">
        <v>123</v>
      </c>
    </row>
    <row r="18" spans="1:3" x14ac:dyDescent="0.2">
      <c r="A18" t="s">
        <v>125</v>
      </c>
      <c r="B18" t="s">
        <v>124</v>
      </c>
    </row>
    <row r="19" spans="1:3" x14ac:dyDescent="0.2">
      <c r="A19" t="s">
        <v>126</v>
      </c>
      <c r="B19" t="s">
        <v>127</v>
      </c>
    </row>
    <row r="22" spans="1:3" x14ac:dyDescent="0.2">
      <c r="A22" t="s">
        <v>135</v>
      </c>
    </row>
    <row r="23" spans="1:3" x14ac:dyDescent="0.2">
      <c r="A23" t="s">
        <v>136</v>
      </c>
      <c r="B23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3"/>
    </sheetView>
  </sheetViews>
  <sheetFormatPr defaultRowHeight="12.75" x14ac:dyDescent="0.2"/>
  <cols>
    <col min="1" max="1" width="10" bestFit="1" customWidth="1"/>
    <col min="2" max="2" width="48.140625" bestFit="1" customWidth="1"/>
  </cols>
  <sheetData>
    <row r="1" spans="1:3" x14ac:dyDescent="0.2">
      <c r="A1" t="s">
        <v>94</v>
      </c>
      <c r="B1" t="s">
        <v>96</v>
      </c>
      <c r="C1" s="27">
        <v>5374</v>
      </c>
    </row>
    <row r="2" spans="1:3" x14ac:dyDescent="0.2">
      <c r="A2" t="s">
        <v>95</v>
      </c>
      <c r="B2" t="s">
        <v>97</v>
      </c>
      <c r="C2" s="27">
        <v>7204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0" sqref="A10"/>
    </sheetView>
  </sheetViews>
  <sheetFormatPr defaultRowHeight="12.75" x14ac:dyDescent="0.2"/>
  <cols>
    <col min="1" max="1" width="14.140625" bestFit="1" customWidth="1"/>
  </cols>
  <sheetData>
    <row r="1" spans="1:3" x14ac:dyDescent="0.2">
      <c r="A1" t="s">
        <v>98</v>
      </c>
    </row>
    <row r="2" spans="1:3" x14ac:dyDescent="0.2">
      <c r="A2" t="s">
        <v>99</v>
      </c>
      <c r="B2" s="20">
        <v>43410</v>
      </c>
      <c r="C2">
        <v>10000</v>
      </c>
    </row>
    <row r="3" spans="1:3" x14ac:dyDescent="0.2">
      <c r="A3" t="s">
        <v>100</v>
      </c>
      <c r="B3" s="20">
        <v>43410</v>
      </c>
      <c r="C3">
        <v>20000</v>
      </c>
    </row>
    <row r="8" spans="1:3" x14ac:dyDescent="0.2">
      <c r="A8" t="s">
        <v>139</v>
      </c>
    </row>
    <row r="9" spans="1:3" x14ac:dyDescent="0.2">
      <c r="A9" t="s">
        <v>169</v>
      </c>
      <c r="B9" s="20">
        <v>43225</v>
      </c>
      <c r="C9">
        <v>54000</v>
      </c>
    </row>
    <row r="10" spans="1:3" x14ac:dyDescent="0.2">
      <c r="A10" t="s">
        <v>170</v>
      </c>
      <c r="B10" s="20">
        <v>43225</v>
      </c>
      <c r="C10">
        <v>64000</v>
      </c>
    </row>
    <row r="11" spans="1:3" x14ac:dyDescent="0.2">
      <c r="A11" t="s">
        <v>157</v>
      </c>
      <c r="B11" t="s">
        <v>111</v>
      </c>
      <c r="C11">
        <v>58000</v>
      </c>
    </row>
    <row r="12" spans="1:3" x14ac:dyDescent="0.2">
      <c r="A12" t="s">
        <v>229</v>
      </c>
      <c r="B12" s="20" t="s">
        <v>148</v>
      </c>
      <c r="C12">
        <v>56000</v>
      </c>
    </row>
    <row r="13" spans="1:3" x14ac:dyDescent="0.2">
      <c r="A13" t="s">
        <v>228</v>
      </c>
      <c r="B13" s="20">
        <v>43380</v>
      </c>
      <c r="C13">
        <v>58000</v>
      </c>
    </row>
    <row r="14" spans="1:3" x14ac:dyDescent="0.2">
      <c r="A14" t="s">
        <v>497</v>
      </c>
      <c r="B14" t="s">
        <v>498</v>
      </c>
      <c r="C14">
        <v>46000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Temp</vt:lpstr>
      <vt:lpstr>Legend</vt:lpstr>
      <vt:lpstr>Milk - Yield</vt:lpstr>
      <vt:lpstr>Milk - Yield per cow</vt:lpstr>
      <vt:lpstr>Lourdu advance</vt:lpstr>
      <vt:lpstr>Milk - Hotel Supply</vt:lpstr>
      <vt:lpstr>Daily Schedule</vt:lpstr>
      <vt:lpstr>Money - Credited</vt:lpstr>
      <vt:lpstr>Cow - Purchase and sales</vt:lpstr>
      <vt:lpstr>Cow - Pregnancy</vt:lpstr>
      <vt:lpstr>Cow - Medical</vt:lpstr>
      <vt:lpstr>Fodder</vt:lpstr>
      <vt:lpstr>Fodder - sowing</vt:lpstr>
      <vt:lpstr>Reports</vt:lpstr>
      <vt:lpstr>June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pjohndavid pjohndavid</dc:creator>
  <cp:lastModifiedBy>CSC</cp:lastModifiedBy>
  <dcterms:created xsi:type="dcterms:W3CDTF">2018-05-02T16:42:43Z</dcterms:created>
  <dcterms:modified xsi:type="dcterms:W3CDTF">2019-03-17T03:39:18Z</dcterms:modified>
</cp:coreProperties>
</file>