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ohn/Documents/Examensarbete/"/>
    </mc:Choice>
  </mc:AlternateContent>
  <bookViews>
    <workbookView xWindow="0" yWindow="0" windowWidth="38400" windowHeight="24000" tabRatio="500"/>
  </bookViews>
  <sheets>
    <sheet name="Send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2" i="1" l="1"/>
  <c r="AG42" i="1"/>
  <c r="AE42" i="1"/>
  <c r="O42" i="1"/>
  <c r="P42" i="1"/>
  <c r="N42" i="1"/>
  <c r="AF41" i="1"/>
  <c r="AG41" i="1"/>
  <c r="AE41" i="1"/>
  <c r="O41" i="1"/>
  <c r="P41" i="1"/>
  <c r="N41" i="1"/>
  <c r="AF40" i="1"/>
  <c r="AG40" i="1"/>
  <c r="AE40" i="1"/>
  <c r="O40" i="1"/>
  <c r="P40" i="1"/>
  <c r="N40" i="1"/>
  <c r="AF26" i="1"/>
  <c r="AG26" i="1"/>
  <c r="AE26" i="1"/>
  <c r="O26" i="1"/>
  <c r="P26" i="1"/>
  <c r="N26" i="1"/>
  <c r="AF25" i="1"/>
  <c r="AG25" i="1"/>
  <c r="AE25" i="1"/>
  <c r="O25" i="1"/>
  <c r="P25" i="1"/>
  <c r="N25" i="1"/>
  <c r="AF24" i="1"/>
  <c r="AG24" i="1"/>
  <c r="AE24" i="1"/>
  <c r="O24" i="1"/>
  <c r="P24" i="1"/>
  <c r="N24" i="1"/>
  <c r="AF11" i="1"/>
  <c r="AG11" i="1"/>
  <c r="AE11" i="1"/>
  <c r="AF10" i="1"/>
  <c r="AG10" i="1"/>
  <c r="AE10" i="1"/>
  <c r="AF9" i="1"/>
  <c r="AG9" i="1"/>
  <c r="AE9" i="1"/>
  <c r="N10" i="1"/>
  <c r="O10" i="1"/>
  <c r="P10" i="1"/>
  <c r="N11" i="1"/>
  <c r="O11" i="1"/>
  <c r="P11" i="1"/>
  <c r="O9" i="1"/>
  <c r="P9" i="1"/>
  <c r="N9" i="1"/>
</calcChain>
</file>

<file path=xl/sharedStrings.xml><?xml version="1.0" encoding="utf-8"?>
<sst xmlns="http://schemas.openxmlformats.org/spreadsheetml/2006/main" count="40" uniqueCount="11">
  <si>
    <t>Average</t>
  </si>
  <si>
    <t>Standard deviation</t>
  </si>
  <si>
    <t>Confidence interval</t>
  </si>
  <si>
    <t>Message size (kB)</t>
  </si>
  <si>
    <t>Degree of confidence:</t>
  </si>
  <si>
    <t>SEND</t>
  </si>
  <si>
    <t>RECEIVE</t>
  </si>
  <si>
    <t>RABBITMQ</t>
  </si>
  <si>
    <t>Throughput (msg / s)</t>
  </si>
  <si>
    <t>ACTIVEMQ</t>
  </si>
  <si>
    <t>ARTEMIS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</si>
</sst>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2" fillId="0" borderId="0" xfId="1" applyFont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Rubrik 1" xfId="1" builtinId="1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42"/>
  <sheetViews>
    <sheetView tabSelected="1" showRuler="0" zoomScale="80" zoomScaleNormal="80" zoomScalePageLayoutView="80" workbookViewId="0">
      <selection activeCell="P19" sqref="P19"/>
    </sheetView>
  </sheetViews>
  <sheetFormatPr baseColWidth="10" defaultRowHeight="16" x14ac:dyDescent="0.2"/>
  <cols>
    <col min="3" max="3" width="18.6640625" customWidth="1"/>
    <col min="15" max="15" width="18.33203125" customWidth="1"/>
    <col min="16" max="16" width="17.83203125" customWidth="1"/>
    <col min="17" max="17" width="5.83203125" customWidth="1"/>
    <col min="19" max="19" width="4.83203125" customWidth="1"/>
    <col min="20" max="20" width="16.1640625" customWidth="1"/>
    <col min="25" max="25" width="11.6640625" customWidth="1"/>
    <col min="26" max="26" width="11.5" customWidth="1"/>
    <col min="32" max="32" width="16.5" customWidth="1"/>
    <col min="33" max="33" width="17.6640625" customWidth="1"/>
  </cols>
  <sheetData>
    <row r="2" spans="3:33" x14ac:dyDescent="0.2">
      <c r="C2" t="s">
        <v>4</v>
      </c>
      <c r="D2" s="1">
        <v>0.95</v>
      </c>
    </row>
    <row r="3" spans="3:33" ht="16" customHeight="1" x14ac:dyDescent="0.4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3:33" ht="16" customHeight="1" x14ac:dyDescent="0.4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3:33" ht="45" customHeight="1" thickBot="1" x14ac:dyDescent="0.45">
      <c r="C5" s="10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3:33" ht="17" thickTop="1" x14ac:dyDescent="0.2"/>
    <row r="7" spans="3:33" ht="26" x14ac:dyDescent="0.3">
      <c r="C7" s="8" t="s">
        <v>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T7" s="8" t="s">
        <v>6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3:33" x14ac:dyDescent="0.2">
      <c r="C8" s="2" t="s">
        <v>3</v>
      </c>
      <c r="D8" s="9" t="s">
        <v>8</v>
      </c>
      <c r="E8" s="9"/>
      <c r="F8" s="9"/>
      <c r="G8" s="9"/>
      <c r="H8" s="9"/>
      <c r="I8" s="9"/>
      <c r="J8" s="9"/>
      <c r="K8" s="9"/>
      <c r="L8" s="9"/>
      <c r="M8" s="9"/>
      <c r="N8" s="3" t="s">
        <v>0</v>
      </c>
      <c r="O8" s="3" t="s">
        <v>1</v>
      </c>
      <c r="P8" s="3" t="s">
        <v>2</v>
      </c>
      <c r="Q8" s="4"/>
      <c r="R8" s="11"/>
      <c r="S8" s="4"/>
      <c r="T8" s="2" t="s">
        <v>3</v>
      </c>
      <c r="U8" s="9" t="s">
        <v>8</v>
      </c>
      <c r="V8" s="9"/>
      <c r="W8" s="9"/>
      <c r="X8" s="9"/>
      <c r="Y8" s="9"/>
      <c r="Z8" s="9"/>
      <c r="AA8" s="9"/>
      <c r="AB8" s="9"/>
      <c r="AC8" s="9"/>
      <c r="AD8" s="9"/>
      <c r="AE8" s="3" t="s">
        <v>0</v>
      </c>
      <c r="AF8" s="3" t="s">
        <v>1</v>
      </c>
      <c r="AG8" s="3" t="s">
        <v>2</v>
      </c>
    </row>
    <row r="9" spans="3:33" x14ac:dyDescent="0.2">
      <c r="C9" s="6">
        <v>400</v>
      </c>
      <c r="D9" s="1">
        <v>210</v>
      </c>
      <c r="E9" s="1">
        <v>247</v>
      </c>
      <c r="F9" s="1">
        <v>329</v>
      </c>
      <c r="G9" s="1">
        <v>326</v>
      </c>
      <c r="H9" s="1">
        <v>310</v>
      </c>
      <c r="I9" s="1">
        <v>317</v>
      </c>
      <c r="J9" s="1">
        <v>299</v>
      </c>
      <c r="K9" s="1">
        <v>314</v>
      </c>
      <c r="L9" s="1">
        <v>315</v>
      </c>
      <c r="M9" s="1">
        <v>312</v>
      </c>
      <c r="N9" s="1">
        <f>AVERAGE(D9:M9)</f>
        <v>297.89999999999998</v>
      </c>
      <c r="O9" s="1">
        <f>_xlfn.STDEV.P(D9:M9)</f>
        <v>36.519720699917734</v>
      </c>
      <c r="P9" s="1">
        <f>_xlfn.CONFIDENCE.NORM(1-$D$2,O9,10)</f>
        <v>22.634741470959071</v>
      </c>
      <c r="Q9" s="1"/>
      <c r="R9" s="12"/>
      <c r="S9" s="1"/>
      <c r="T9" s="6">
        <v>400</v>
      </c>
      <c r="U9" s="1">
        <v>333</v>
      </c>
      <c r="V9" s="1">
        <v>352</v>
      </c>
      <c r="W9" s="1">
        <v>321</v>
      </c>
      <c r="X9" s="1">
        <v>271</v>
      </c>
      <c r="Y9" s="1">
        <v>312</v>
      </c>
      <c r="Z9" s="1">
        <v>272</v>
      </c>
      <c r="AA9" s="1">
        <v>272</v>
      </c>
      <c r="AB9" s="1">
        <v>246</v>
      </c>
      <c r="AC9" s="1">
        <v>269</v>
      </c>
      <c r="AD9" s="1">
        <v>290</v>
      </c>
      <c r="AE9" s="1">
        <f>AVERAGE(U9:AD9)</f>
        <v>293.8</v>
      </c>
      <c r="AF9" s="1">
        <f>_xlfn.STDEV.P(U9:AD9)</f>
        <v>32.217386610338217</v>
      </c>
      <c r="AG9" s="1">
        <f>_xlfn.CONFIDENCE.NORM(1-$D$2,AF9,10)</f>
        <v>19.968176174923116</v>
      </c>
    </row>
    <row r="10" spans="3:33" x14ac:dyDescent="0.2">
      <c r="C10" s="7">
        <v>500</v>
      </c>
      <c r="D10" s="1">
        <v>266</v>
      </c>
      <c r="E10" s="1">
        <v>223</v>
      </c>
      <c r="F10" s="1">
        <v>240</v>
      </c>
      <c r="G10" s="1">
        <v>248</v>
      </c>
      <c r="H10" s="1">
        <v>223</v>
      </c>
      <c r="I10" s="1">
        <v>224</v>
      </c>
      <c r="J10" s="1">
        <v>203</v>
      </c>
      <c r="K10" s="1">
        <v>225</v>
      </c>
      <c r="L10" s="1">
        <v>240</v>
      </c>
      <c r="M10" s="1">
        <v>235</v>
      </c>
      <c r="N10" s="1">
        <f t="shared" ref="N10:N11" si="0">AVERAGE(D10:M10)</f>
        <v>232.7</v>
      </c>
      <c r="O10" s="1">
        <f t="shared" ref="O10:O11" si="1">_xlfn.STDEV.P(D10:M10)</f>
        <v>16.309812997088592</v>
      </c>
      <c r="P10" s="1">
        <f>_xlfn.CONFIDENCE.NORM(1-$D$2,O10,10)</f>
        <v>10.108741073411879</v>
      </c>
      <c r="Q10" s="1"/>
      <c r="R10" s="12"/>
      <c r="S10" s="1"/>
      <c r="T10" s="7">
        <v>500</v>
      </c>
      <c r="U10" s="1">
        <v>322</v>
      </c>
      <c r="V10" s="1">
        <v>300</v>
      </c>
      <c r="W10" s="1">
        <v>264</v>
      </c>
      <c r="X10" s="1">
        <v>289</v>
      </c>
      <c r="Y10" s="1">
        <v>263</v>
      </c>
      <c r="Z10" s="1">
        <v>213</v>
      </c>
      <c r="AA10" s="1">
        <v>188</v>
      </c>
      <c r="AB10" s="1">
        <v>210</v>
      </c>
      <c r="AC10" s="1">
        <v>192</v>
      </c>
      <c r="AD10" s="1">
        <v>201</v>
      </c>
      <c r="AE10" s="1">
        <f t="shared" ref="AE10:AE11" si="2">AVERAGE(U10:AD10)</f>
        <v>244.2</v>
      </c>
      <c r="AF10" s="1">
        <f t="shared" ref="AF10:AF11" si="3">_xlfn.STDEV.P(U10:AD10)</f>
        <v>46.70289070282481</v>
      </c>
      <c r="AG10" s="1">
        <f>_xlfn.CONFIDENCE.NORM(1-$D$2,AF10,10)</f>
        <v>28.946219651873704</v>
      </c>
    </row>
    <row r="11" spans="3:33" x14ac:dyDescent="0.2">
      <c r="C11" s="7">
        <v>600</v>
      </c>
      <c r="D11" s="1">
        <v>178</v>
      </c>
      <c r="E11" s="1">
        <v>149</v>
      </c>
      <c r="F11" s="1">
        <v>176</v>
      </c>
      <c r="G11" s="1">
        <v>166</v>
      </c>
      <c r="H11" s="1">
        <v>170</v>
      </c>
      <c r="I11" s="1">
        <v>165</v>
      </c>
      <c r="J11" s="1">
        <v>163</v>
      </c>
      <c r="K11" s="1">
        <v>161</v>
      </c>
      <c r="L11" s="1">
        <v>162</v>
      </c>
      <c r="M11" s="1">
        <v>161</v>
      </c>
      <c r="N11" s="1">
        <f t="shared" si="0"/>
        <v>165.1</v>
      </c>
      <c r="O11" s="1">
        <f t="shared" si="1"/>
        <v>7.8542981863435779</v>
      </c>
      <c r="P11" s="1">
        <f>_xlfn.CONFIDENCE.NORM(1-$D$2,O11,10)</f>
        <v>4.8680549981344754</v>
      </c>
      <c r="Q11" s="1"/>
      <c r="R11" s="12"/>
      <c r="S11" s="1"/>
      <c r="T11" s="7">
        <v>600</v>
      </c>
      <c r="U11" s="1">
        <v>242</v>
      </c>
      <c r="V11" s="1">
        <v>192</v>
      </c>
      <c r="W11" s="1">
        <v>237</v>
      </c>
      <c r="X11" s="1">
        <v>213</v>
      </c>
      <c r="Y11" s="1">
        <v>218</v>
      </c>
      <c r="Z11" s="1">
        <v>193</v>
      </c>
      <c r="AA11" s="1">
        <v>186</v>
      </c>
      <c r="AB11" s="1">
        <v>157</v>
      </c>
      <c r="AC11" s="1">
        <v>154</v>
      </c>
      <c r="AD11" s="1">
        <v>185</v>
      </c>
      <c r="AE11" s="1">
        <f t="shared" si="2"/>
        <v>197.7</v>
      </c>
      <c r="AF11" s="1">
        <f t="shared" si="3"/>
        <v>28.411441357312373</v>
      </c>
      <c r="AG11" s="1">
        <f>_xlfn.CONFIDENCE.NORM(1-$D$2,AF11,10)</f>
        <v>17.609270213874574</v>
      </c>
    </row>
    <row r="13" spans="3:33" x14ac:dyDescent="0.2">
      <c r="AG13" s="1"/>
    </row>
    <row r="20" spans="3:33" ht="35" thickBot="1" x14ac:dyDescent="0.45">
      <c r="C20" s="10" t="s">
        <v>9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3:33" ht="17" thickTop="1" x14ac:dyDescent="0.2"/>
    <row r="22" spans="3:33" ht="26" x14ac:dyDescent="0.3">
      <c r="C22" s="8" t="s">
        <v>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T22" s="8" t="s">
        <v>6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3:33" x14ac:dyDescent="0.2">
      <c r="C23" s="2" t="s">
        <v>3</v>
      </c>
      <c r="D23" s="9" t="s">
        <v>8</v>
      </c>
      <c r="E23" s="9"/>
      <c r="F23" s="9"/>
      <c r="G23" s="9"/>
      <c r="H23" s="9"/>
      <c r="I23" s="9"/>
      <c r="J23" s="9"/>
      <c r="K23" s="9"/>
      <c r="L23" s="9"/>
      <c r="M23" s="9"/>
      <c r="N23" s="3" t="s">
        <v>0</v>
      </c>
      <c r="O23" s="3" t="s">
        <v>1</v>
      </c>
      <c r="P23" s="3" t="s">
        <v>2</v>
      </c>
      <c r="Q23" s="4"/>
      <c r="R23" s="11"/>
      <c r="S23" s="4"/>
      <c r="T23" s="2" t="s">
        <v>3</v>
      </c>
      <c r="U23" s="9" t="s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3" t="s">
        <v>0</v>
      </c>
      <c r="AF23" s="3" t="s">
        <v>1</v>
      </c>
      <c r="AG23" s="3" t="s">
        <v>2</v>
      </c>
    </row>
    <row r="24" spans="3:33" x14ac:dyDescent="0.2">
      <c r="C24" s="6">
        <v>400</v>
      </c>
      <c r="D24" s="1">
        <v>58</v>
      </c>
      <c r="E24" s="1">
        <v>56</v>
      </c>
      <c r="F24" s="1">
        <v>55</v>
      </c>
      <c r="G24" s="1">
        <v>55</v>
      </c>
      <c r="H24" s="1">
        <v>56</v>
      </c>
      <c r="I24" s="1">
        <v>54</v>
      </c>
      <c r="J24" s="1">
        <v>55</v>
      </c>
      <c r="K24" s="1">
        <v>59</v>
      </c>
      <c r="L24" s="1">
        <v>56</v>
      </c>
      <c r="M24" s="1">
        <v>55</v>
      </c>
      <c r="N24" s="1">
        <f>AVERAGE(D24:M24)</f>
        <v>55.9</v>
      </c>
      <c r="O24" s="1">
        <f>_xlfn.STDEV.P(D24:M24)</f>
        <v>1.4456832294800961</v>
      </c>
      <c r="P24" s="1">
        <f>_xlfn.CONFIDENCE.NORM(1-$D$2,O24,10)</f>
        <v>0.89602728391777875</v>
      </c>
      <c r="Q24" s="1"/>
      <c r="R24" s="12"/>
      <c r="S24" s="1"/>
      <c r="T24" s="6">
        <v>400</v>
      </c>
      <c r="U24" s="1">
        <v>433</v>
      </c>
      <c r="V24" s="1">
        <v>448</v>
      </c>
      <c r="W24" s="1">
        <v>443</v>
      </c>
      <c r="X24" s="1">
        <v>462</v>
      </c>
      <c r="Y24" s="1">
        <v>480</v>
      </c>
      <c r="Z24" s="1">
        <v>470</v>
      </c>
      <c r="AA24" s="1">
        <v>439</v>
      </c>
      <c r="AB24" s="1">
        <v>441</v>
      </c>
      <c r="AC24" s="1">
        <v>461</v>
      </c>
      <c r="AD24" s="1">
        <v>462</v>
      </c>
      <c r="AE24" s="1">
        <f>AVERAGE(U24:AD24)</f>
        <v>453.9</v>
      </c>
      <c r="AF24" s="1">
        <f>_xlfn.STDEV.P(U24:AD24)</f>
        <v>14.494481708567575</v>
      </c>
      <c r="AG24" s="1">
        <f>_xlfn.CONFIDENCE.NORM(1-$D$2,AF24,10)</f>
        <v>8.9836077587995149</v>
      </c>
    </row>
    <row r="25" spans="3:33" x14ac:dyDescent="0.2">
      <c r="C25" s="7">
        <v>500</v>
      </c>
      <c r="D25" s="1">
        <v>55</v>
      </c>
      <c r="E25" s="1">
        <v>55</v>
      </c>
      <c r="F25" s="1">
        <v>54</v>
      </c>
      <c r="G25" s="1">
        <v>54</v>
      </c>
      <c r="H25" s="1">
        <v>54</v>
      </c>
      <c r="I25" s="1">
        <v>55</v>
      </c>
      <c r="J25" s="1">
        <v>55</v>
      </c>
      <c r="K25" s="1">
        <v>54</v>
      </c>
      <c r="L25" s="1">
        <v>54</v>
      </c>
      <c r="M25" s="1">
        <v>54</v>
      </c>
      <c r="N25" s="1">
        <f t="shared" ref="N25:N26" si="4">AVERAGE(D25:M25)</f>
        <v>54.4</v>
      </c>
      <c r="O25" s="1">
        <f t="shared" ref="O25:O26" si="5">_xlfn.STDEV.P(D25:M25)</f>
        <v>0.4898979485566356</v>
      </c>
      <c r="P25" s="1">
        <f>_xlfn.CONFIDENCE.NORM(1-$D$2,O25,10)</f>
        <v>0.30363631485159831</v>
      </c>
      <c r="Q25" s="1"/>
      <c r="R25" s="12"/>
      <c r="S25" s="1"/>
      <c r="T25" s="7">
        <v>500</v>
      </c>
      <c r="U25" s="1">
        <v>318</v>
      </c>
      <c r="V25" s="1">
        <v>344</v>
      </c>
      <c r="W25" s="1">
        <v>327</v>
      </c>
      <c r="X25" s="1">
        <v>338</v>
      </c>
      <c r="Y25" s="1">
        <v>340</v>
      </c>
      <c r="Z25" s="1">
        <v>347</v>
      </c>
      <c r="AA25" s="1">
        <v>329</v>
      </c>
      <c r="AB25" s="1">
        <v>330</v>
      </c>
      <c r="AC25" s="1">
        <v>331</v>
      </c>
      <c r="AD25" s="1">
        <v>359</v>
      </c>
      <c r="AE25" s="1">
        <f t="shared" ref="AE25:AE26" si="6">AVERAGE(U25:AD25)</f>
        <v>336.3</v>
      </c>
      <c r="AF25" s="1">
        <f t="shared" ref="AF25:AF26" si="7">_xlfn.STDEV.P(U25:AD25)</f>
        <v>11.171839597846008</v>
      </c>
      <c r="AG25" s="1">
        <f>_xlfn.CONFIDENCE.NORM(1-$D$2,AF25,10)</f>
        <v>6.9242506844483449</v>
      </c>
    </row>
    <row r="26" spans="3:33" x14ac:dyDescent="0.2">
      <c r="C26" s="7">
        <v>600</v>
      </c>
      <c r="D26" s="1">
        <v>49</v>
      </c>
      <c r="E26" s="1">
        <v>48</v>
      </c>
      <c r="F26" s="1">
        <v>47</v>
      </c>
      <c r="G26" s="1">
        <v>47</v>
      </c>
      <c r="H26" s="1">
        <v>47</v>
      </c>
      <c r="I26" s="1">
        <v>48</v>
      </c>
      <c r="J26" s="1">
        <v>48</v>
      </c>
      <c r="K26" s="1">
        <v>47</v>
      </c>
      <c r="L26" s="1">
        <v>49</v>
      </c>
      <c r="M26" s="1">
        <v>47</v>
      </c>
      <c r="N26" s="1">
        <f t="shared" si="4"/>
        <v>47.7</v>
      </c>
      <c r="O26" s="1">
        <f t="shared" si="5"/>
        <v>0.78102496759066531</v>
      </c>
      <c r="P26" s="1">
        <f>_xlfn.CONFIDENCE.NORM(1-$D$2,O26,10)</f>
        <v>0.48407539501852542</v>
      </c>
      <c r="Q26" s="1"/>
      <c r="R26" s="12"/>
      <c r="S26" s="1"/>
      <c r="T26" s="7">
        <v>600</v>
      </c>
      <c r="U26" s="1">
        <v>257</v>
      </c>
      <c r="V26" s="1">
        <v>256</v>
      </c>
      <c r="W26" s="1">
        <v>264</v>
      </c>
      <c r="X26" s="1">
        <v>260</v>
      </c>
      <c r="Y26" s="1">
        <v>270</v>
      </c>
      <c r="Z26" s="1">
        <v>255</v>
      </c>
      <c r="AA26" s="1">
        <v>259</v>
      </c>
      <c r="AB26" s="1">
        <v>269</v>
      </c>
      <c r="AC26" s="1">
        <v>260</v>
      </c>
      <c r="AD26" s="1">
        <v>268</v>
      </c>
      <c r="AE26" s="1">
        <f t="shared" si="6"/>
        <v>261.8</v>
      </c>
      <c r="AF26" s="1">
        <f t="shared" si="7"/>
        <v>5.2877216265609137</v>
      </c>
      <c r="AG26" s="1">
        <f>_xlfn.CONFIDENCE.NORM(1-$D$2,AF26,10)</f>
        <v>3.2773035963518495</v>
      </c>
    </row>
    <row r="36" spans="3:33" ht="35" thickBot="1" x14ac:dyDescent="0.45">
      <c r="C36" s="10" t="s">
        <v>10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3:33" ht="17" thickTop="1" x14ac:dyDescent="0.2"/>
    <row r="38" spans="3:33" ht="26" x14ac:dyDescent="0.3">
      <c r="C38" s="8" t="s">
        <v>5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T38" s="8" t="s">
        <v>6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3:33" x14ac:dyDescent="0.2">
      <c r="C39" s="2" t="s">
        <v>3</v>
      </c>
      <c r="D39" s="9" t="s">
        <v>8</v>
      </c>
      <c r="E39" s="9"/>
      <c r="F39" s="9"/>
      <c r="G39" s="9"/>
      <c r="H39" s="9"/>
      <c r="I39" s="9"/>
      <c r="J39" s="9"/>
      <c r="K39" s="9"/>
      <c r="L39" s="9"/>
      <c r="M39" s="9"/>
      <c r="N39" s="3" t="s">
        <v>0</v>
      </c>
      <c r="O39" s="3" t="s">
        <v>1</v>
      </c>
      <c r="P39" s="3" t="s">
        <v>2</v>
      </c>
      <c r="Q39" s="4"/>
      <c r="R39" s="11"/>
      <c r="S39" s="4"/>
      <c r="T39" s="2" t="s">
        <v>3</v>
      </c>
      <c r="U39" s="9" t="s">
        <v>8</v>
      </c>
      <c r="V39" s="9"/>
      <c r="W39" s="9"/>
      <c r="X39" s="9"/>
      <c r="Y39" s="9"/>
      <c r="Z39" s="9"/>
      <c r="AA39" s="9"/>
      <c r="AB39" s="9"/>
      <c r="AC39" s="9"/>
      <c r="AD39" s="9"/>
      <c r="AE39" s="3" t="s">
        <v>0</v>
      </c>
      <c r="AF39" s="3" t="s">
        <v>1</v>
      </c>
      <c r="AG39" s="3" t="s">
        <v>2</v>
      </c>
    </row>
    <row r="40" spans="3:33" x14ac:dyDescent="0.2">
      <c r="C40" s="6">
        <v>400</v>
      </c>
      <c r="D40" s="1">
        <v>65</v>
      </c>
      <c r="E40" s="1">
        <v>68</v>
      </c>
      <c r="F40" s="1">
        <v>67</v>
      </c>
      <c r="G40" s="1">
        <v>66</v>
      </c>
      <c r="H40" s="1">
        <v>68</v>
      </c>
      <c r="I40" s="1">
        <v>59</v>
      </c>
      <c r="J40" s="1">
        <v>55</v>
      </c>
      <c r="K40" s="1">
        <v>67</v>
      </c>
      <c r="L40" s="1">
        <v>57</v>
      </c>
      <c r="M40" s="1">
        <v>63</v>
      </c>
      <c r="N40" s="1">
        <f>AVERAGE(D40:M40)</f>
        <v>63.5</v>
      </c>
      <c r="O40" s="1">
        <f>_xlfn.STDEV.P(D40:M40)</f>
        <v>4.5661800227323495</v>
      </c>
      <c r="P40" s="1">
        <f>_xlfn.CONFIDENCE.NORM(1-$D$2,O40,10)</f>
        <v>2.8300956946978397</v>
      </c>
      <c r="Q40" s="1"/>
      <c r="R40" s="12"/>
      <c r="S40" s="1"/>
      <c r="T40" s="6">
        <v>400</v>
      </c>
      <c r="U40" s="1">
        <v>555</v>
      </c>
      <c r="V40" s="1">
        <v>604</v>
      </c>
      <c r="W40" s="1">
        <v>451</v>
      </c>
      <c r="X40" s="1">
        <v>510</v>
      </c>
      <c r="Y40" s="1">
        <v>519</v>
      </c>
      <c r="Z40" s="1">
        <v>498</v>
      </c>
      <c r="AA40" s="1">
        <v>551</v>
      </c>
      <c r="AB40" s="1">
        <v>510</v>
      </c>
      <c r="AC40" s="1">
        <v>532</v>
      </c>
      <c r="AD40" s="1">
        <v>532</v>
      </c>
      <c r="AE40" s="1">
        <f>AVERAGE(U40:AD40)</f>
        <v>526.20000000000005</v>
      </c>
      <c r="AF40" s="1">
        <f>_xlfn.STDEV.P(U40:AD40)</f>
        <v>38.198952865229174</v>
      </c>
      <c r="AG40" s="1">
        <f>_xlfn.CONFIDENCE.NORM(1-$D$2,AF40,10)</f>
        <v>23.675521225105133</v>
      </c>
    </row>
    <row r="41" spans="3:33" x14ac:dyDescent="0.2">
      <c r="C41" s="7">
        <v>500</v>
      </c>
      <c r="D41" s="1">
        <v>71</v>
      </c>
      <c r="E41" s="1">
        <v>71</v>
      </c>
      <c r="F41" s="1">
        <v>63</v>
      </c>
      <c r="G41" s="1">
        <v>66</v>
      </c>
      <c r="H41" s="1">
        <v>59</v>
      </c>
      <c r="I41" s="1">
        <v>56</v>
      </c>
      <c r="J41" s="1">
        <v>61</v>
      </c>
      <c r="K41" s="1">
        <v>60</v>
      </c>
      <c r="L41" s="1">
        <v>59</v>
      </c>
      <c r="M41" s="1">
        <v>66</v>
      </c>
      <c r="N41" s="1">
        <f t="shared" ref="N41:N42" si="8">AVERAGE(D41:M41)</f>
        <v>63.2</v>
      </c>
      <c r="O41" s="1">
        <f t="shared" ref="O41:O42" si="9">_xlfn.STDEV.P(D41:M41)</f>
        <v>4.8948953002081659</v>
      </c>
      <c r="P41" s="1">
        <f>_xlfn.CONFIDENCE.NORM(1-$D$2,O41,10)</f>
        <v>3.0338317907199661</v>
      </c>
      <c r="Q41" s="1"/>
      <c r="R41" s="12"/>
      <c r="S41" s="1"/>
      <c r="T41" s="7">
        <v>500</v>
      </c>
      <c r="U41" s="1">
        <v>559</v>
      </c>
      <c r="V41" s="1">
        <v>659</v>
      </c>
      <c r="W41" s="1">
        <v>670</v>
      </c>
      <c r="X41" s="1">
        <v>500</v>
      </c>
      <c r="Y41" s="1">
        <v>510</v>
      </c>
      <c r="Z41" s="1">
        <v>496</v>
      </c>
      <c r="AA41" s="1">
        <v>530</v>
      </c>
      <c r="AB41" s="1">
        <v>502</v>
      </c>
      <c r="AC41" s="1">
        <v>519</v>
      </c>
      <c r="AD41" s="1">
        <v>586</v>
      </c>
      <c r="AE41" s="1">
        <f t="shared" ref="AE41:AE42" si="10">AVERAGE(U41:AD41)</f>
        <v>553.1</v>
      </c>
      <c r="AF41" s="1">
        <f t="shared" ref="AF41:AF42" si="11">_xlfn.STDEV.P(U41:AD41)</f>
        <v>61.840844108081193</v>
      </c>
      <c r="AG41" s="1">
        <f>_xlfn.CONFIDENCE.NORM(1-$D$2,AF41,10)</f>
        <v>38.328647971709529</v>
      </c>
    </row>
    <row r="42" spans="3:33" x14ac:dyDescent="0.2">
      <c r="C42" s="7">
        <v>600</v>
      </c>
      <c r="D42" s="1">
        <v>61</v>
      </c>
      <c r="E42" s="1">
        <v>58</v>
      </c>
      <c r="F42" s="1">
        <v>51</v>
      </c>
      <c r="G42" s="1">
        <v>49</v>
      </c>
      <c r="H42" s="1">
        <v>59</v>
      </c>
      <c r="I42" s="1">
        <v>58</v>
      </c>
      <c r="J42" s="1">
        <v>46</v>
      </c>
      <c r="K42" s="1">
        <v>51</v>
      </c>
      <c r="L42" s="1">
        <v>57</v>
      </c>
      <c r="M42" s="1">
        <v>59</v>
      </c>
      <c r="N42" s="1">
        <f t="shared" si="8"/>
        <v>54.9</v>
      </c>
      <c r="O42" s="1">
        <f t="shared" si="9"/>
        <v>4.8877397639399742</v>
      </c>
      <c r="P42" s="1">
        <f>_xlfn.CONFIDENCE.NORM(1-$D$2,O42,10)</f>
        <v>3.0293968248874656</v>
      </c>
      <c r="Q42" s="1"/>
      <c r="R42" s="12"/>
      <c r="S42" s="1"/>
      <c r="T42" s="7">
        <v>600</v>
      </c>
      <c r="U42" s="1">
        <v>404</v>
      </c>
      <c r="V42" s="1">
        <v>411</v>
      </c>
      <c r="W42" s="1">
        <v>483</v>
      </c>
      <c r="X42" s="1">
        <v>482</v>
      </c>
      <c r="Y42" s="1">
        <v>488</v>
      </c>
      <c r="Z42" s="1">
        <v>471</v>
      </c>
      <c r="AA42" s="1">
        <v>479</v>
      </c>
      <c r="AB42" s="1">
        <v>481</v>
      </c>
      <c r="AC42" s="1">
        <v>480</v>
      </c>
      <c r="AD42" s="1">
        <v>461</v>
      </c>
      <c r="AE42" s="1">
        <f t="shared" si="10"/>
        <v>464</v>
      </c>
      <c r="AF42" s="1">
        <f t="shared" si="11"/>
        <v>29.151329300736869</v>
      </c>
      <c r="AG42" s="1">
        <f>_xlfn.CONFIDENCE.NORM(1-$D$2,AF42,10)</f>
        <v>18.067849085671114</v>
      </c>
    </row>
  </sheetData>
  <mergeCells count="15">
    <mergeCell ref="D8:M8"/>
    <mergeCell ref="U8:AD8"/>
    <mergeCell ref="C7:P7"/>
    <mergeCell ref="T7:AG7"/>
    <mergeCell ref="C5:AG5"/>
    <mergeCell ref="C20:AG20"/>
    <mergeCell ref="C22:P22"/>
    <mergeCell ref="T22:AG22"/>
    <mergeCell ref="D23:M23"/>
    <mergeCell ref="U23:AD23"/>
    <mergeCell ref="C38:P38"/>
    <mergeCell ref="T38:AG38"/>
    <mergeCell ref="D39:M39"/>
    <mergeCell ref="U39:AD39"/>
    <mergeCell ref="C36:A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2016-05-17T07:27:24Z</dcterms:created>
  <dcterms:modified xsi:type="dcterms:W3CDTF">2016-05-19T18:30:01Z</dcterms:modified>
</cp:coreProperties>
</file>