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friesen/Documents/GitHub/Accessibility-Sub-Saharan-Africa/"/>
    </mc:Choice>
  </mc:AlternateContent>
  <xr:revisionPtr revIDLastSave="0" documentId="13_ncr:1_{5DD98E46-D37E-BC4A-B07F-F3F4BD446307}" xr6:coauthVersionLast="47" xr6:coauthVersionMax="47" xr10:uidLastSave="{00000000-0000-0000-0000-000000000000}"/>
  <bookViews>
    <workbookView xWindow="78860" yWindow="500" windowWidth="17320" windowHeight="17240" xr2:uid="{91CF5A9F-8207-734F-96F5-075B87A56FC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W4" i="2"/>
  <c r="V4" i="2"/>
  <c r="W5" i="2"/>
  <c r="V5" i="2"/>
  <c r="W6" i="2"/>
  <c r="V6" i="2"/>
  <c r="W7" i="2"/>
  <c r="V7" i="2"/>
  <c r="W8" i="2"/>
  <c r="V8" i="2"/>
  <c r="W9" i="2"/>
  <c r="V9" i="2"/>
  <c r="W10" i="2"/>
  <c r="V10" i="2"/>
  <c r="W11" i="2"/>
  <c r="V11" i="2"/>
  <c r="W12" i="2"/>
  <c r="V12" i="2"/>
  <c r="W13" i="2"/>
  <c r="V13" i="2"/>
  <c r="W14" i="2"/>
  <c r="V14" i="2"/>
  <c r="W15" i="2"/>
  <c r="V15" i="2"/>
  <c r="W16" i="2"/>
  <c r="V16" i="2"/>
  <c r="W17" i="2"/>
  <c r="V17" i="2"/>
  <c r="W18" i="2"/>
  <c r="V18" i="2"/>
  <c r="W19" i="2"/>
  <c r="V19" i="2"/>
  <c r="W20" i="2"/>
  <c r="V20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3" i="2"/>
  <c r="R4" i="2"/>
  <c r="T4" i="2"/>
  <c r="S4" i="2"/>
  <c r="R5" i="2"/>
  <c r="T5" i="2"/>
  <c r="S5" i="2"/>
  <c r="R6" i="2"/>
  <c r="T6" i="2"/>
  <c r="S6" i="2"/>
  <c r="R7" i="2"/>
  <c r="T7" i="2"/>
  <c r="S7" i="2"/>
  <c r="R8" i="2"/>
  <c r="T8" i="2"/>
  <c r="S8" i="2"/>
  <c r="R9" i="2"/>
  <c r="T9" i="2"/>
  <c r="S9" i="2"/>
  <c r="R10" i="2"/>
  <c r="T10" i="2"/>
  <c r="S10" i="2"/>
  <c r="R11" i="2"/>
  <c r="T11" i="2"/>
  <c r="S11" i="2"/>
  <c r="R12" i="2"/>
  <c r="T12" i="2"/>
  <c r="S12" i="2"/>
  <c r="R13" i="2"/>
  <c r="T13" i="2"/>
  <c r="S13" i="2"/>
  <c r="R14" i="2"/>
  <c r="T14" i="2"/>
  <c r="S14" i="2"/>
  <c r="R15" i="2"/>
  <c r="T15" i="2"/>
  <c r="S15" i="2"/>
  <c r="R16" i="2"/>
  <c r="T16" i="2"/>
  <c r="S16" i="2"/>
  <c r="R17" i="2"/>
  <c r="T17" i="2"/>
  <c r="S17" i="2"/>
  <c r="R18" i="2"/>
  <c r="T18" i="2"/>
  <c r="S18" i="2"/>
  <c r="R19" i="2"/>
  <c r="T19" i="2"/>
  <c r="S19" i="2"/>
  <c r="R20" i="2"/>
  <c r="T20" i="2"/>
  <c r="S20" i="2"/>
  <c r="T3" i="2"/>
  <c r="S3" i="2"/>
  <c r="R3" i="2"/>
  <c r="Q4" i="2"/>
  <c r="P4" i="2"/>
  <c r="Q5" i="2"/>
  <c r="P5" i="2"/>
  <c r="Q6" i="2"/>
  <c r="P6" i="2"/>
  <c r="Q7" i="2"/>
  <c r="P7" i="2"/>
  <c r="Q8" i="2"/>
  <c r="P8" i="2"/>
  <c r="Q9" i="2"/>
  <c r="P9" i="2"/>
  <c r="Q10" i="2"/>
  <c r="P10" i="2"/>
  <c r="Q11" i="2"/>
  <c r="P11" i="2"/>
  <c r="Q12" i="2"/>
  <c r="P12" i="2"/>
  <c r="Q13" i="2"/>
  <c r="P13" i="2"/>
  <c r="Q14" i="2"/>
  <c r="P14" i="2"/>
  <c r="Q15" i="2"/>
  <c r="P15" i="2"/>
  <c r="Q16" i="2"/>
  <c r="P16" i="2"/>
  <c r="Q17" i="2"/>
  <c r="P17" i="2"/>
  <c r="Q18" i="2"/>
  <c r="P18" i="2"/>
  <c r="Q19" i="2"/>
  <c r="P19" i="2"/>
  <c r="Q20" i="2"/>
  <c r="P20" i="2"/>
  <c r="Q3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3" i="2"/>
  <c r="V39" i="1"/>
  <c r="X39" i="1" s="1"/>
  <c r="W39" i="1"/>
  <c r="W33" i="1"/>
  <c r="V33" i="1"/>
  <c r="X33" i="1" s="1"/>
  <c r="V69" i="1"/>
  <c r="W69" i="1"/>
  <c r="X63" i="1"/>
  <c r="W63" i="1"/>
  <c r="V63" i="1"/>
  <c r="P69" i="1"/>
  <c r="R92" i="1"/>
  <c r="P63" i="1"/>
  <c r="P61" i="1"/>
  <c r="P62" i="1"/>
  <c r="P64" i="1"/>
  <c r="P75" i="1"/>
  <c r="P57" i="1"/>
  <c r="P32" i="1"/>
  <c r="L87" i="1"/>
  <c r="M87" i="1"/>
  <c r="N87" i="1"/>
  <c r="L88" i="1"/>
  <c r="M88" i="1"/>
  <c r="N88" i="1"/>
  <c r="L89" i="1"/>
  <c r="M89" i="1"/>
  <c r="N89" i="1"/>
  <c r="L90" i="1"/>
  <c r="M90" i="1"/>
  <c r="N90" i="1"/>
  <c r="N105" i="1" s="1"/>
  <c r="N106" i="1" s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P97" i="1" s="1"/>
  <c r="M97" i="1"/>
  <c r="N97" i="1"/>
  <c r="L98" i="1"/>
  <c r="M98" i="1"/>
  <c r="N98" i="1"/>
  <c r="R98" i="1" s="1"/>
  <c r="L99" i="1"/>
  <c r="P99" i="1" s="1"/>
  <c r="M99" i="1"/>
  <c r="N99" i="1"/>
  <c r="L100" i="1"/>
  <c r="M100" i="1"/>
  <c r="N100" i="1"/>
  <c r="L101" i="1"/>
  <c r="P101" i="1" s="1"/>
  <c r="M101" i="1"/>
  <c r="N101" i="1"/>
  <c r="L102" i="1"/>
  <c r="M102" i="1"/>
  <c r="N102" i="1"/>
  <c r="L103" i="1"/>
  <c r="M103" i="1"/>
  <c r="N103" i="1"/>
  <c r="L104" i="1"/>
  <c r="M104" i="1"/>
  <c r="N104" i="1"/>
  <c r="M86" i="1"/>
  <c r="M105" i="1" s="1"/>
  <c r="M106" i="1" s="1"/>
  <c r="N86" i="1"/>
  <c r="L86" i="1"/>
  <c r="L105" i="1" s="1"/>
  <c r="L106" i="1" s="1"/>
  <c r="I87" i="1"/>
  <c r="P87" i="1" s="1"/>
  <c r="J87" i="1"/>
  <c r="J105" i="1" s="1"/>
  <c r="K87" i="1"/>
  <c r="I88" i="1"/>
  <c r="I105" i="1" s="1"/>
  <c r="J88" i="1"/>
  <c r="K88" i="1"/>
  <c r="I89" i="1"/>
  <c r="P89" i="1" s="1"/>
  <c r="J89" i="1"/>
  <c r="K89" i="1"/>
  <c r="I90" i="1"/>
  <c r="P90" i="1" s="1"/>
  <c r="J90" i="1"/>
  <c r="K90" i="1"/>
  <c r="I91" i="1"/>
  <c r="P91" i="1" s="1"/>
  <c r="J91" i="1"/>
  <c r="K91" i="1"/>
  <c r="I92" i="1"/>
  <c r="P92" i="1" s="1"/>
  <c r="J92" i="1"/>
  <c r="Q92" i="1" s="1"/>
  <c r="K92" i="1"/>
  <c r="I93" i="1"/>
  <c r="P93" i="1" s="1"/>
  <c r="J93" i="1"/>
  <c r="K93" i="1"/>
  <c r="I94" i="1"/>
  <c r="P94" i="1" s="1"/>
  <c r="J94" i="1"/>
  <c r="K94" i="1"/>
  <c r="I95" i="1"/>
  <c r="P95" i="1" s="1"/>
  <c r="J95" i="1"/>
  <c r="K95" i="1"/>
  <c r="I96" i="1"/>
  <c r="P96" i="1" s="1"/>
  <c r="J96" i="1"/>
  <c r="K96" i="1"/>
  <c r="I97" i="1"/>
  <c r="J97" i="1"/>
  <c r="K97" i="1"/>
  <c r="I98" i="1"/>
  <c r="P98" i="1" s="1"/>
  <c r="J98" i="1"/>
  <c r="Q98" i="1" s="1"/>
  <c r="K98" i="1"/>
  <c r="I99" i="1"/>
  <c r="J99" i="1"/>
  <c r="K99" i="1"/>
  <c r="I100" i="1"/>
  <c r="P100" i="1" s="1"/>
  <c r="J100" i="1"/>
  <c r="K100" i="1"/>
  <c r="I101" i="1"/>
  <c r="J101" i="1"/>
  <c r="K101" i="1"/>
  <c r="I102" i="1"/>
  <c r="P102" i="1" s="1"/>
  <c r="J102" i="1"/>
  <c r="K102" i="1"/>
  <c r="I103" i="1"/>
  <c r="P103" i="1" s="1"/>
  <c r="J103" i="1"/>
  <c r="K103" i="1"/>
  <c r="I104" i="1"/>
  <c r="P104" i="1" s="1"/>
  <c r="J104" i="1"/>
  <c r="K104" i="1"/>
  <c r="J86" i="1"/>
  <c r="K86" i="1"/>
  <c r="K105" i="1" s="1"/>
  <c r="I86" i="1"/>
  <c r="P86" i="1" s="1"/>
  <c r="M57" i="1"/>
  <c r="M76" i="1" s="1"/>
  <c r="M77" i="1" s="1"/>
  <c r="N57" i="1"/>
  <c r="M58" i="1"/>
  <c r="N58" i="1"/>
  <c r="M59" i="1"/>
  <c r="N59" i="1"/>
  <c r="M60" i="1"/>
  <c r="N60" i="1"/>
  <c r="M61" i="1"/>
  <c r="N61" i="1"/>
  <c r="M62" i="1"/>
  <c r="N62" i="1"/>
  <c r="N76" i="1" s="1"/>
  <c r="N77" i="1" s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L58" i="1"/>
  <c r="L59" i="1"/>
  <c r="L60" i="1"/>
  <c r="L61" i="1"/>
  <c r="L62" i="1"/>
  <c r="L63" i="1"/>
  <c r="L64" i="1"/>
  <c r="L65" i="1"/>
  <c r="L66" i="1"/>
  <c r="L67" i="1"/>
  <c r="P67" i="1" s="1"/>
  <c r="L68" i="1"/>
  <c r="L69" i="1"/>
  <c r="L70" i="1"/>
  <c r="L71" i="1"/>
  <c r="L72" i="1"/>
  <c r="L73" i="1"/>
  <c r="L74" i="1"/>
  <c r="P74" i="1" s="1"/>
  <c r="L75" i="1"/>
  <c r="L57" i="1"/>
  <c r="L76" i="1" s="1"/>
  <c r="L77" i="1" s="1"/>
  <c r="J57" i="1"/>
  <c r="K57" i="1"/>
  <c r="K76" i="1" s="1"/>
  <c r="J58" i="1"/>
  <c r="J76" i="1" s="1"/>
  <c r="K58" i="1"/>
  <c r="J59" i="1"/>
  <c r="K59" i="1"/>
  <c r="J60" i="1"/>
  <c r="K60" i="1"/>
  <c r="J61" i="1"/>
  <c r="K61" i="1"/>
  <c r="J62" i="1"/>
  <c r="K62" i="1"/>
  <c r="J63" i="1"/>
  <c r="Q63" i="1" s="1"/>
  <c r="K63" i="1"/>
  <c r="R63" i="1" s="1"/>
  <c r="J64" i="1"/>
  <c r="K64" i="1"/>
  <c r="J65" i="1"/>
  <c r="K65" i="1"/>
  <c r="J66" i="1"/>
  <c r="K66" i="1"/>
  <c r="J67" i="1"/>
  <c r="K67" i="1"/>
  <c r="J68" i="1"/>
  <c r="K68" i="1"/>
  <c r="J69" i="1"/>
  <c r="Q69" i="1" s="1"/>
  <c r="K69" i="1"/>
  <c r="R69" i="1" s="1"/>
  <c r="J70" i="1"/>
  <c r="K70" i="1"/>
  <c r="J71" i="1"/>
  <c r="K71" i="1"/>
  <c r="J72" i="1"/>
  <c r="K72" i="1"/>
  <c r="J73" i="1"/>
  <c r="K73" i="1"/>
  <c r="J74" i="1"/>
  <c r="K74" i="1"/>
  <c r="J75" i="1"/>
  <c r="K75" i="1"/>
  <c r="I58" i="1"/>
  <c r="P58" i="1" s="1"/>
  <c r="I59" i="1"/>
  <c r="P59" i="1" s="1"/>
  <c r="I60" i="1"/>
  <c r="P60" i="1" s="1"/>
  <c r="I61" i="1"/>
  <c r="I62" i="1"/>
  <c r="I63" i="1"/>
  <c r="I64" i="1"/>
  <c r="I65" i="1"/>
  <c r="P65" i="1" s="1"/>
  <c r="I66" i="1"/>
  <c r="P66" i="1" s="1"/>
  <c r="I67" i="1"/>
  <c r="I68" i="1"/>
  <c r="P68" i="1" s="1"/>
  <c r="I69" i="1"/>
  <c r="I70" i="1"/>
  <c r="P70" i="1" s="1"/>
  <c r="I71" i="1"/>
  <c r="P71" i="1" s="1"/>
  <c r="I72" i="1"/>
  <c r="P72" i="1" s="1"/>
  <c r="I73" i="1"/>
  <c r="P73" i="1" s="1"/>
  <c r="I74" i="1"/>
  <c r="I75" i="1"/>
  <c r="I5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P34" i="1" s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P40" i="1" s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M27" i="1"/>
  <c r="M46" i="1" s="1"/>
  <c r="M47" i="1" s="1"/>
  <c r="N27" i="1"/>
  <c r="N46" i="1" s="1"/>
  <c r="N47" i="1" s="1"/>
  <c r="L27" i="1"/>
  <c r="I28" i="1"/>
  <c r="P28" i="1" s="1"/>
  <c r="J28" i="1"/>
  <c r="K28" i="1"/>
  <c r="I29" i="1"/>
  <c r="P29" i="1" s="1"/>
  <c r="J29" i="1"/>
  <c r="K29" i="1"/>
  <c r="I30" i="1"/>
  <c r="P30" i="1" s="1"/>
  <c r="J30" i="1"/>
  <c r="K30" i="1"/>
  <c r="I31" i="1"/>
  <c r="P31" i="1" s="1"/>
  <c r="J31" i="1"/>
  <c r="K31" i="1"/>
  <c r="I32" i="1"/>
  <c r="J32" i="1"/>
  <c r="K32" i="1"/>
  <c r="I33" i="1"/>
  <c r="P33" i="1" s="1"/>
  <c r="J33" i="1"/>
  <c r="Q33" i="1" s="1"/>
  <c r="K33" i="1"/>
  <c r="R33" i="1" s="1"/>
  <c r="I34" i="1"/>
  <c r="J34" i="1"/>
  <c r="K34" i="1"/>
  <c r="I35" i="1"/>
  <c r="P35" i="1" s="1"/>
  <c r="J35" i="1"/>
  <c r="K35" i="1"/>
  <c r="I36" i="1"/>
  <c r="P36" i="1" s="1"/>
  <c r="J36" i="1"/>
  <c r="K36" i="1"/>
  <c r="I37" i="1"/>
  <c r="P37" i="1" s="1"/>
  <c r="J37" i="1"/>
  <c r="K37" i="1"/>
  <c r="I38" i="1"/>
  <c r="P38" i="1" s="1"/>
  <c r="J38" i="1"/>
  <c r="K38" i="1"/>
  <c r="I39" i="1"/>
  <c r="P39" i="1" s="1"/>
  <c r="J39" i="1"/>
  <c r="Q39" i="1" s="1"/>
  <c r="K39" i="1"/>
  <c r="R39" i="1" s="1"/>
  <c r="I40" i="1"/>
  <c r="J40" i="1"/>
  <c r="K40" i="1"/>
  <c r="I41" i="1"/>
  <c r="P41" i="1" s="1"/>
  <c r="J41" i="1"/>
  <c r="K41" i="1"/>
  <c r="I42" i="1"/>
  <c r="P42" i="1" s="1"/>
  <c r="J42" i="1"/>
  <c r="K42" i="1"/>
  <c r="I43" i="1"/>
  <c r="P43" i="1" s="1"/>
  <c r="J43" i="1"/>
  <c r="K43" i="1"/>
  <c r="I44" i="1"/>
  <c r="P44" i="1" s="1"/>
  <c r="J44" i="1"/>
  <c r="K44" i="1"/>
  <c r="I45" i="1"/>
  <c r="P45" i="1" s="1"/>
  <c r="J45" i="1"/>
  <c r="K45" i="1"/>
  <c r="J27" i="1"/>
  <c r="K27" i="1"/>
  <c r="I27" i="1"/>
  <c r="P27" i="1" s="1"/>
  <c r="P47" i="1" s="1"/>
  <c r="F21" i="1"/>
  <c r="G21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2" i="1"/>
  <c r="D2" i="1"/>
  <c r="I21" i="1"/>
  <c r="J21" i="1"/>
  <c r="H21" i="1"/>
  <c r="N82" i="1" l="1"/>
  <c r="N83" i="1" s="1"/>
  <c r="K106" i="1"/>
  <c r="P77" i="1"/>
  <c r="M82" i="1"/>
  <c r="M83" i="1" s="1"/>
  <c r="J106" i="1"/>
  <c r="M53" i="1"/>
  <c r="M54" i="1" s="1"/>
  <c r="J77" i="1"/>
  <c r="L82" i="1"/>
  <c r="L83" i="1" s="1"/>
  <c r="I106" i="1"/>
  <c r="N53" i="1"/>
  <c r="N54" i="1" s="1"/>
  <c r="K77" i="1"/>
  <c r="I46" i="1"/>
  <c r="K46" i="1"/>
  <c r="L46" i="1"/>
  <c r="L47" i="1" s="1"/>
  <c r="P88" i="1"/>
  <c r="P106" i="1" s="1"/>
  <c r="J46" i="1"/>
  <c r="J47" i="1" s="1"/>
  <c r="I76" i="1"/>
  <c r="X69" i="1"/>
  <c r="I47" i="1"/>
  <c r="L23" i="1"/>
  <c r="L24" i="1" s="1"/>
  <c r="N23" i="1"/>
  <c r="N24" i="1" s="1"/>
  <c r="K47" i="1"/>
  <c r="M23" i="1"/>
  <c r="M24" i="1" s="1"/>
  <c r="E21" i="1"/>
  <c r="C21" i="1" s="1"/>
  <c r="D21" i="1"/>
  <c r="D22" i="1"/>
  <c r="D23" i="1"/>
  <c r="B21" i="1"/>
  <c r="L53" i="1" l="1"/>
  <c r="L54" i="1" s="1"/>
  <c r="I77" i="1"/>
</calcChain>
</file>

<file path=xl/sharedStrings.xml><?xml version="1.0" encoding="utf-8"?>
<sst xmlns="http://schemas.openxmlformats.org/spreadsheetml/2006/main" count="200" uniqueCount="43">
  <si>
    <t>Accra</t>
  </si>
  <si>
    <t>Addis Ababa</t>
  </si>
  <si>
    <t>Arusha</t>
  </si>
  <si>
    <t>Bamako</t>
  </si>
  <si>
    <t>Beira</t>
  </si>
  <si>
    <t>Gombe</t>
  </si>
  <si>
    <t>Ibadan</t>
  </si>
  <si>
    <t>Johannesburg</t>
  </si>
  <si>
    <t>Kampala</t>
  </si>
  <si>
    <t>Khartoum</t>
  </si>
  <si>
    <t>Kigali</t>
  </si>
  <si>
    <t>Kinshasa</t>
  </si>
  <si>
    <t>Lagos</t>
  </si>
  <si>
    <t>Luanda</t>
  </si>
  <si>
    <t>Lubumbashi</t>
  </si>
  <si>
    <t>Nakuru</t>
  </si>
  <si>
    <t>Ndola</t>
  </si>
  <si>
    <t>Oyo</t>
  </si>
  <si>
    <t>Port-Elizabeth</t>
  </si>
  <si>
    <t>Formal 15</t>
  </si>
  <si>
    <t>Informal 15</t>
  </si>
  <si>
    <t>Formal</t>
  </si>
  <si>
    <t>Informal</t>
  </si>
  <si>
    <t>City</t>
  </si>
  <si>
    <t>Pop f 15</t>
  </si>
  <si>
    <t>Normalized_Population_Formal</t>
  </si>
  <si>
    <t>Population_Lower_Formal</t>
  </si>
  <si>
    <t>Population_Upper_Formal</t>
  </si>
  <si>
    <t>Normalized_Population_Informal</t>
  </si>
  <si>
    <t>Population_Lower_Informal</t>
  </si>
  <si>
    <t>Population_Upper_Informal</t>
  </si>
  <si>
    <t>Total</t>
  </si>
  <si>
    <t>Prozent</t>
  </si>
  <si>
    <t>15 min</t>
  </si>
  <si>
    <t>15 Minutes</t>
  </si>
  <si>
    <t>30 minutes</t>
  </si>
  <si>
    <t>30 min</t>
  </si>
  <si>
    <t>60 minutes</t>
  </si>
  <si>
    <t>60 min</t>
  </si>
  <si>
    <t>Share Formal</t>
  </si>
  <si>
    <t>Share Informal</t>
  </si>
  <si>
    <t>Kinsasha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</si>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</sst>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BF50-84A2-534E-BDA3-52D27B9B0427}">
  <dimension ref="A1:X106"/>
  <sheetViews>
    <sheetView tabSelected="1" workbookViewId="0">
      <selection activeCell="G1" sqref="G1:I20"/>
    </sheetView>
  </sheetViews>
  <sheetFormatPr baseColWidth="10" defaultRowHeight="16" x14ac:dyDescent="0.2"/>
  <cols>
    <col min="10" max="10" width="28.6640625" customWidth="1"/>
    <col min="12" max="12" width="12.1640625" bestFit="1" customWidth="1"/>
  </cols>
  <sheetData>
    <row r="1" spans="1:11" x14ac:dyDescent="0.2">
      <c r="B1" t="s">
        <v>19</v>
      </c>
      <c r="C1" t="s">
        <v>20</v>
      </c>
      <c r="D1" t="s">
        <v>24</v>
      </c>
      <c r="H1" t="s">
        <v>21</v>
      </c>
      <c r="I1" t="s">
        <v>22</v>
      </c>
      <c r="J1" t="s">
        <v>31</v>
      </c>
      <c r="K1" s="4"/>
    </row>
    <row r="2" spans="1:11" x14ac:dyDescent="0.2">
      <c r="A2" s="1" t="s">
        <v>0</v>
      </c>
      <c r="B2" s="2">
        <v>5.1600949604816801E-2</v>
      </c>
      <c r="C2" s="2">
        <v>0.12742987687104401</v>
      </c>
      <c r="D2">
        <f>B2*H2</f>
        <v>15134.67205999999</v>
      </c>
      <c r="E2">
        <f>C2*I2</f>
        <v>366614.34943926783</v>
      </c>
      <c r="G2" s="5" t="s">
        <v>0</v>
      </c>
      <c r="H2">
        <v>293302.20036468498</v>
      </c>
      <c r="I2">
        <v>2876988.96397956</v>
      </c>
      <c r="J2">
        <v>3170291.1643442451</v>
      </c>
      <c r="K2" s="4"/>
    </row>
    <row r="3" spans="1:11" x14ac:dyDescent="0.2">
      <c r="A3" s="1" t="s">
        <v>1</v>
      </c>
      <c r="B3" s="2">
        <v>0.81001788018293097</v>
      </c>
      <c r="C3" s="2">
        <v>0.39504646771844498</v>
      </c>
      <c r="D3">
        <f t="shared" ref="D3:D20" si="0">B3*H3</f>
        <v>1951865.5021999949</v>
      </c>
      <c r="E3">
        <f t="shared" ref="E3:E20" si="1">C3*I3</f>
        <v>163467.19482276868</v>
      </c>
      <c r="G3" s="5" t="s">
        <v>1</v>
      </c>
      <c r="H3">
        <v>2409657.30504516</v>
      </c>
      <c r="I3">
        <v>413792.32110809302</v>
      </c>
      <c r="J3">
        <v>2823449.626153253</v>
      </c>
      <c r="K3" s="4"/>
    </row>
    <row r="4" spans="1:11" x14ac:dyDescent="0.2">
      <c r="A4" s="1" t="s">
        <v>2</v>
      </c>
      <c r="B4" s="2">
        <v>0.37346852568005601</v>
      </c>
      <c r="C4" s="2">
        <v>0.23643033661092999</v>
      </c>
      <c r="D4">
        <f t="shared" si="0"/>
        <v>109089.84974574238</v>
      </c>
      <c r="E4">
        <f t="shared" si="1"/>
        <v>53535.488427337354</v>
      </c>
      <c r="G4" s="5" t="s">
        <v>2</v>
      </c>
      <c r="H4">
        <v>292099.17903282098</v>
      </c>
      <c r="I4">
        <v>226432.399474334</v>
      </c>
      <c r="J4">
        <v>518531.57850715495</v>
      </c>
      <c r="K4" s="4"/>
    </row>
    <row r="5" spans="1:11" x14ac:dyDescent="0.2">
      <c r="A5" s="1" t="s">
        <v>3</v>
      </c>
      <c r="B5" s="2">
        <v>0.66047240732559098</v>
      </c>
      <c r="C5" s="2">
        <v>0.44496096188729301</v>
      </c>
      <c r="D5">
        <f t="shared" si="0"/>
        <v>387961.91703999904</v>
      </c>
      <c r="E5">
        <f t="shared" si="1"/>
        <v>1451958.139980098</v>
      </c>
      <c r="G5" s="5" t="s">
        <v>3</v>
      </c>
      <c r="H5">
        <v>587400.64344390796</v>
      </c>
      <c r="I5">
        <v>3263113.54106582</v>
      </c>
      <c r="J5">
        <v>3850514.1845097281</v>
      </c>
      <c r="K5" s="4"/>
    </row>
    <row r="6" spans="1:11" x14ac:dyDescent="0.2">
      <c r="A6" s="1" t="s">
        <v>4</v>
      </c>
      <c r="B6" s="2">
        <v>0.32855725002216901</v>
      </c>
      <c r="C6" s="2">
        <v>0.12645404117120199</v>
      </c>
      <c r="D6">
        <f t="shared" si="0"/>
        <v>6758.2875373999605</v>
      </c>
      <c r="E6">
        <f t="shared" si="1"/>
        <v>48209.123766784585</v>
      </c>
      <c r="G6" s="5" t="s">
        <v>4</v>
      </c>
      <c r="H6">
        <v>20569.588821868801</v>
      </c>
      <c r="I6">
        <v>381238.30065277102</v>
      </c>
      <c r="J6">
        <v>401807.88947463984</v>
      </c>
      <c r="K6" s="4"/>
    </row>
    <row r="7" spans="1:11" x14ac:dyDescent="0.2">
      <c r="A7" s="1" t="s">
        <v>5</v>
      </c>
      <c r="B7" s="2">
        <v>0.17336871260001799</v>
      </c>
      <c r="C7" s="2">
        <v>0.241961771137325</v>
      </c>
      <c r="D7">
        <f t="shared" si="0"/>
        <v>1288.5781545999994</v>
      </c>
      <c r="E7">
        <f t="shared" si="1"/>
        <v>56187.928450011903</v>
      </c>
      <c r="G7" s="5" t="s">
        <v>5</v>
      </c>
      <c r="H7">
        <v>7432.5876640319802</v>
      </c>
      <c r="I7">
        <v>232218.20614845201</v>
      </c>
      <c r="J7">
        <v>239650.79381248399</v>
      </c>
      <c r="K7" s="4"/>
    </row>
    <row r="8" spans="1:11" x14ac:dyDescent="0.2">
      <c r="A8" s="1" t="s">
        <v>6</v>
      </c>
      <c r="B8" s="2">
        <v>0.21543482094588901</v>
      </c>
      <c r="C8" s="2">
        <v>0.37272156564744902</v>
      </c>
      <c r="D8">
        <f t="shared" si="0"/>
        <v>13380.632131999977</v>
      </c>
      <c r="E8">
        <f t="shared" si="1"/>
        <v>792543.51093038497</v>
      </c>
      <c r="G8" s="5" t="s">
        <v>6</v>
      </c>
      <c r="H8">
        <v>62109.885826492296</v>
      </c>
      <c r="I8">
        <v>2126368.8071111999</v>
      </c>
      <c r="J8">
        <v>2188478.6929376922</v>
      </c>
      <c r="K8" s="4"/>
    </row>
    <row r="9" spans="1:11" x14ac:dyDescent="0.2">
      <c r="A9" s="1" t="s">
        <v>7</v>
      </c>
      <c r="B9" s="2">
        <v>0.27407482349385798</v>
      </c>
      <c r="C9" s="2">
        <v>0.21103113346642699</v>
      </c>
      <c r="D9">
        <f t="shared" si="0"/>
        <v>2025270.4973999965</v>
      </c>
      <c r="E9">
        <f t="shared" si="1"/>
        <v>175149.97347514294</v>
      </c>
      <c r="G9" s="5" t="s">
        <v>7</v>
      </c>
      <c r="H9">
        <v>7389480.2579171704</v>
      </c>
      <c r="I9">
        <v>829972.19698394695</v>
      </c>
      <c r="J9">
        <v>8219452.4549011178</v>
      </c>
      <c r="K9" s="4"/>
    </row>
    <row r="10" spans="1:11" x14ac:dyDescent="0.2">
      <c r="A10" s="1" t="s">
        <v>8</v>
      </c>
      <c r="B10" s="2">
        <v>0.19285680957446699</v>
      </c>
      <c r="C10" s="2">
        <v>0.26916718133148898</v>
      </c>
      <c r="D10">
        <f t="shared" si="0"/>
        <v>154982.61350144882</v>
      </c>
      <c r="E10">
        <f t="shared" si="1"/>
        <v>560027.2395007778</v>
      </c>
      <c r="G10" s="5" t="s">
        <v>8</v>
      </c>
      <c r="H10">
        <v>803614.940242004</v>
      </c>
      <c r="I10">
        <v>2080592.5771875</v>
      </c>
      <c r="J10">
        <v>2884207.5174295041</v>
      </c>
      <c r="K10" s="4"/>
    </row>
    <row r="11" spans="1:11" x14ac:dyDescent="0.2">
      <c r="A11" s="1" t="s">
        <v>9</v>
      </c>
      <c r="B11" s="2">
        <v>0.341225568798731</v>
      </c>
      <c r="C11" s="2">
        <v>5.7084570781538897E-2</v>
      </c>
      <c r="D11">
        <f t="shared" si="0"/>
        <v>15900.928959999947</v>
      </c>
      <c r="E11">
        <f t="shared" si="1"/>
        <v>192044.5880975335</v>
      </c>
      <c r="G11" s="5" t="s">
        <v>9</v>
      </c>
      <c r="H11">
        <v>46599.465028305</v>
      </c>
      <c r="I11">
        <v>3364211.8258624198</v>
      </c>
      <c r="J11">
        <v>3410811.2908907249</v>
      </c>
      <c r="K11" s="4"/>
    </row>
    <row r="12" spans="1:11" x14ac:dyDescent="0.2">
      <c r="A12" s="1" t="s">
        <v>10</v>
      </c>
      <c r="B12" s="2">
        <v>0.217539764330727</v>
      </c>
      <c r="C12" s="2">
        <v>0.19314333171308201</v>
      </c>
      <c r="D12">
        <f t="shared" si="0"/>
        <v>35011.718201999713</v>
      </c>
      <c r="E12">
        <f t="shared" si="1"/>
        <v>124288.15891999942</v>
      </c>
      <c r="G12" s="5" t="s">
        <v>10</v>
      </c>
      <c r="H12">
        <v>160943.99251426599</v>
      </c>
      <c r="I12">
        <v>643502.20024490298</v>
      </c>
      <c r="J12">
        <v>804446.19275916903</v>
      </c>
      <c r="K12" s="4"/>
    </row>
    <row r="13" spans="1:11" x14ac:dyDescent="0.2">
      <c r="A13" s="1" t="s">
        <v>11</v>
      </c>
      <c r="B13" s="2">
        <v>0.73625621234501704</v>
      </c>
      <c r="C13" s="2">
        <v>0.90344249162408796</v>
      </c>
      <c r="D13">
        <f t="shared" si="0"/>
        <v>103656.59374557447</v>
      </c>
      <c r="E13">
        <f t="shared" si="1"/>
        <v>4561583.8547738111</v>
      </c>
      <c r="G13" s="5" t="s">
        <v>11</v>
      </c>
      <c r="H13">
        <v>140788.75262107799</v>
      </c>
      <c r="I13">
        <v>5049113.6924206503</v>
      </c>
      <c r="J13">
        <v>5189902.4450417282</v>
      </c>
      <c r="K13" s="4"/>
    </row>
    <row r="14" spans="1:11" x14ac:dyDescent="0.2">
      <c r="A14" s="1" t="s">
        <v>12</v>
      </c>
      <c r="B14" s="2">
        <v>0.15280381394751</v>
      </c>
      <c r="C14" s="2">
        <v>0.31086063170711298</v>
      </c>
      <c r="D14">
        <f t="shared" si="0"/>
        <v>58370.494767669523</v>
      </c>
      <c r="E14">
        <f t="shared" si="1"/>
        <v>2443388.901599058</v>
      </c>
      <c r="G14" s="5" t="s">
        <v>12</v>
      </c>
      <c r="H14">
        <v>381996.32103240897</v>
      </c>
      <c r="I14">
        <v>7860078.2871121904</v>
      </c>
      <c r="J14">
        <v>8242074.608144599</v>
      </c>
      <c r="K14" s="4"/>
    </row>
    <row r="15" spans="1:11" x14ac:dyDescent="0.2">
      <c r="A15" s="1" t="s">
        <v>13</v>
      </c>
      <c r="B15" s="2">
        <v>6.4974286636672707E-2</v>
      </c>
      <c r="C15" s="2">
        <v>2.2274461339792301E-2</v>
      </c>
      <c r="D15">
        <f t="shared" si="0"/>
        <v>157985.8900274958</v>
      </c>
      <c r="E15">
        <f t="shared" si="1"/>
        <v>189480.53359449765</v>
      </c>
      <c r="G15" s="5" t="s">
        <v>13</v>
      </c>
      <c r="H15">
        <v>2431514.0374057698</v>
      </c>
      <c r="I15">
        <v>8506626.9708618894</v>
      </c>
      <c r="J15">
        <v>10938141.00826766</v>
      </c>
      <c r="K15" s="4"/>
    </row>
    <row r="16" spans="1:11" x14ac:dyDescent="0.2">
      <c r="A16" s="1" t="s">
        <v>14</v>
      </c>
      <c r="B16" s="2">
        <v>0.88307018826850703</v>
      </c>
      <c r="C16" s="2">
        <v>0.81666731214655597</v>
      </c>
      <c r="D16">
        <f t="shared" si="0"/>
        <v>114514.07089999967</v>
      </c>
      <c r="E16">
        <f t="shared" si="1"/>
        <v>1747953.7912598972</v>
      </c>
      <c r="G16" s="5" t="s">
        <v>14</v>
      </c>
      <c r="H16">
        <v>129677.201678085</v>
      </c>
      <c r="I16">
        <v>2140349.8894372499</v>
      </c>
      <c r="J16">
        <v>2270027.091115335</v>
      </c>
      <c r="K16" s="4"/>
    </row>
    <row r="17" spans="1:16" x14ac:dyDescent="0.2">
      <c r="A17" s="1" t="s">
        <v>15</v>
      </c>
      <c r="B17" s="2">
        <v>0.457546654632557</v>
      </c>
      <c r="C17" s="2">
        <v>0.52580336882731105</v>
      </c>
      <c r="D17">
        <f t="shared" si="0"/>
        <v>23051.416989999954</v>
      </c>
      <c r="E17">
        <f t="shared" si="1"/>
        <v>50436.064091277971</v>
      </c>
      <c r="G17" s="5" t="s">
        <v>15</v>
      </c>
      <c r="H17">
        <v>50380.473240509004</v>
      </c>
      <c r="I17">
        <v>95921.911272201498</v>
      </c>
      <c r="J17">
        <v>146302.3845127105</v>
      </c>
      <c r="K17" s="4"/>
    </row>
    <row r="18" spans="1:16" x14ac:dyDescent="0.2">
      <c r="A18" s="1" t="s">
        <v>16</v>
      </c>
      <c r="B18" s="2">
        <v>0.112001729395293</v>
      </c>
      <c r="C18" s="2">
        <v>4.34876070897353E-2</v>
      </c>
      <c r="D18">
        <f t="shared" si="0"/>
        <v>10963.167389938306</v>
      </c>
      <c r="E18">
        <f t="shared" si="1"/>
        <v>10262.999387588481</v>
      </c>
      <c r="G18" s="5" t="s">
        <v>16</v>
      </c>
      <c r="H18">
        <v>97883.911696090698</v>
      </c>
      <c r="I18">
        <v>235998.255006561</v>
      </c>
      <c r="J18">
        <v>333882.16670265171</v>
      </c>
      <c r="K18" s="4"/>
    </row>
    <row r="19" spans="1:16" x14ac:dyDescent="0.2">
      <c r="A19" s="1" t="s">
        <v>17</v>
      </c>
      <c r="B19" s="2">
        <v>0.55036738062993495</v>
      </c>
      <c r="C19" s="2">
        <v>0.31194231184753302</v>
      </c>
      <c r="D19">
        <f t="shared" si="0"/>
        <v>10175.943599799959</v>
      </c>
      <c r="E19">
        <f t="shared" si="1"/>
        <v>81250.62796366874</v>
      </c>
      <c r="G19" s="5" t="s">
        <v>17</v>
      </c>
      <c r="H19">
        <v>18489.365391082702</v>
      </c>
      <c r="I19">
        <v>260466.839148712</v>
      </c>
      <c r="J19">
        <v>278956.20453979471</v>
      </c>
      <c r="K19" s="4"/>
    </row>
    <row r="20" spans="1:16" x14ac:dyDescent="0.2">
      <c r="A20" s="1" t="s">
        <v>18</v>
      </c>
      <c r="B20" s="2">
        <v>0.38003368140691501</v>
      </c>
      <c r="C20" s="2">
        <v>0.35432102775882302</v>
      </c>
      <c r="D20">
        <f t="shared" si="0"/>
        <v>247793.03185999932</v>
      </c>
      <c r="E20">
        <f t="shared" si="1"/>
        <v>118633.6776242671</v>
      </c>
      <c r="G20" s="5" t="s">
        <v>18</v>
      </c>
      <c r="H20">
        <v>652029.13316169695</v>
      </c>
      <c r="I20">
        <v>334819.749125976</v>
      </c>
      <c r="J20">
        <v>986848.88228767295</v>
      </c>
      <c r="K20" s="4"/>
    </row>
    <row r="21" spans="1:16" x14ac:dyDescent="0.2">
      <c r="B21">
        <f>D21/H21</f>
        <v>0.34070895629045556</v>
      </c>
      <c r="C21">
        <f>E21/I21</f>
        <v>0.32224911689033525</v>
      </c>
      <c r="D21">
        <f t="shared" ref="D21" si="2">SUM(D2:D20)</f>
        <v>5443155.8062136583</v>
      </c>
      <c r="E21">
        <f t="shared" ref="E21:F21" si="3">SUM(E2:E20)</f>
        <v>13187016.146104174</v>
      </c>
      <c r="F21">
        <f t="shared" si="3"/>
        <v>0</v>
      </c>
      <c r="G21">
        <f t="shared" ref="G21" si="4">SUM(G2:G20)</f>
        <v>0</v>
      </c>
      <c r="H21">
        <f>SUM(H2:H20)</f>
        <v>15975969.242127435</v>
      </c>
      <c r="I21">
        <f t="shared" ref="I21:J21" si="5">SUM(I2:I20)</f>
        <v>40921806.934204429</v>
      </c>
      <c r="J21">
        <f t="shared" si="5"/>
        <v>56897776.176331863</v>
      </c>
      <c r="K21" s="4"/>
    </row>
    <row r="22" spans="1:16" x14ac:dyDescent="0.2">
      <c r="D22">
        <f>D21+E21</f>
        <v>18630171.952317834</v>
      </c>
      <c r="K22" s="4"/>
      <c r="L22" t="s">
        <v>31</v>
      </c>
    </row>
    <row r="23" spans="1:16" x14ac:dyDescent="0.2">
      <c r="D23">
        <f>(D21+E21)/(H21+I21)</f>
        <v>0.3274323392636837</v>
      </c>
      <c r="K23" s="4" t="s">
        <v>33</v>
      </c>
      <c r="L23">
        <f>I46+L46</f>
        <v>18630171.952317834</v>
      </c>
      <c r="M23">
        <f t="shared" ref="M23:N23" si="6">J46+M46</f>
        <v>14955470.137551654</v>
      </c>
      <c r="N23">
        <f t="shared" si="6"/>
        <v>22046417.576556094</v>
      </c>
    </row>
    <row r="24" spans="1:16" x14ac:dyDescent="0.2">
      <c r="K24" s="4"/>
      <c r="L24">
        <f>L23/$J21</f>
        <v>0.3274323392636837</v>
      </c>
      <c r="M24">
        <f t="shared" ref="M24:N24" si="7">M23/$J21</f>
        <v>0.26284806090141671</v>
      </c>
      <c r="N24">
        <f t="shared" si="7"/>
        <v>0.38747415203420349</v>
      </c>
    </row>
    <row r="25" spans="1:16" x14ac:dyDescent="0.2">
      <c r="A25" t="s">
        <v>34</v>
      </c>
      <c r="K25" s="4"/>
    </row>
    <row r="26" spans="1:16" x14ac:dyDescent="0.2">
      <c r="B26" s="1" t="s">
        <v>25</v>
      </c>
      <c r="C26" s="1" t="s">
        <v>26</v>
      </c>
      <c r="D26" s="1" t="s">
        <v>27</v>
      </c>
      <c r="E26" s="1" t="s">
        <v>28</v>
      </c>
      <c r="F26" s="1" t="s">
        <v>29</v>
      </c>
      <c r="G26" s="1" t="s">
        <v>30</v>
      </c>
      <c r="I26" s="1" t="s">
        <v>21</v>
      </c>
      <c r="J26" s="1" t="s">
        <v>21</v>
      </c>
      <c r="K26" s="4" t="s">
        <v>21</v>
      </c>
      <c r="L26" s="1" t="s">
        <v>22</v>
      </c>
      <c r="M26" s="1" t="s">
        <v>22</v>
      </c>
      <c r="N26" s="1" t="s">
        <v>22</v>
      </c>
    </row>
    <row r="27" spans="1:16" x14ac:dyDescent="0.2">
      <c r="A27" s="1" t="s">
        <v>0</v>
      </c>
      <c r="B27" s="2">
        <v>5.1600949604816801E-2</v>
      </c>
      <c r="C27" s="2">
        <v>3.3712279916296599E-2</v>
      </c>
      <c r="D27" s="2">
        <v>7.5367029657857201E-2</v>
      </c>
      <c r="E27" s="2">
        <v>0.12742987687104401</v>
      </c>
      <c r="F27" s="2">
        <v>8.5850978294619504E-2</v>
      </c>
      <c r="G27" s="2">
        <v>0.17093390501066599</v>
      </c>
      <c r="I27">
        <f>$H2*B27</f>
        <v>15134.67205999999</v>
      </c>
      <c r="J27">
        <f t="shared" ref="J27:K27" si="8">$H2*C27</f>
        <v>9887.8858787599711</v>
      </c>
      <c r="K27">
        <f t="shared" si="8"/>
        <v>22105.315633599988</v>
      </c>
      <c r="L27">
        <f>$I2*E27</f>
        <v>366614.34943926783</v>
      </c>
      <c r="M27">
        <f t="shared" ref="M27:N27" si="9">$I2*F27</f>
        <v>246992.31710046905</v>
      </c>
      <c r="N27">
        <f t="shared" si="9"/>
        <v>491774.95828561648</v>
      </c>
      <c r="P27">
        <f>(I27+L27)/J2</f>
        <v>0.12041449876678133</v>
      </c>
    </row>
    <row r="28" spans="1:16" x14ac:dyDescent="0.2">
      <c r="A28" s="1" t="s">
        <v>1</v>
      </c>
      <c r="B28" s="2">
        <v>0.81001788018293097</v>
      </c>
      <c r="C28" s="2">
        <v>0.71629217466989403</v>
      </c>
      <c r="D28" s="2">
        <v>0.86723064270785599</v>
      </c>
      <c r="E28" s="2">
        <v>0.39504646771844498</v>
      </c>
      <c r="F28" s="2">
        <v>0.32274735605867499</v>
      </c>
      <c r="G28" s="2">
        <v>0.45301159680039998</v>
      </c>
      <c r="I28">
        <f t="shared" ref="I28:I45" si="10">$H3*B28</f>
        <v>1951865.5021999949</v>
      </c>
      <c r="J28">
        <f t="shared" ref="J28:J45" si="11">$H3*C28</f>
        <v>1726018.6712399938</v>
      </c>
      <c r="K28">
        <f t="shared" ref="K28:K45" si="12">$H3*D28</f>
        <v>2089728.6533599943</v>
      </c>
      <c r="L28">
        <f t="shared" ref="L28:L45" si="13">$I3*E28</f>
        <v>163467.19482276868</v>
      </c>
      <c r="M28">
        <f t="shared" ref="M28:M45" si="14">$I3*F28</f>
        <v>133550.37759501926</v>
      </c>
      <c r="N28">
        <f t="shared" ref="N28:N45" si="15">$I3*G28</f>
        <v>187452.72012892106</v>
      </c>
      <c r="P28">
        <f t="shared" ref="P28:P45" si="16">(I28+L28)/J3</f>
        <v>0.74920150068508651</v>
      </c>
    </row>
    <row r="29" spans="1:16" x14ac:dyDescent="0.2">
      <c r="A29" s="1" t="s">
        <v>2</v>
      </c>
      <c r="B29" s="2">
        <v>0.37346852568005601</v>
      </c>
      <c r="C29" s="2">
        <v>0.28555079122085297</v>
      </c>
      <c r="D29" s="2">
        <v>0.46023695018745098</v>
      </c>
      <c r="E29" s="2">
        <v>0.23643033661092999</v>
      </c>
      <c r="F29" s="2">
        <v>0.170160368273261</v>
      </c>
      <c r="G29" s="2">
        <v>0.29862651616876901</v>
      </c>
      <c r="I29">
        <f t="shared" si="10"/>
        <v>109089.84974574238</v>
      </c>
      <c r="J29">
        <f t="shared" si="11"/>
        <v>83409.151687783611</v>
      </c>
      <c r="K29">
        <f t="shared" si="12"/>
        <v>134434.83531032375</v>
      </c>
      <c r="L29">
        <f t="shared" si="13"/>
        <v>53535.488427337354</v>
      </c>
      <c r="M29">
        <f t="shared" si="14"/>
        <v>38529.820483550822</v>
      </c>
      <c r="N29">
        <f t="shared" si="15"/>
        <v>67618.718602755369</v>
      </c>
      <c r="P29">
        <f t="shared" si="16"/>
        <v>0.3136266814092129</v>
      </c>
    </row>
    <row r="30" spans="1:16" x14ac:dyDescent="0.2">
      <c r="A30" s="1" t="s">
        <v>3</v>
      </c>
      <c r="B30" s="2">
        <v>0.66047240732559098</v>
      </c>
      <c r="C30" s="2">
        <v>0.49831201617325199</v>
      </c>
      <c r="D30" s="2">
        <v>0.79076590067160002</v>
      </c>
      <c r="E30" s="2">
        <v>0.44496096188729301</v>
      </c>
      <c r="F30" s="2">
        <v>0.32993637877597298</v>
      </c>
      <c r="G30" s="2">
        <v>0.54587177286247002</v>
      </c>
      <c r="I30">
        <f t="shared" si="10"/>
        <v>387961.91703999904</v>
      </c>
      <c r="J30">
        <f t="shared" si="11"/>
        <v>292708.79893599928</v>
      </c>
      <c r="K30">
        <f t="shared" si="12"/>
        <v>464496.39886799926</v>
      </c>
      <c r="L30">
        <f t="shared" si="13"/>
        <v>1451958.139980098</v>
      </c>
      <c r="M30">
        <f t="shared" si="14"/>
        <v>1076619.8652740989</v>
      </c>
      <c r="N30">
        <f t="shared" si="15"/>
        <v>1781241.5737131315</v>
      </c>
      <c r="P30">
        <f t="shared" si="16"/>
        <v>0.4778374962029564</v>
      </c>
    </row>
    <row r="31" spans="1:16" x14ac:dyDescent="0.2">
      <c r="A31" s="1" t="s">
        <v>4</v>
      </c>
      <c r="B31" s="2">
        <v>0.32855725002216901</v>
      </c>
      <c r="C31" s="2">
        <v>0.24959755089229399</v>
      </c>
      <c r="D31" s="2">
        <v>0.39953297209629401</v>
      </c>
      <c r="E31" s="2">
        <v>0.12645404117120199</v>
      </c>
      <c r="F31" s="2">
        <v>8.47558224631004E-2</v>
      </c>
      <c r="G31" s="2">
        <v>0.17945907707327399</v>
      </c>
      <c r="I31">
        <f t="shared" si="10"/>
        <v>6758.2875373999605</v>
      </c>
      <c r="J31">
        <f t="shared" si="11"/>
        <v>5134.1189927999594</v>
      </c>
      <c r="K31">
        <f t="shared" si="12"/>
        <v>8218.2289567999487</v>
      </c>
      <c r="L31">
        <f t="shared" si="13"/>
        <v>48209.123766784585</v>
      </c>
      <c r="M31">
        <f t="shared" si="14"/>
        <v>32312.165726260355</v>
      </c>
      <c r="N31">
        <f t="shared" si="15"/>
        <v>68416.673580129631</v>
      </c>
      <c r="P31">
        <f t="shared" si="16"/>
        <v>0.1368002290250048</v>
      </c>
    </row>
    <row r="32" spans="1:16" x14ac:dyDescent="0.2">
      <c r="A32" s="1" t="s">
        <v>5</v>
      </c>
      <c r="B32" s="2">
        <v>0.17336871260001799</v>
      </c>
      <c r="C32" s="2">
        <v>0.147559504040217</v>
      </c>
      <c r="D32" s="2">
        <v>0.21270581234185801</v>
      </c>
      <c r="E32" s="2">
        <v>0.241961771137325</v>
      </c>
      <c r="F32" s="2">
        <v>0.17473370623017001</v>
      </c>
      <c r="G32" s="2">
        <v>0.31436072392998199</v>
      </c>
      <c r="I32">
        <f t="shared" si="10"/>
        <v>1288.5781545999994</v>
      </c>
      <c r="J32">
        <f t="shared" si="11"/>
        <v>1096.748949439994</v>
      </c>
      <c r="K32">
        <f t="shared" si="12"/>
        <v>1580.9545968799953</v>
      </c>
      <c r="L32">
        <f t="shared" si="13"/>
        <v>56187.928450011903</v>
      </c>
      <c r="M32">
        <f t="shared" si="14"/>
        <v>40576.347814440676</v>
      </c>
      <c r="N32">
        <f t="shared" si="15"/>
        <v>73000.283394549173</v>
      </c>
      <c r="P32">
        <f t="shared" si="16"/>
        <v>0.23983440943485751</v>
      </c>
    </row>
    <row r="33" spans="1:24" x14ac:dyDescent="0.2">
      <c r="A33" s="1" t="s">
        <v>6</v>
      </c>
      <c r="B33" s="2">
        <v>0.21543482094588901</v>
      </c>
      <c r="C33" s="2">
        <v>0.142457231566604</v>
      </c>
      <c r="D33" s="2">
        <v>0.29476803250845601</v>
      </c>
      <c r="E33" s="2">
        <v>0.37272156564744902</v>
      </c>
      <c r="F33" s="2">
        <v>0.27090254735956298</v>
      </c>
      <c r="G33" s="2">
        <v>0.46863491227038601</v>
      </c>
      <c r="I33">
        <f t="shared" si="10"/>
        <v>13380.632131999977</v>
      </c>
      <c r="J33">
        <f t="shared" si="11"/>
        <v>8848.0023877599488</v>
      </c>
      <c r="K33">
        <f t="shared" si="12"/>
        <v>18308.008844399974</v>
      </c>
      <c r="L33">
        <f t="shared" si="13"/>
        <v>792543.51093038497</v>
      </c>
      <c r="M33">
        <f t="shared" si="14"/>
        <v>576038.72647233924</v>
      </c>
      <c r="N33">
        <f t="shared" si="15"/>
        <v>996490.65937504254</v>
      </c>
      <c r="P33">
        <f>(I33+L33)/$J8</f>
        <v>0.36825770598687307</v>
      </c>
      <c r="Q33">
        <f t="shared" ref="Q33:R33" si="17">(J33+M33)/$J8</f>
        <v>0.26725721879200925</v>
      </c>
      <c r="R33">
        <f t="shared" si="17"/>
        <v>0.46370050185740358</v>
      </c>
      <c r="T33">
        <v>3.7100000000000001E-2</v>
      </c>
      <c r="U33">
        <v>2.87E-2</v>
      </c>
      <c r="V33">
        <f>T33*H8</f>
        <v>2304.2767641628643</v>
      </c>
      <c r="W33">
        <f>U33*I8</f>
        <v>61026.784764091441</v>
      </c>
      <c r="X33">
        <f>(V33+W33)/J8</f>
        <v>2.8938395302922602E-2</v>
      </c>
    </row>
    <row r="34" spans="1:24" x14ac:dyDescent="0.2">
      <c r="A34" s="1" t="s">
        <v>7</v>
      </c>
      <c r="B34" s="2">
        <v>0.27407482349385798</v>
      </c>
      <c r="C34" s="2">
        <v>0.18776240486919901</v>
      </c>
      <c r="D34" s="2">
        <v>0.36038365604222</v>
      </c>
      <c r="E34" s="2">
        <v>0.21103113346642699</v>
      </c>
      <c r="F34" s="2">
        <v>0.13783627314695401</v>
      </c>
      <c r="G34" s="2">
        <v>0.29097306296963099</v>
      </c>
      <c r="I34">
        <f t="shared" si="10"/>
        <v>2025270.4973999965</v>
      </c>
      <c r="J34">
        <f t="shared" si="11"/>
        <v>1387466.5839599969</v>
      </c>
      <c r="K34">
        <f t="shared" si="12"/>
        <v>2663047.9115999965</v>
      </c>
      <c r="L34">
        <f t="shared" si="13"/>
        <v>175149.97347514294</v>
      </c>
      <c r="M34">
        <f t="shared" si="14"/>
        <v>114400.27444785683</v>
      </c>
      <c r="N34">
        <f t="shared" si="15"/>
        <v>241499.55233605296</v>
      </c>
      <c r="P34">
        <f t="shared" si="16"/>
        <v>0.26770888729492759</v>
      </c>
    </row>
    <row r="35" spans="1:24" x14ac:dyDescent="0.2">
      <c r="A35" s="1" t="s">
        <v>8</v>
      </c>
      <c r="B35" s="2">
        <v>0.19285680957446699</v>
      </c>
      <c r="C35" s="2">
        <v>0.122406750019216</v>
      </c>
      <c r="D35" s="2">
        <v>0.27341792691533201</v>
      </c>
      <c r="E35" s="2">
        <v>0.26916718133148898</v>
      </c>
      <c r="F35" s="2">
        <v>0.18621465979792501</v>
      </c>
      <c r="G35" s="2">
        <v>0.35247104939363599</v>
      </c>
      <c r="I35">
        <f t="shared" si="10"/>
        <v>154982.61350144882</v>
      </c>
      <c r="J35">
        <f t="shared" si="11"/>
        <v>98367.893101910187</v>
      </c>
      <c r="K35">
        <f t="shared" si="12"/>
        <v>219722.73099915715</v>
      </c>
      <c r="L35">
        <f t="shared" si="13"/>
        <v>560027.2395007778</v>
      </c>
      <c r="M35">
        <f t="shared" si="14"/>
        <v>387436.83893905836</v>
      </c>
      <c r="N35">
        <f t="shared" si="15"/>
        <v>733348.64904188772</v>
      </c>
      <c r="P35">
        <f t="shared" si="16"/>
        <v>0.24790513466224712</v>
      </c>
    </row>
    <row r="36" spans="1:24" x14ac:dyDescent="0.2">
      <c r="A36" s="1" t="s">
        <v>9</v>
      </c>
      <c r="B36" s="2">
        <v>0.341225568798731</v>
      </c>
      <c r="C36" s="2">
        <v>0.23803995578623599</v>
      </c>
      <c r="D36" s="2">
        <v>0.42686196473538102</v>
      </c>
      <c r="E36" s="2">
        <v>5.7084570781538897E-2</v>
      </c>
      <c r="F36" s="2">
        <v>3.7977322172532801E-2</v>
      </c>
      <c r="G36" s="2">
        <v>7.9069045878486094E-2</v>
      </c>
      <c r="I36">
        <f t="shared" si="10"/>
        <v>15900.928959999947</v>
      </c>
      <c r="J36">
        <f t="shared" si="11"/>
        <v>11092.534594999972</v>
      </c>
      <c r="K36">
        <f t="shared" si="12"/>
        <v>19891.539197599948</v>
      </c>
      <c r="L36">
        <f t="shared" si="13"/>
        <v>192044.5880975335</v>
      </c>
      <c r="M36">
        <f t="shared" si="14"/>
        <v>127763.75636742194</v>
      </c>
      <c r="N36">
        <f t="shared" si="15"/>
        <v>266005.01920406113</v>
      </c>
      <c r="P36">
        <f t="shared" si="16"/>
        <v>6.0966585167844034E-2</v>
      </c>
    </row>
    <row r="37" spans="1:24" x14ac:dyDescent="0.2">
      <c r="A37" s="1" t="s">
        <v>10</v>
      </c>
      <c r="B37" s="2">
        <v>0.217539764330727</v>
      </c>
      <c r="C37" s="2">
        <v>0.13894245435732999</v>
      </c>
      <c r="D37" s="2">
        <v>0.32418582923481798</v>
      </c>
      <c r="E37" s="2">
        <v>0.19314333171308201</v>
      </c>
      <c r="F37" s="2">
        <v>0.12577178684144</v>
      </c>
      <c r="G37" s="2">
        <v>0.264775164988022</v>
      </c>
      <c r="I37">
        <f t="shared" si="10"/>
        <v>35011.718201999713</v>
      </c>
      <c r="J37">
        <f t="shared" si="11"/>
        <v>22361.953333999863</v>
      </c>
      <c r="K37">
        <f t="shared" si="12"/>
        <v>52175.761673599656</v>
      </c>
      <c r="L37">
        <f t="shared" si="13"/>
        <v>124288.15891999942</v>
      </c>
      <c r="M37">
        <f t="shared" si="14"/>
        <v>80934.421561199575</v>
      </c>
      <c r="N37">
        <f t="shared" si="15"/>
        <v>170383.40123999937</v>
      </c>
      <c r="P37">
        <f t="shared" si="16"/>
        <v>0.19802427875954845</v>
      </c>
    </row>
    <row r="38" spans="1:24" x14ac:dyDescent="0.2">
      <c r="A38" s="1" t="s">
        <v>11</v>
      </c>
      <c r="B38" s="2">
        <v>0.73625621234501704</v>
      </c>
      <c r="C38" s="2">
        <v>0.61588854253779601</v>
      </c>
      <c r="D38" s="2">
        <v>0.81254083455104098</v>
      </c>
      <c r="E38" s="2">
        <v>0.90344249162408796</v>
      </c>
      <c r="F38" s="2">
        <v>0.84575346460588396</v>
      </c>
      <c r="G38" s="2">
        <v>0.93798028342652595</v>
      </c>
      <c r="I38">
        <f t="shared" si="10"/>
        <v>103656.59374557447</v>
      </c>
      <c r="J38">
        <f t="shared" si="11"/>
        <v>86710.179657510031</v>
      </c>
      <c r="K38">
        <f t="shared" si="12"/>
        <v>114396.61055013078</v>
      </c>
      <c r="L38">
        <f t="shared" si="13"/>
        <v>4561583.8547738111</v>
      </c>
      <c r="M38">
        <f t="shared" si="14"/>
        <v>4270305.3985537728</v>
      </c>
      <c r="N38">
        <f t="shared" si="15"/>
        <v>4735969.0922694746</v>
      </c>
      <c r="P38">
        <f t="shared" si="16"/>
        <v>0.89890715633323925</v>
      </c>
    </row>
    <row r="39" spans="1:24" x14ac:dyDescent="0.2">
      <c r="A39" s="1" t="s">
        <v>12</v>
      </c>
      <c r="B39" s="2">
        <v>0.15280381394751</v>
      </c>
      <c r="C39" s="2">
        <v>9.8742638257683701E-2</v>
      </c>
      <c r="D39" s="2">
        <v>0.21061629535151699</v>
      </c>
      <c r="E39" s="2">
        <v>0.31086063170711298</v>
      </c>
      <c r="F39" s="2">
        <v>0.217582760417139</v>
      </c>
      <c r="G39" s="2">
        <v>0.40572597385792603</v>
      </c>
      <c r="I39">
        <f t="shared" si="10"/>
        <v>58370.494767669523</v>
      </c>
      <c r="J39">
        <f t="shared" si="11"/>
        <v>37719.324543469171</v>
      </c>
      <c r="K39">
        <f t="shared" si="12"/>
        <v>80454.649973754757</v>
      </c>
      <c r="L39">
        <f t="shared" si="13"/>
        <v>2443388.901599058</v>
      </c>
      <c r="M39">
        <f t="shared" si="14"/>
        <v>1710217.5308046881</v>
      </c>
      <c r="N39">
        <f t="shared" si="15"/>
        <v>3189037.9176381323</v>
      </c>
      <c r="P39">
        <f>(I39+L39)/$J14</f>
        <v>0.30353515532297604</v>
      </c>
      <c r="Q39">
        <f t="shared" ref="Q39:R39" si="18">(J39+M39)/$J14</f>
        <v>0.21207486445474449</v>
      </c>
      <c r="R39">
        <f t="shared" si="18"/>
        <v>0.39668320453943251</v>
      </c>
      <c r="T39">
        <v>2.5999999999999999E-2</v>
      </c>
      <c r="U39">
        <v>4.1099999999999998E-2</v>
      </c>
      <c r="V39">
        <f t="shared" ref="V39:W39" si="19">T39*H14</f>
        <v>9931.9043468426335</v>
      </c>
      <c r="W39">
        <f t="shared" si="19"/>
        <v>323049.21760031098</v>
      </c>
      <c r="X39">
        <f t="shared" ref="X39" si="20">(V39+W39)/J14</f>
        <v>4.0400158670986855E-2</v>
      </c>
    </row>
    <row r="40" spans="1:24" x14ac:dyDescent="0.2">
      <c r="A40" s="1" t="s">
        <v>13</v>
      </c>
      <c r="B40" s="2">
        <v>6.4974286636672707E-2</v>
      </c>
      <c r="C40" s="2">
        <v>4.5342066149252597E-2</v>
      </c>
      <c r="D40" s="2">
        <v>8.8525404257539797E-2</v>
      </c>
      <c r="E40" s="2">
        <v>2.2274461339792301E-2</v>
      </c>
      <c r="F40" s="2">
        <v>1.47324507168632E-2</v>
      </c>
      <c r="G40" s="2">
        <v>3.2967596392986E-2</v>
      </c>
      <c r="I40">
        <f t="shared" si="10"/>
        <v>157985.8900274958</v>
      </c>
      <c r="J40">
        <f t="shared" si="11"/>
        <v>110249.87032688866</v>
      </c>
      <c r="K40">
        <f t="shared" si="12"/>
        <v>215250.7631192285</v>
      </c>
      <c r="L40">
        <f t="shared" si="13"/>
        <v>189480.53359449765</v>
      </c>
      <c r="M40">
        <f t="shared" si="14"/>
        <v>125323.46261496207</v>
      </c>
      <c r="N40">
        <f t="shared" si="15"/>
        <v>280443.04464106384</v>
      </c>
      <c r="P40">
        <f t="shared" si="16"/>
        <v>3.1766497008893821E-2</v>
      </c>
    </row>
    <row r="41" spans="1:24" x14ac:dyDescent="0.2">
      <c r="A41" s="1" t="s">
        <v>14</v>
      </c>
      <c r="B41" s="2">
        <v>0.88307018826850703</v>
      </c>
      <c r="C41" s="2">
        <v>0.79785896967488901</v>
      </c>
      <c r="D41" s="2">
        <v>0.91831309802334005</v>
      </c>
      <c r="E41" s="2">
        <v>0.81666731214655597</v>
      </c>
      <c r="F41" s="2">
        <v>0.75057641728890401</v>
      </c>
      <c r="G41" s="2">
        <v>0.862761988563434</v>
      </c>
      <c r="I41">
        <f t="shared" si="10"/>
        <v>114514.07089999967</v>
      </c>
      <c r="J41">
        <f t="shared" si="11"/>
        <v>103464.11852119968</v>
      </c>
      <c r="K41">
        <f t="shared" si="12"/>
        <v>119084.27281599971</v>
      </c>
      <c r="L41">
        <f t="shared" si="13"/>
        <v>1747953.7912598972</v>
      </c>
      <c r="M41">
        <f t="shared" si="14"/>
        <v>1606496.1517585127</v>
      </c>
      <c r="N41">
        <f t="shared" si="15"/>
        <v>1846612.5268324078</v>
      </c>
      <c r="P41">
        <f t="shared" si="16"/>
        <v>0.82046063214373732</v>
      </c>
    </row>
    <row r="42" spans="1:24" x14ac:dyDescent="0.2">
      <c r="A42" s="1" t="s">
        <v>15</v>
      </c>
      <c r="B42" s="2">
        <v>0.457546654632557</v>
      </c>
      <c r="C42" s="2">
        <v>0.38890546958669298</v>
      </c>
      <c r="D42" s="2">
        <v>0.53727306429975297</v>
      </c>
      <c r="E42" s="2">
        <v>0.52580336882731105</v>
      </c>
      <c r="F42" s="2">
        <v>0.403544550393094</v>
      </c>
      <c r="G42" s="2">
        <v>0.63023765644073204</v>
      </c>
      <c r="I42">
        <f t="shared" si="10"/>
        <v>23051.416989999954</v>
      </c>
      <c r="J42">
        <f t="shared" si="11"/>
        <v>19593.241603599974</v>
      </c>
      <c r="K42">
        <f t="shared" si="12"/>
        <v>27068.071238799977</v>
      </c>
      <c r="L42">
        <f t="shared" si="13"/>
        <v>50436.064091277971</v>
      </c>
      <c r="M42">
        <f t="shared" si="14"/>
        <v>38708.764557186812</v>
      </c>
      <c r="N42">
        <f t="shared" si="15"/>
        <v>60453.600561508109</v>
      </c>
      <c r="P42">
        <f t="shared" si="16"/>
        <v>0.50229858744984057</v>
      </c>
    </row>
    <row r="43" spans="1:24" x14ac:dyDescent="0.2">
      <c r="A43" s="1" t="s">
        <v>16</v>
      </c>
      <c r="B43" s="2">
        <v>0.112001729395293</v>
      </c>
      <c r="C43" s="2">
        <v>7.2654956700526602E-2</v>
      </c>
      <c r="D43" s="2">
        <v>0.15355357689750901</v>
      </c>
      <c r="E43" s="2">
        <v>4.34876070897353E-2</v>
      </c>
      <c r="F43" s="2">
        <v>2.9983079082762199E-2</v>
      </c>
      <c r="G43" s="2">
        <v>5.6367761109882897E-2</v>
      </c>
      <c r="I43">
        <f t="shared" si="10"/>
        <v>10963.167389938306</v>
      </c>
      <c r="J43">
        <f t="shared" si="11"/>
        <v>7111.7513659576389</v>
      </c>
      <c r="K43">
        <f t="shared" si="12"/>
        <v>15030.424761654644</v>
      </c>
      <c r="L43">
        <f t="shared" si="13"/>
        <v>10262.999387588481</v>
      </c>
      <c r="M43">
        <f t="shared" si="14"/>
        <v>7075.9543432555984</v>
      </c>
      <c r="N43">
        <f t="shared" si="15"/>
        <v>13302.693260559055</v>
      </c>
      <c r="P43">
        <f t="shared" si="16"/>
        <v>6.3573826021173369E-2</v>
      </c>
    </row>
    <row r="44" spans="1:24" x14ac:dyDescent="0.2">
      <c r="A44" s="1" t="s">
        <v>17</v>
      </c>
      <c r="B44" s="2">
        <v>0.55036738062993495</v>
      </c>
      <c r="C44" s="2">
        <v>0.41758831070122698</v>
      </c>
      <c r="D44" s="2">
        <v>0.63246373596142003</v>
      </c>
      <c r="E44" s="2">
        <v>0.31194231184753302</v>
      </c>
      <c r="F44" s="2">
        <v>0.23774589185373701</v>
      </c>
      <c r="G44" s="2">
        <v>0.37595195984277502</v>
      </c>
      <c r="I44">
        <f t="shared" si="10"/>
        <v>10175.943599799959</v>
      </c>
      <c r="J44">
        <f t="shared" si="11"/>
        <v>7720.9428595999561</v>
      </c>
      <c r="K44">
        <f t="shared" si="12"/>
        <v>11693.853110799948</v>
      </c>
      <c r="L44">
        <f t="shared" si="13"/>
        <v>81250.62796366874</v>
      </c>
      <c r="M44">
        <f t="shared" si="14"/>
        <v>61924.920971734398</v>
      </c>
      <c r="N44">
        <f t="shared" si="15"/>
        <v>97923.018652011117</v>
      </c>
      <c r="P44">
        <f t="shared" si="16"/>
        <v>0.32774525203445032</v>
      </c>
    </row>
    <row r="45" spans="1:24" x14ac:dyDescent="0.2">
      <c r="A45" s="1" t="s">
        <v>18</v>
      </c>
      <c r="B45" s="2">
        <v>0.38003368140691501</v>
      </c>
      <c r="C45" s="2">
        <v>0.27190942085717001</v>
      </c>
      <c r="D45" s="2">
        <v>0.48645402722111403</v>
      </c>
      <c r="E45" s="2">
        <v>0.35432102775882302</v>
      </c>
      <c r="F45" s="2">
        <v>0.250906365181435</v>
      </c>
      <c r="G45" s="2">
        <v>0.452698181310216</v>
      </c>
      <c r="I45">
        <f t="shared" si="10"/>
        <v>247793.03185999932</v>
      </c>
      <c r="J45">
        <f t="shared" si="11"/>
        <v>177292.86397999962</v>
      </c>
      <c r="K45">
        <f t="shared" si="12"/>
        <v>317182.19769199949</v>
      </c>
      <c r="L45">
        <f t="shared" si="13"/>
        <v>118633.6776242671</v>
      </c>
      <c r="M45">
        <f t="shared" si="14"/>
        <v>84008.406244158585</v>
      </c>
      <c r="N45">
        <f t="shared" si="15"/>
        <v>151572.29149607211</v>
      </c>
      <c r="P45">
        <f t="shared" si="16"/>
        <v>0.37130984901642783</v>
      </c>
    </row>
    <row r="46" spans="1:24" x14ac:dyDescent="0.2">
      <c r="A46" s="1" t="s">
        <v>31</v>
      </c>
      <c r="I46">
        <f>SUM(I27:I45)</f>
        <v>5443155.8062136583</v>
      </c>
      <c r="J46">
        <f t="shared" ref="J46:N46" si="21">SUM(J27:J45)</f>
        <v>4196254.6359216683</v>
      </c>
      <c r="K46">
        <f t="shared" si="21"/>
        <v>6593871.1823027162</v>
      </c>
      <c r="L46">
        <f t="shared" si="21"/>
        <v>13187016.146104174</v>
      </c>
      <c r="M46">
        <f t="shared" si="21"/>
        <v>10759215.501629986</v>
      </c>
      <c r="N46">
        <f t="shared" si="21"/>
        <v>15452546.394253379</v>
      </c>
    </row>
    <row r="47" spans="1:24" x14ac:dyDescent="0.2">
      <c r="A47" s="1" t="s">
        <v>32</v>
      </c>
      <c r="I47">
        <f>I46/$H$21</f>
        <v>0.34070895629045556</v>
      </c>
      <c r="J47">
        <f t="shared" ref="J47:K47" si="22">J46/$H$21</f>
        <v>0.26266041029025389</v>
      </c>
      <c r="K47">
        <f t="shared" si="22"/>
        <v>0.41273684759702539</v>
      </c>
      <c r="L47">
        <f>L46/$I$21</f>
        <v>0.32224911689033525</v>
      </c>
      <c r="M47">
        <f t="shared" ref="M47:N47" si="23">M46/$I$21</f>
        <v>0.26292132013938302</v>
      </c>
      <c r="N47">
        <f t="shared" si="23"/>
        <v>0.37761153653597324</v>
      </c>
      <c r="P47">
        <f>MEDIAN(P27:P45)</f>
        <v>0.30353515532297604</v>
      </c>
    </row>
    <row r="52" spans="1:24" x14ac:dyDescent="0.2">
      <c r="L52" t="s">
        <v>31</v>
      </c>
    </row>
    <row r="53" spans="1:24" x14ac:dyDescent="0.2">
      <c r="K53" t="s">
        <v>36</v>
      </c>
      <c r="L53">
        <f>I76+L76</f>
        <v>32752298.179045364</v>
      </c>
      <c r="M53">
        <f t="shared" ref="M53:N53" si="24">J76+M76</f>
        <v>28056764.257754855</v>
      </c>
      <c r="N53">
        <f t="shared" si="24"/>
        <v>36497305.491958082</v>
      </c>
    </row>
    <row r="54" spans="1:24" x14ac:dyDescent="0.2">
      <c r="L54">
        <f>L53/$J21</f>
        <v>0.57563406481024382</v>
      </c>
      <c r="M54">
        <f t="shared" ref="M54:N54" si="25">M53/$J21</f>
        <v>0.49310827493159232</v>
      </c>
      <c r="N54">
        <f t="shared" si="25"/>
        <v>0.6414539889722457</v>
      </c>
    </row>
    <row r="55" spans="1:24" x14ac:dyDescent="0.2">
      <c r="A55" t="s">
        <v>35</v>
      </c>
    </row>
    <row r="56" spans="1:24" x14ac:dyDescent="0.2">
      <c r="A56" s="1" t="s">
        <v>23</v>
      </c>
      <c r="B56" s="1" t="s">
        <v>25</v>
      </c>
      <c r="C56" s="1" t="s">
        <v>26</v>
      </c>
      <c r="D56" s="1" t="s">
        <v>27</v>
      </c>
      <c r="E56" s="1" t="s">
        <v>28</v>
      </c>
      <c r="F56" s="1" t="s">
        <v>29</v>
      </c>
      <c r="G56" s="1" t="s">
        <v>30</v>
      </c>
      <c r="I56" s="1" t="s">
        <v>21</v>
      </c>
      <c r="J56" s="1" t="s">
        <v>21</v>
      </c>
      <c r="K56" s="4" t="s">
        <v>21</v>
      </c>
      <c r="L56" s="1" t="s">
        <v>22</v>
      </c>
      <c r="M56" s="1" t="s">
        <v>22</v>
      </c>
      <c r="N56" s="1" t="s">
        <v>22</v>
      </c>
    </row>
    <row r="57" spans="1:24" x14ac:dyDescent="0.2">
      <c r="A57" s="1" t="s">
        <v>0</v>
      </c>
      <c r="B57" s="2">
        <v>0.20784375416959799</v>
      </c>
      <c r="C57" s="2">
        <v>0.140058253854634</v>
      </c>
      <c r="D57" s="2">
        <v>0.28786910714688901</v>
      </c>
      <c r="E57" s="2">
        <v>0.36382210828749301</v>
      </c>
      <c r="F57" s="2">
        <v>0.26274011308601802</v>
      </c>
      <c r="G57" s="2">
        <v>0.46423573805363799</v>
      </c>
      <c r="I57">
        <f t="shared" ref="I57:I75" si="26">$H2*B57</f>
        <v>60961.030429999759</v>
      </c>
      <c r="J57">
        <f t="shared" ref="J57:J75" si="27">$H2*C57</f>
        <v>41079.39403479977</v>
      </c>
      <c r="K57">
        <f t="shared" ref="K57:K75" si="28">$H2*D57</f>
        <v>84432.642543199807</v>
      </c>
      <c r="L57">
        <f>$I2*E57</f>
        <v>1046712.1903948938</v>
      </c>
      <c r="M57">
        <f t="shared" ref="M57:N72" si="29">$I2*F57</f>
        <v>755900.40574321547</v>
      </c>
      <c r="N57">
        <f t="shared" si="29"/>
        <v>1335601.0950652224</v>
      </c>
      <c r="P57">
        <f>(I57+L57)/J2</f>
        <v>0.3493916373621187</v>
      </c>
    </row>
    <row r="58" spans="1:24" x14ac:dyDescent="0.2">
      <c r="A58" s="1" t="s">
        <v>1</v>
      </c>
      <c r="B58" s="2">
        <v>0.945863928961167</v>
      </c>
      <c r="C58" s="2">
        <v>0.92249387609842504</v>
      </c>
      <c r="D58" s="2">
        <v>0.95776957472246904</v>
      </c>
      <c r="E58" s="2">
        <v>0.61690420170133498</v>
      </c>
      <c r="F58" s="2">
        <v>0.54254936283853095</v>
      </c>
      <c r="G58" s="2">
        <v>0.68506444981595405</v>
      </c>
      <c r="I58">
        <f t="shared" si="26"/>
        <v>2279207.9259999925</v>
      </c>
      <c r="J58">
        <f t="shared" si="27"/>
        <v>2222894.1073999945</v>
      </c>
      <c r="K58">
        <f t="shared" si="28"/>
        <v>2307896.4522799938</v>
      </c>
      <c r="L58">
        <f t="shared" ref="L58:L75" si="30">$I3*E58</f>
        <v>255270.22152333058</v>
      </c>
      <c r="M58">
        <f t="shared" si="29"/>
        <v>224502.76016467265</v>
      </c>
      <c r="N58">
        <f t="shared" si="29"/>
        <v>283474.40879798232</v>
      </c>
      <c r="P58">
        <f t="shared" ref="P58:P75" si="31">(I58+L58)/J3</f>
        <v>0.89765304259257039</v>
      </c>
    </row>
    <row r="59" spans="1:24" x14ac:dyDescent="0.2">
      <c r="A59" s="1" t="s">
        <v>2</v>
      </c>
      <c r="B59" s="2">
        <v>0.83036559987123904</v>
      </c>
      <c r="C59" s="2">
        <v>0.65935409897965003</v>
      </c>
      <c r="D59" s="2">
        <v>0.92191440472555897</v>
      </c>
      <c r="E59" s="2">
        <v>0.54258825633434005</v>
      </c>
      <c r="F59" s="2">
        <v>0.42040981455784998</v>
      </c>
      <c r="G59" s="2">
        <v>0.65361665953230796</v>
      </c>
      <c r="I59">
        <f t="shared" si="26"/>
        <v>242549.11001948483</v>
      </c>
      <c r="J59">
        <f t="shared" si="27"/>
        <v>192596.79100388117</v>
      </c>
      <c r="K59">
        <f t="shared" si="28"/>
        <v>269290.4407588676</v>
      </c>
      <c r="L59">
        <f t="shared" si="30"/>
        <v>122859.56080837963</v>
      </c>
      <c r="M59">
        <f t="shared" si="29"/>
        <v>95194.403072893765</v>
      </c>
      <c r="N59">
        <f t="shared" si="29"/>
        <v>147999.98855429931</v>
      </c>
      <c r="P59">
        <f t="shared" si="31"/>
        <v>0.70469897297262163</v>
      </c>
    </row>
    <row r="60" spans="1:24" x14ac:dyDescent="0.2">
      <c r="A60" s="1" t="s">
        <v>3</v>
      </c>
      <c r="B60" s="2">
        <v>0.95299167191575296</v>
      </c>
      <c r="C60" s="2">
        <v>0.91978405629307403</v>
      </c>
      <c r="D60" s="2">
        <v>0.96603535403206597</v>
      </c>
      <c r="E60" s="2">
        <v>0.77434121682566603</v>
      </c>
      <c r="F60" s="2">
        <v>0.70071309865667897</v>
      </c>
      <c r="G60" s="2">
        <v>0.822133136879455</v>
      </c>
      <c r="I60">
        <f t="shared" si="26"/>
        <v>559787.92127999896</v>
      </c>
      <c r="J60">
        <f t="shared" si="27"/>
        <v>540281.7464959994</v>
      </c>
      <c r="K60">
        <f t="shared" si="28"/>
        <v>567449.78854799899</v>
      </c>
      <c r="L60">
        <f t="shared" si="30"/>
        <v>2526763.3100292152</v>
      </c>
      <c r="M60">
        <f t="shared" si="29"/>
        <v>2286506.4006287991</v>
      </c>
      <c r="N60">
        <f t="shared" si="29"/>
        <v>2682713.771510269</v>
      </c>
      <c r="P60">
        <f t="shared" si="31"/>
        <v>0.80159456202658119</v>
      </c>
    </row>
    <row r="61" spans="1:24" x14ac:dyDescent="0.2">
      <c r="A61" s="1" t="s">
        <v>4</v>
      </c>
      <c r="B61" s="2">
        <v>0.72071695085313103</v>
      </c>
      <c r="C61" s="2">
        <v>0.56398594037359895</v>
      </c>
      <c r="D61" s="2">
        <v>0.86114725482347299</v>
      </c>
      <c r="E61" s="2">
        <v>0.41633809461939902</v>
      </c>
      <c r="F61" s="2">
        <v>0.28391396960145499</v>
      </c>
      <c r="G61" s="2">
        <v>0.55200298884351195</v>
      </c>
      <c r="I61">
        <f t="shared" si="26"/>
        <v>14824.851335999931</v>
      </c>
      <c r="J61">
        <f t="shared" si="27"/>
        <v>11600.958894799945</v>
      </c>
      <c r="K61">
        <f t="shared" si="28"/>
        <v>17713.444946799915</v>
      </c>
      <c r="L61">
        <f t="shared" si="30"/>
        <v>158724.02768971227</v>
      </c>
      <c r="M61">
        <f t="shared" si="29"/>
        <v>108238.87930244119</v>
      </c>
      <c r="N61">
        <f t="shared" si="29"/>
        <v>210444.68142195101</v>
      </c>
      <c r="P61">
        <f t="shared" si="31"/>
        <v>0.43192003833629494</v>
      </c>
    </row>
    <row r="62" spans="1:24" x14ac:dyDescent="0.2">
      <c r="A62" s="1" t="s">
        <v>5</v>
      </c>
      <c r="B62" s="2">
        <v>0.48714441148425502</v>
      </c>
      <c r="C62" s="2">
        <v>0.35723229838363502</v>
      </c>
      <c r="D62" s="2">
        <v>0.54880960290849801</v>
      </c>
      <c r="E62" s="2">
        <v>0.54626683827445799</v>
      </c>
      <c r="F62" s="2">
        <v>0.44268468706922798</v>
      </c>
      <c r="G62" s="2">
        <v>0.62881465795877101</v>
      </c>
      <c r="I62">
        <f t="shared" si="26"/>
        <v>3620.7435433999926</v>
      </c>
      <c r="J62">
        <f t="shared" si="27"/>
        <v>2655.160374159997</v>
      </c>
      <c r="K62">
        <f t="shared" si="28"/>
        <v>4079.0754844799917</v>
      </c>
      <c r="L62">
        <f t="shared" si="30"/>
        <v>126853.10526248119</v>
      </c>
      <c r="M62">
        <f t="shared" si="29"/>
        <v>102799.44392060494</v>
      </c>
      <c r="N62">
        <f t="shared" si="29"/>
        <v>146022.21187103822</v>
      </c>
      <c r="P62">
        <f t="shared" si="31"/>
        <v>0.54443320103488213</v>
      </c>
      <c r="T62" t="s">
        <v>39</v>
      </c>
      <c r="U62" t="s">
        <v>40</v>
      </c>
    </row>
    <row r="63" spans="1:24" x14ac:dyDescent="0.2">
      <c r="A63" s="1" t="s">
        <v>6</v>
      </c>
      <c r="B63" s="2">
        <v>0.63802210554213101</v>
      </c>
      <c r="C63" s="2">
        <v>0.50362329116144999</v>
      </c>
      <c r="D63" s="2">
        <v>0.74907790489215798</v>
      </c>
      <c r="E63" s="2">
        <v>0.75542701076642904</v>
      </c>
      <c r="F63" s="2">
        <v>0.63883105340920499</v>
      </c>
      <c r="G63" s="2">
        <v>0.84120010699377801</v>
      </c>
      <c r="I63">
        <f t="shared" si="26"/>
        <v>39627.480129999974</v>
      </c>
      <c r="J63">
        <f t="shared" si="27"/>
        <v>31279.985113599945</v>
      </c>
      <c r="K63">
        <f t="shared" si="28"/>
        <v>46525.143147999988</v>
      </c>
      <c r="L63">
        <f t="shared" si="30"/>
        <v>1606316.4317429913</v>
      </c>
      <c r="M63">
        <f t="shared" si="29"/>
        <v>1358390.4249833224</v>
      </c>
      <c r="N63">
        <f t="shared" si="29"/>
        <v>1788701.6680501734</v>
      </c>
      <c r="P63">
        <f>(I63+L63)/$J8</f>
        <v>0.75209501339195939</v>
      </c>
      <c r="Q63">
        <f t="shared" ref="Q63:R63" si="32">(J63+M63)/$J8</f>
        <v>0.63499380395223592</v>
      </c>
      <c r="R63">
        <f t="shared" si="32"/>
        <v>0.83858564267521696</v>
      </c>
      <c r="T63" s="2">
        <v>0.1666</v>
      </c>
      <c r="U63" s="2">
        <v>0.12540000000000001</v>
      </c>
      <c r="V63" s="3">
        <f>T63*H8</f>
        <v>10347.506978693616</v>
      </c>
      <c r="W63" s="3">
        <f>U63*I8</f>
        <v>266646.64841174451</v>
      </c>
      <c r="X63">
        <f>(V63+W63)/J8</f>
        <v>0.12656927220004896</v>
      </c>
    </row>
    <row r="64" spans="1:24" x14ac:dyDescent="0.2">
      <c r="A64" s="1" t="s">
        <v>7</v>
      </c>
      <c r="B64" s="2">
        <v>0.65116888961772101</v>
      </c>
      <c r="C64" s="2">
        <v>0.52190853959288397</v>
      </c>
      <c r="D64" s="2">
        <v>0.74075518221397396</v>
      </c>
      <c r="E64" s="2">
        <v>0.59927076257626799</v>
      </c>
      <c r="F64" s="2">
        <v>0.45400011507483601</v>
      </c>
      <c r="G64" s="2">
        <v>0.70907992578052903</v>
      </c>
      <c r="I64">
        <f t="shared" si="26"/>
        <v>4811799.6543999948</v>
      </c>
      <c r="J64">
        <f t="shared" si="27"/>
        <v>3856632.8497599978</v>
      </c>
      <c r="K64">
        <f t="shared" si="28"/>
        <v>5473795.7949199965</v>
      </c>
      <c r="L64">
        <f t="shared" si="30"/>
        <v>497378.07140367042</v>
      </c>
      <c r="M64">
        <f t="shared" si="29"/>
        <v>376807.47293962637</v>
      </c>
      <c r="N64">
        <f t="shared" si="29"/>
        <v>588516.62383727974</v>
      </c>
      <c r="P64">
        <f t="shared" si="31"/>
        <v>0.64592839424941184</v>
      </c>
      <c r="V64" s="3"/>
      <c r="W64" s="3"/>
    </row>
    <row r="65" spans="1:24" x14ac:dyDescent="0.2">
      <c r="A65" s="1" t="s">
        <v>8</v>
      </c>
      <c r="B65" s="2">
        <v>0.57133781584923904</v>
      </c>
      <c r="C65" s="2">
        <v>0.43035771701252201</v>
      </c>
      <c r="D65" s="2">
        <v>0.69409021036299601</v>
      </c>
      <c r="E65" s="2">
        <v>0.642091500352863</v>
      </c>
      <c r="F65" s="2">
        <v>0.51153960177288305</v>
      </c>
      <c r="G65" s="2">
        <v>0.75479627427946305</v>
      </c>
      <c r="I65">
        <f t="shared" si="26"/>
        <v>459135.60474168329</v>
      </c>
      <c r="J65">
        <f t="shared" si="27"/>
        <v>345841.89103970316</v>
      </c>
      <c r="K65">
        <f t="shared" si="28"/>
        <v>557781.26292341901</v>
      </c>
      <c r="L65">
        <f t="shared" si="30"/>
        <v>1335930.8095093518</v>
      </c>
      <c r="M65">
        <f t="shared" si="29"/>
        <v>1064305.4983861102</v>
      </c>
      <c r="N65">
        <f t="shared" si="29"/>
        <v>1570423.5255546311</v>
      </c>
      <c r="P65">
        <f t="shared" si="31"/>
        <v>0.62237769071861182</v>
      </c>
      <c r="V65" s="3"/>
      <c r="W65" s="3"/>
    </row>
    <row r="66" spans="1:24" x14ac:dyDescent="0.2">
      <c r="A66" s="1" t="s">
        <v>9</v>
      </c>
      <c r="B66" s="2">
        <v>0.71039382855344502</v>
      </c>
      <c r="C66" s="2">
        <v>0.58515255449042602</v>
      </c>
      <c r="D66" s="2">
        <v>0.76662836265395995</v>
      </c>
      <c r="E66" s="2">
        <v>0.17475855783226699</v>
      </c>
      <c r="F66" s="2">
        <v>0.12592511982372701</v>
      </c>
      <c r="G66" s="2">
        <v>0.22365976104326801</v>
      </c>
      <c r="I66">
        <f t="shared" si="26"/>
        <v>33103.972369999959</v>
      </c>
      <c r="J66">
        <f t="shared" si="27"/>
        <v>27267.795999199941</v>
      </c>
      <c r="K66">
        <f t="shared" si="28"/>
        <v>35724.471575199932</v>
      </c>
      <c r="L66">
        <f t="shared" si="30"/>
        <v>587924.80692997423</v>
      </c>
      <c r="M66">
        <f t="shared" si="29"/>
        <v>423638.77728412463</v>
      </c>
      <c r="N66">
        <f t="shared" si="29"/>
        <v>752438.81307132519</v>
      </c>
      <c r="P66">
        <f t="shared" si="31"/>
        <v>0.1820765578437481</v>
      </c>
      <c r="V66" s="3"/>
      <c r="W66" s="3"/>
    </row>
    <row r="67" spans="1:24" x14ac:dyDescent="0.2">
      <c r="A67" s="1" t="s">
        <v>10</v>
      </c>
      <c r="B67" s="2">
        <v>0.64895932248444299</v>
      </c>
      <c r="C67" s="2">
        <v>0.51606078486860796</v>
      </c>
      <c r="D67" s="2">
        <v>0.78644288972003595</v>
      </c>
      <c r="E67" s="2">
        <v>0.54185804447490105</v>
      </c>
      <c r="F67" s="2">
        <v>0.39998652732195999</v>
      </c>
      <c r="G67" s="2">
        <v>0.67114184016718903</v>
      </c>
      <c r="I67">
        <f t="shared" si="26"/>
        <v>104446.10433999932</v>
      </c>
      <c r="J67">
        <f t="shared" si="27"/>
        <v>83056.883096799473</v>
      </c>
      <c r="K67">
        <f t="shared" si="28"/>
        <v>126573.25855599919</v>
      </c>
      <c r="L67">
        <f t="shared" si="30"/>
        <v>348686.84383999935</v>
      </c>
      <c r="M67">
        <f t="shared" si="29"/>
        <v>257392.21039999925</v>
      </c>
      <c r="N67">
        <f t="shared" si="29"/>
        <v>431881.25082399917</v>
      </c>
      <c r="P67">
        <f t="shared" si="31"/>
        <v>0.56328558983640475</v>
      </c>
      <c r="V67" s="3"/>
      <c r="W67" s="3"/>
    </row>
    <row r="68" spans="1:24" x14ac:dyDescent="0.2">
      <c r="A68" s="1" t="s">
        <v>11</v>
      </c>
      <c r="B68" s="2">
        <v>0.95678634979302202</v>
      </c>
      <c r="C68" s="2">
        <v>0.90964650089661103</v>
      </c>
      <c r="D68" s="2">
        <v>0.983866167214973</v>
      </c>
      <c r="E68" s="2">
        <v>0.98530050760683097</v>
      </c>
      <c r="F68" s="2">
        <v>0.97213808669797697</v>
      </c>
      <c r="G68" s="2">
        <v>0.99178700881245396</v>
      </c>
      <c r="I68">
        <f t="shared" si="26"/>
        <v>134704.75671223397</v>
      </c>
      <c r="J68">
        <f t="shared" si="27"/>
        <v>128067.99618736217</v>
      </c>
      <c r="K68">
        <f t="shared" si="28"/>
        <v>138517.29042827699</v>
      </c>
      <c r="L68">
        <f t="shared" si="30"/>
        <v>4974894.2841066672</v>
      </c>
      <c r="M68">
        <f t="shared" si="29"/>
        <v>4908435.7244703686</v>
      </c>
      <c r="N68">
        <f t="shared" si="29"/>
        <v>5007645.3661598815</v>
      </c>
      <c r="P68">
        <f t="shared" si="31"/>
        <v>0.98452699158159573</v>
      </c>
      <c r="V68" s="3"/>
      <c r="W68" s="3"/>
    </row>
    <row r="69" spans="1:24" x14ac:dyDescent="0.2">
      <c r="A69" s="1" t="s">
        <v>12</v>
      </c>
      <c r="B69" s="2">
        <v>0.47332953102324998</v>
      </c>
      <c r="C69" s="2">
        <v>0.334637908978974</v>
      </c>
      <c r="D69" s="2">
        <v>0.61784194700494799</v>
      </c>
      <c r="E69" s="2">
        <v>0.71898620570069705</v>
      </c>
      <c r="F69" s="2">
        <v>0.58398179150657104</v>
      </c>
      <c r="G69" s="2">
        <v>0.81318356799087699</v>
      </c>
      <c r="I69">
        <f t="shared" si="26"/>
        <v>180810.13948687699</v>
      </c>
      <c r="J69">
        <f t="shared" si="27"/>
        <v>127830.45010794621</v>
      </c>
      <c r="K69">
        <f t="shared" si="28"/>
        <v>236013.35073539073</v>
      </c>
      <c r="L69">
        <f t="shared" si="30"/>
        <v>5651287.8641612278</v>
      </c>
      <c r="M69">
        <f t="shared" si="29"/>
        <v>4590142.5994896768</v>
      </c>
      <c r="N69">
        <f t="shared" si="29"/>
        <v>6391686.5062015122</v>
      </c>
      <c r="P69">
        <f>(I69+L69)/$J14</f>
        <v>0.70760072929757045</v>
      </c>
      <c r="Q69">
        <f t="shared" ref="Q69:R69" si="33">(J69+M69)/$J14</f>
        <v>0.5724254236834313</v>
      </c>
      <c r="R69">
        <f t="shared" si="33"/>
        <v>0.80413004880926287</v>
      </c>
      <c r="T69">
        <v>0.1051</v>
      </c>
      <c r="U69">
        <v>0.16200000000000001</v>
      </c>
      <c r="V69" s="3">
        <f t="shared" ref="V69:W69" si="34">T69*H14</f>
        <v>40147.813340506182</v>
      </c>
      <c r="W69" s="3">
        <f t="shared" si="34"/>
        <v>1273332.6825121748</v>
      </c>
      <c r="X69">
        <f t="shared" ref="X69" si="35">(V69+W69)/J14</f>
        <v>0.15936284956153329</v>
      </c>
    </row>
    <row r="70" spans="1:24" x14ac:dyDescent="0.2">
      <c r="A70" s="1" t="s">
        <v>13</v>
      </c>
      <c r="B70" s="2">
        <v>0.20116817251691299</v>
      </c>
      <c r="C70" s="2">
        <v>0.14664823320818299</v>
      </c>
      <c r="D70" s="2">
        <v>0.254152401298393</v>
      </c>
      <c r="E70" s="2">
        <v>0.10510166280857899</v>
      </c>
      <c r="F70" s="2">
        <v>6.1638446079563598E-2</v>
      </c>
      <c r="G70" s="2">
        <v>0.15504246355238499</v>
      </c>
      <c r="I70">
        <f t="shared" si="26"/>
        <v>489143.23535413953</v>
      </c>
      <c r="J70">
        <f t="shared" si="27"/>
        <v>356577.2376064519</v>
      </c>
      <c r="K70">
        <f t="shared" si="28"/>
        <v>617975.13139742694</v>
      </c>
      <c r="L70">
        <f t="shared" si="30"/>
        <v>894060.63952989003</v>
      </c>
      <c r="M70">
        <f t="shared" si="29"/>
        <v>524335.26786243194</v>
      </c>
      <c r="N70">
        <f t="shared" si="29"/>
        <v>1318888.4020835897</v>
      </c>
      <c r="P70">
        <f t="shared" si="31"/>
        <v>0.12645694308004685</v>
      </c>
    </row>
    <row r="71" spans="1:24" x14ac:dyDescent="0.2">
      <c r="A71" s="1" t="s">
        <v>14</v>
      </c>
      <c r="B71" s="2">
        <v>0.96597784266630304</v>
      </c>
      <c r="C71" s="2">
        <v>0.94178658206378396</v>
      </c>
      <c r="D71" s="2">
        <v>0.98303294749105297</v>
      </c>
      <c r="E71" s="2">
        <v>0.94329754687018696</v>
      </c>
      <c r="F71" s="2">
        <v>0.91927608930087701</v>
      </c>
      <c r="G71" s="2">
        <v>0.95979790512591201</v>
      </c>
      <c r="I71">
        <f t="shared" si="26"/>
        <v>125265.30351999964</v>
      </c>
      <c r="J71">
        <f t="shared" si="27"/>
        <v>122128.24853999965</v>
      </c>
      <c r="K71">
        <f t="shared" si="28"/>
        <v>127476.96178799961</v>
      </c>
      <c r="L71">
        <f t="shared" si="30"/>
        <v>2018986.8001500338</v>
      </c>
      <c r="M71">
        <f t="shared" si="29"/>
        <v>1967572.4760974396</v>
      </c>
      <c r="N71">
        <f t="shared" si="29"/>
        <v>2054303.3401183498</v>
      </c>
      <c r="P71">
        <f t="shared" si="31"/>
        <v>0.94459317779176621</v>
      </c>
    </row>
    <row r="72" spans="1:24" x14ac:dyDescent="0.2">
      <c r="A72" s="1" t="s">
        <v>15</v>
      </c>
      <c r="B72" s="2">
        <v>0.75958413302934102</v>
      </c>
      <c r="C72" s="2">
        <v>0.67012522216750103</v>
      </c>
      <c r="D72" s="2">
        <v>0.80837729945842196</v>
      </c>
      <c r="E72" s="2">
        <v>0.85078447476581698</v>
      </c>
      <c r="F72" s="2">
        <v>0.79334586190817402</v>
      </c>
      <c r="G72" s="2">
        <v>0.89887537281947505</v>
      </c>
      <c r="I72">
        <f t="shared" si="26"/>
        <v>38268.208087999948</v>
      </c>
      <c r="J72">
        <f t="shared" si="27"/>
        <v>33761.225823199937</v>
      </c>
      <c r="K72">
        <f t="shared" si="28"/>
        <v>40726.430903599961</v>
      </c>
      <c r="L72">
        <f t="shared" si="30"/>
        <v>81608.872900253249</v>
      </c>
      <c r="M72">
        <f t="shared" si="29"/>
        <v>76099.251374124084</v>
      </c>
      <c r="N72">
        <f t="shared" si="29"/>
        <v>86221.843756356728</v>
      </c>
      <c r="P72">
        <f t="shared" si="31"/>
        <v>0.81937885966471369</v>
      </c>
    </row>
    <row r="73" spans="1:24" x14ac:dyDescent="0.2">
      <c r="A73" s="1" t="s">
        <v>16</v>
      </c>
      <c r="B73" s="2">
        <v>0.28876873322833302</v>
      </c>
      <c r="C73" s="2">
        <v>0.22191685094039201</v>
      </c>
      <c r="D73" s="2">
        <v>0.38322730253991599</v>
      </c>
      <c r="E73" s="2">
        <v>0.131474065513977</v>
      </c>
      <c r="F73" s="2">
        <v>9.2010988502691404E-2</v>
      </c>
      <c r="G73" s="2">
        <v>0.178960185687045</v>
      </c>
      <c r="I73">
        <f t="shared" si="26"/>
        <v>28265.813183914121</v>
      </c>
      <c r="J73">
        <f t="shared" si="27"/>
        <v>21722.089441323853</v>
      </c>
      <c r="K73">
        <f t="shared" si="28"/>
        <v>37511.78744134817</v>
      </c>
      <c r="L73">
        <f t="shared" si="30"/>
        <v>31027.650039916851</v>
      </c>
      <c r="M73">
        <f t="shared" ref="M73:M75" si="36">$I18*F73</f>
        <v>21714.432728063919</v>
      </c>
      <c r="N73">
        <f t="shared" ref="N73:N75" si="37">$I18*G73</f>
        <v>42234.291537792757</v>
      </c>
      <c r="P73">
        <f t="shared" si="31"/>
        <v>0.17758799102509856</v>
      </c>
    </row>
    <row r="74" spans="1:24" x14ac:dyDescent="0.2">
      <c r="A74" s="1" t="s">
        <v>17</v>
      </c>
      <c r="B74" s="2">
        <v>0.853906804265682</v>
      </c>
      <c r="C74" s="2">
        <v>0.76368414786209704</v>
      </c>
      <c r="D74" s="2">
        <v>0.91505012336225</v>
      </c>
      <c r="E74" s="2">
        <v>0.57760945979314204</v>
      </c>
      <c r="F74" s="2">
        <v>0.48833037216784903</v>
      </c>
      <c r="G74" s="2">
        <v>0.66258910016658601</v>
      </c>
      <c r="I74">
        <f t="shared" si="26"/>
        <v>15788.194913999931</v>
      </c>
      <c r="J74">
        <f t="shared" si="27"/>
        <v>14120.035253199942</v>
      </c>
      <c r="K74">
        <f t="shared" si="28"/>
        <v>16918.69608199994</v>
      </c>
      <c r="L74">
        <f t="shared" si="30"/>
        <v>150448.11025471476</v>
      </c>
      <c r="M74">
        <f t="shared" si="36"/>
        <v>127193.8684988738</v>
      </c>
      <c r="N74">
        <f t="shared" si="37"/>
        <v>172582.48857477997</v>
      </c>
      <c r="P74">
        <f t="shared" si="31"/>
        <v>0.59592259452684138</v>
      </c>
    </row>
    <row r="75" spans="1:24" x14ac:dyDescent="0.2">
      <c r="A75" s="1" t="s">
        <v>18</v>
      </c>
      <c r="B75" s="2">
        <v>0.72384188103901204</v>
      </c>
      <c r="C75" s="2">
        <v>0.64221076850588499</v>
      </c>
      <c r="D75" s="2">
        <v>0.78598429308051798</v>
      </c>
      <c r="E75" s="2">
        <v>0.72662540161990896</v>
      </c>
      <c r="F75" s="2">
        <v>0.62558730208246804</v>
      </c>
      <c r="G75" s="2">
        <v>0.79636620572023398</v>
      </c>
      <c r="I75">
        <f t="shared" si="26"/>
        <v>471965.99423999916</v>
      </c>
      <c r="J75">
        <f t="shared" si="27"/>
        <v>418740.13069599943</v>
      </c>
      <c r="K75">
        <f t="shared" si="28"/>
        <v>512484.65729599929</v>
      </c>
      <c r="L75">
        <f t="shared" si="30"/>
        <v>243288.53467893947</v>
      </c>
      <c r="M75">
        <f t="shared" si="36"/>
        <v>209458.98353964812</v>
      </c>
      <c r="N75">
        <f t="shared" si="37"/>
        <v>266639.13321165415</v>
      </c>
      <c r="P75">
        <f t="shared" si="31"/>
        <v>0.72478627858488787</v>
      </c>
    </row>
    <row r="76" spans="1:24" x14ac:dyDescent="0.2">
      <c r="I76">
        <f>SUM(I57:I75)</f>
        <v>10093276.04408972</v>
      </c>
      <c r="J76">
        <f t="shared" ref="J76:N76" si="38">SUM(J57:J75)</f>
        <v>8578134.9768684171</v>
      </c>
      <c r="K76">
        <f t="shared" si="38"/>
        <v>11218886.081755998</v>
      </c>
      <c r="L76">
        <f t="shared" si="38"/>
        <v>22659022.134955645</v>
      </c>
      <c r="M76">
        <f t="shared" si="38"/>
        <v>19478629.280886438</v>
      </c>
      <c r="N76">
        <f t="shared" si="38"/>
        <v>25278419.410202086</v>
      </c>
    </row>
    <row r="77" spans="1:24" x14ac:dyDescent="0.2">
      <c r="I77">
        <f>I76/$H21</f>
        <v>0.63177863521885769</v>
      </c>
      <c r="J77">
        <f t="shared" ref="J77:K77" si="39">J76/$H21</f>
        <v>0.53693987806689791</v>
      </c>
      <c r="K77">
        <f t="shared" si="39"/>
        <v>0.70223508268735491</v>
      </c>
      <c r="L77">
        <f>L76/$I21</f>
        <v>0.55371509306486988</v>
      </c>
      <c r="M77">
        <f t="shared" ref="M77:N77" si="40">M76/$I21</f>
        <v>0.47599631443950868</v>
      </c>
      <c r="N77">
        <f t="shared" si="40"/>
        <v>0.61772490767198152</v>
      </c>
      <c r="P77">
        <f>MEDIAN(P57:P75)</f>
        <v>0.64592839424941184</v>
      </c>
    </row>
    <row r="81" spans="1:18" x14ac:dyDescent="0.2">
      <c r="L81" t="s">
        <v>31</v>
      </c>
    </row>
    <row r="82" spans="1:18" x14ac:dyDescent="0.2">
      <c r="K82" t="s">
        <v>38</v>
      </c>
      <c r="L82">
        <f>I105+L105</f>
        <v>44697779.461008713</v>
      </c>
      <c r="M82">
        <f t="shared" ref="M82:N82" si="41">J105+M105</f>
        <v>41552984.751490146</v>
      </c>
      <c r="N82">
        <f t="shared" si="41"/>
        <v>47005472.941287413</v>
      </c>
    </row>
    <row r="83" spans="1:18" x14ac:dyDescent="0.2">
      <c r="L83">
        <f>L82/$J21</f>
        <v>0.78558042976030995</v>
      </c>
      <c r="M83">
        <f t="shared" ref="M83:N83" si="42">M82/$J21</f>
        <v>0.73030946978864897</v>
      </c>
      <c r="N83">
        <f t="shared" si="42"/>
        <v>0.82613901808065016</v>
      </c>
    </row>
    <row r="84" spans="1:18" x14ac:dyDescent="0.2">
      <c r="A84" t="s">
        <v>37</v>
      </c>
    </row>
    <row r="85" spans="1:18" x14ac:dyDescent="0.2">
      <c r="A85" s="1" t="s">
        <v>23</v>
      </c>
      <c r="B85" s="1" t="s">
        <v>25</v>
      </c>
      <c r="C85" s="1" t="s">
        <v>26</v>
      </c>
      <c r="D85" s="1" t="s">
        <v>27</v>
      </c>
      <c r="E85" s="1" t="s">
        <v>28</v>
      </c>
      <c r="F85" s="1" t="s">
        <v>29</v>
      </c>
      <c r="G85" s="1" t="s">
        <v>30</v>
      </c>
      <c r="I85" s="1" t="s">
        <v>21</v>
      </c>
      <c r="J85" s="1" t="s">
        <v>21</v>
      </c>
      <c r="K85" s="4" t="s">
        <v>21</v>
      </c>
      <c r="L85" s="1" t="s">
        <v>22</v>
      </c>
      <c r="M85" s="1" t="s">
        <v>22</v>
      </c>
      <c r="N85" s="1" t="s">
        <v>22</v>
      </c>
    </row>
    <row r="86" spans="1:18" x14ac:dyDescent="0.2">
      <c r="A86" s="1" t="s">
        <v>0</v>
      </c>
      <c r="B86" s="2">
        <v>0.64612368255119901</v>
      </c>
      <c r="C86" s="2">
        <v>0.44905459127219799</v>
      </c>
      <c r="D86" s="2">
        <v>0.80124924286212695</v>
      </c>
      <c r="E86" s="2">
        <v>0.753145210865793</v>
      </c>
      <c r="F86" s="2">
        <v>0.63838931541003896</v>
      </c>
      <c r="G86" s="2">
        <v>0.84211575507374703</v>
      </c>
      <c r="I86">
        <f>$H2*B86</f>
        <v>189509.4977999999</v>
      </c>
      <c r="J86">
        <f t="shared" ref="J86:K86" si="43">$H2*C86</f>
        <v>131708.69970399994</v>
      </c>
      <c r="K86">
        <f t="shared" si="43"/>
        <v>235008.1659719997</v>
      </c>
      <c r="L86">
        <f>$I2*E86</f>
        <v>2166790.4599349452</v>
      </c>
      <c r="M86">
        <f t="shared" ref="M86:N86" si="44">$I2*F86</f>
        <v>1836639.0151571485</v>
      </c>
      <c r="N86">
        <f t="shared" si="44"/>
        <v>2422757.7337404843</v>
      </c>
      <c r="P86">
        <f>(I86+L86)/J2</f>
        <v>0.74324402257933653</v>
      </c>
    </row>
    <row r="87" spans="1:18" x14ac:dyDescent="0.2">
      <c r="A87" s="1" t="s">
        <v>1</v>
      </c>
      <c r="B87" s="2">
        <v>0.98465932762813602</v>
      </c>
      <c r="C87" s="2">
        <v>0.97438642967365396</v>
      </c>
      <c r="D87" s="2">
        <v>0.98862372884817595</v>
      </c>
      <c r="E87" s="2">
        <v>0.81479377787984597</v>
      </c>
      <c r="F87" s="2">
        <v>0.75854036835945904</v>
      </c>
      <c r="G87" s="2">
        <v>0.86748381511101502</v>
      </c>
      <c r="I87">
        <f t="shared" ref="I87:I104" si="45">$H3*B87</f>
        <v>2372691.5417999937</v>
      </c>
      <c r="J87">
        <f t="shared" ref="J87:J104" si="46">$H3*C87</f>
        <v>2347937.3781999922</v>
      </c>
      <c r="K87">
        <f t="shared" ref="K87:K104" si="47">$H3*D87</f>
        <v>2382244.3901599925</v>
      </c>
      <c r="L87">
        <f t="shared" ref="L87:L104" si="48">$I3*E87</f>
        <v>337155.40857333347</v>
      </c>
      <c r="M87">
        <f t="shared" ref="M87:M104" si="49">$I3*F87</f>
        <v>313878.17967764841</v>
      </c>
      <c r="N87">
        <f t="shared" ref="N87:N104" si="50">$I3*G87</f>
        <v>358958.14137849072</v>
      </c>
      <c r="P87">
        <f t="shared" ref="P87:P104" si="51">(I87+L87)/J3</f>
        <v>0.95976458204614712</v>
      </c>
    </row>
    <row r="88" spans="1:18" x14ac:dyDescent="0.2">
      <c r="A88" s="1" t="s">
        <v>2</v>
      </c>
      <c r="B88" s="2">
        <v>0.99286332317019599</v>
      </c>
      <c r="C88" s="2">
        <v>0.98259188275295395</v>
      </c>
      <c r="D88" s="2">
        <v>0.99866555409896995</v>
      </c>
      <c r="E88" s="2">
        <v>0.92035007984230699</v>
      </c>
      <c r="F88" s="2">
        <v>0.79711820782968001</v>
      </c>
      <c r="G88" s="2">
        <v>0.97610021588155005</v>
      </c>
      <c r="I88">
        <f t="shared" si="45"/>
        <v>290014.56158981269</v>
      </c>
      <c r="J88">
        <f t="shared" si="46"/>
        <v>287014.2822764517</v>
      </c>
      <c r="K88">
        <f t="shared" si="47"/>
        <v>291709.38848066638</v>
      </c>
      <c r="L88">
        <f t="shared" si="48"/>
        <v>208397.07693508844</v>
      </c>
      <c r="M88">
        <f t="shared" si="49"/>
        <v>180493.38846355531</v>
      </c>
      <c r="N88">
        <f t="shared" si="50"/>
        <v>221020.71400947479</v>
      </c>
      <c r="P88">
        <f t="shared" si="51"/>
        <v>0.96119823591037823</v>
      </c>
    </row>
    <row r="89" spans="1:18" x14ac:dyDescent="0.2">
      <c r="A89" s="1" t="s">
        <v>3</v>
      </c>
      <c r="B89" s="2">
        <v>0.98977722964567605</v>
      </c>
      <c r="C89" s="2">
        <v>0.98463372067999599</v>
      </c>
      <c r="D89" s="2">
        <v>0.99624199992194995</v>
      </c>
      <c r="E89" s="2">
        <v>0.93260868774142602</v>
      </c>
      <c r="F89" s="2">
        <v>0.89207731222925302</v>
      </c>
      <c r="G89" s="2">
        <v>0.95834170500138005</v>
      </c>
      <c r="I89">
        <f t="shared" si="45"/>
        <v>581395.78155999875</v>
      </c>
      <c r="J89">
        <f t="shared" si="46"/>
        <v>578374.48108399881</v>
      </c>
      <c r="K89">
        <f t="shared" si="47"/>
        <v>585193.19177999906</v>
      </c>
      <c r="L89">
        <f t="shared" si="48"/>
        <v>3043208.0374846724</v>
      </c>
      <c r="M89">
        <f t="shared" si="49"/>
        <v>2910949.5572128771</v>
      </c>
      <c r="N89">
        <f t="shared" si="50"/>
        <v>3127177.7945581088</v>
      </c>
      <c r="P89">
        <f t="shared" si="51"/>
        <v>0.94132981865801868</v>
      </c>
    </row>
    <row r="90" spans="1:18" x14ac:dyDescent="0.2">
      <c r="A90" s="1" t="s">
        <v>4</v>
      </c>
      <c r="B90" s="2">
        <v>0.976328464507213</v>
      </c>
      <c r="C90" s="2">
        <v>0.95561595605167005</v>
      </c>
      <c r="D90" s="2">
        <v>0.98261488401320396</v>
      </c>
      <c r="E90" s="2">
        <v>0.86807747455784501</v>
      </c>
      <c r="F90" s="2">
        <v>0.76259735542209905</v>
      </c>
      <c r="G90" s="2">
        <v>0.92732046034049098</v>
      </c>
      <c r="I90">
        <f t="shared" si="45"/>
        <v>20082.675069999899</v>
      </c>
      <c r="J90">
        <f t="shared" si="46"/>
        <v>19656.627287599898</v>
      </c>
      <c r="K90">
        <f t="shared" si="47"/>
        <v>20211.984134399911</v>
      </c>
      <c r="L90">
        <f t="shared" si="48"/>
        <v>330944.38123538188</v>
      </c>
      <c r="M90">
        <f t="shared" si="49"/>
        <v>290731.31986341829</v>
      </c>
      <c r="N90">
        <f t="shared" si="50"/>
        <v>353530.07646075415</v>
      </c>
      <c r="P90">
        <f t="shared" si="51"/>
        <v>0.87361912371692463</v>
      </c>
    </row>
    <row r="91" spans="1:18" x14ac:dyDescent="0.2">
      <c r="A91" s="1" t="s">
        <v>5</v>
      </c>
      <c r="B91" s="2">
        <v>0.77966788428787803</v>
      </c>
      <c r="C91" s="2">
        <v>0.70033713259108099</v>
      </c>
      <c r="D91" s="2">
        <v>0.82702928762570804</v>
      </c>
      <c r="E91" s="2">
        <v>0.83804120613709598</v>
      </c>
      <c r="F91" s="2">
        <v>0.75730313452474396</v>
      </c>
      <c r="G91" s="2">
        <v>0.87407346205479597</v>
      </c>
      <c r="I91">
        <f t="shared" si="45"/>
        <v>5794.9498987999959</v>
      </c>
      <c r="J91">
        <f t="shared" si="46"/>
        <v>5205.3171323599981</v>
      </c>
      <c r="K91">
        <f t="shared" si="47"/>
        <v>6146.9676809999937</v>
      </c>
      <c r="L91">
        <f t="shared" si="48"/>
        <v>194608.42556764153</v>
      </c>
      <c r="M91">
        <f t="shared" si="49"/>
        <v>175859.57540993587</v>
      </c>
      <c r="N91">
        <f t="shared" si="50"/>
        <v>202975.77140033175</v>
      </c>
      <c r="P91">
        <f t="shared" si="51"/>
        <v>0.83623080181928455</v>
      </c>
    </row>
    <row r="92" spans="1:18" x14ac:dyDescent="0.2">
      <c r="A92" s="1" t="s">
        <v>6</v>
      </c>
      <c r="B92" s="2">
        <v>0.93700427060158198</v>
      </c>
      <c r="C92" s="2">
        <v>0.88631370943076904</v>
      </c>
      <c r="D92" s="2">
        <v>0.97456615095211596</v>
      </c>
      <c r="E92" s="2">
        <v>0.96188168285333397</v>
      </c>
      <c r="F92" s="2">
        <v>0.92784370337673805</v>
      </c>
      <c r="G92" s="2">
        <v>0.98459581502970295</v>
      </c>
      <c r="I92">
        <f t="shared" si="45"/>
        <v>58197.228265999947</v>
      </c>
      <c r="J92">
        <f t="shared" si="46"/>
        <v>55048.843299199936</v>
      </c>
      <c r="K92">
        <f t="shared" si="47"/>
        <v>60530.192365999981</v>
      </c>
      <c r="L92">
        <f t="shared" si="48"/>
        <v>2045315.2065509574</v>
      </c>
      <c r="M92">
        <f t="shared" si="49"/>
        <v>1972937.9087348324</v>
      </c>
      <c r="N92">
        <f t="shared" si="50"/>
        <v>2093613.8286913892</v>
      </c>
      <c r="P92">
        <f>(I92+L92)/$J8</f>
        <v>0.96117565211170475</v>
      </c>
      <c r="Q92">
        <f t="shared" ref="Q92:R92" si="52">(J92+M92)/$J8</f>
        <v>0.92666506581874719</v>
      </c>
      <c r="R92">
        <f t="shared" si="52"/>
        <v>0.98431116921946638</v>
      </c>
    </row>
    <row r="93" spans="1:18" x14ac:dyDescent="0.2">
      <c r="A93" s="1" t="s">
        <v>7</v>
      </c>
      <c r="B93" s="2">
        <v>0.907587091556875</v>
      </c>
      <c r="C93" s="2">
        <v>0.84100256047935595</v>
      </c>
      <c r="D93" s="2">
        <v>0.94706285063850504</v>
      </c>
      <c r="E93" s="2">
        <v>0.956643412329237</v>
      </c>
      <c r="F93" s="2">
        <v>0.87549199940021205</v>
      </c>
      <c r="G93" s="2">
        <v>0.98110548818300403</v>
      </c>
      <c r="I93">
        <f t="shared" si="45"/>
        <v>6706596.8953999914</v>
      </c>
      <c r="J93">
        <f t="shared" si="46"/>
        <v>6214571.8175199917</v>
      </c>
      <c r="K93">
        <f t="shared" si="47"/>
        <v>6998302.2377999909</v>
      </c>
      <c r="L93">
        <f t="shared" si="48"/>
        <v>793987.43466111668</v>
      </c>
      <c r="M93">
        <f t="shared" si="49"/>
        <v>726634.01818406233</v>
      </c>
      <c r="N93">
        <f t="shared" si="50"/>
        <v>814290.27750025562</v>
      </c>
      <c r="P93">
        <f t="shared" si="51"/>
        <v>0.91254063104758742</v>
      </c>
    </row>
    <row r="94" spans="1:18" x14ac:dyDescent="0.2">
      <c r="A94" s="1" t="s">
        <v>8</v>
      </c>
      <c r="B94" s="2">
        <v>0.94823197362894096</v>
      </c>
      <c r="C94" s="2">
        <v>0.859077203952196</v>
      </c>
      <c r="D94" s="2">
        <v>0.98286605376562697</v>
      </c>
      <c r="E94" s="2">
        <v>0.96301390742093596</v>
      </c>
      <c r="F94" s="2">
        <v>0.90150582310139504</v>
      </c>
      <c r="G94" s="2">
        <v>0.98894921920761403</v>
      </c>
      <c r="I94">
        <f t="shared" si="45"/>
        <v>762013.38082337892</v>
      </c>
      <c r="J94">
        <f t="shared" si="46"/>
        <v>690367.2759173119</v>
      </c>
      <c r="K94">
        <f t="shared" si="47"/>
        <v>789845.84506275866</v>
      </c>
      <c r="L94">
        <f t="shared" si="48"/>
        <v>2003639.5875083297</v>
      </c>
      <c r="M94">
        <f t="shared" si="49"/>
        <v>1875666.32383607</v>
      </c>
      <c r="N94">
        <f t="shared" si="50"/>
        <v>2057600.4046987356</v>
      </c>
      <c r="P94">
        <f t="shared" si="51"/>
        <v>0.95889527768672655</v>
      </c>
    </row>
    <row r="95" spans="1:18" x14ac:dyDescent="0.2">
      <c r="A95" s="1" t="s">
        <v>9</v>
      </c>
      <c r="B95" s="2">
        <v>0.89612160896343396</v>
      </c>
      <c r="C95" s="2">
        <v>0.82971668714468705</v>
      </c>
      <c r="D95" s="2">
        <v>0.934567967652568</v>
      </c>
      <c r="E95" s="2">
        <v>0.43895826864521797</v>
      </c>
      <c r="F95" s="2">
        <v>0.33218953235058701</v>
      </c>
      <c r="G95" s="2">
        <v>0.53969115386503896</v>
      </c>
      <c r="I95">
        <f t="shared" si="45"/>
        <v>41758.787577999952</v>
      </c>
      <c r="J95">
        <f t="shared" si="46"/>
        <v>38664.353745999928</v>
      </c>
      <c r="K95">
        <f t="shared" si="47"/>
        <v>43550.367325199921</v>
      </c>
      <c r="L95">
        <f t="shared" si="48"/>
        <v>1476748.5984363353</v>
      </c>
      <c r="M95">
        <f t="shared" si="49"/>
        <v>1117555.9531615516</v>
      </c>
      <c r="N95">
        <f t="shared" si="50"/>
        <v>1815635.3621460989</v>
      </c>
      <c r="P95">
        <f t="shared" si="51"/>
        <v>0.44520416303001653</v>
      </c>
    </row>
    <row r="96" spans="1:18" x14ac:dyDescent="0.2">
      <c r="A96" s="1" t="s">
        <v>10</v>
      </c>
      <c r="B96" s="2">
        <v>0.98631548217575205</v>
      </c>
      <c r="C96" s="2">
        <v>0.93388157263885596</v>
      </c>
      <c r="D96" s="2">
        <v>0.99359110409681395</v>
      </c>
      <c r="E96" s="2">
        <v>0.944821855944874</v>
      </c>
      <c r="F96" s="2">
        <v>0.84008050539417101</v>
      </c>
      <c r="G96" s="2">
        <v>0.97149357607491904</v>
      </c>
      <c r="I96">
        <f t="shared" si="45"/>
        <v>158741.55157999889</v>
      </c>
      <c r="J96">
        <f t="shared" si="46"/>
        <v>150302.628835999</v>
      </c>
      <c r="K96">
        <f t="shared" si="47"/>
        <v>159912.51921999891</v>
      </c>
      <c r="L96">
        <f t="shared" si="48"/>
        <v>607994.94313999917</v>
      </c>
      <c r="M96">
        <f t="shared" si="49"/>
        <v>540593.65360399918</v>
      </c>
      <c r="N96">
        <f t="shared" si="50"/>
        <v>625158.2537279994</v>
      </c>
      <c r="P96">
        <f t="shared" si="51"/>
        <v>0.95312340542027985</v>
      </c>
    </row>
    <row r="97" spans="1:18" x14ac:dyDescent="0.2">
      <c r="A97" s="1" t="s">
        <v>11</v>
      </c>
      <c r="B97" s="2">
        <v>0.99566003646744194</v>
      </c>
      <c r="C97" s="2">
        <v>0.99509490163788406</v>
      </c>
      <c r="D97" s="2">
        <v>0.99571319168950501</v>
      </c>
      <c r="E97" s="2">
        <v>0.99825991362510003</v>
      </c>
      <c r="F97" s="2">
        <v>0.99673469918868796</v>
      </c>
      <c r="G97" s="2">
        <v>0.99864407816252398</v>
      </c>
      <c r="I97">
        <f t="shared" si="45"/>
        <v>140177.73456890817</v>
      </c>
      <c r="J97">
        <f t="shared" si="46"/>
        <v>140098.169941192</v>
      </c>
      <c r="K97">
        <f t="shared" si="47"/>
        <v>140185.21822631772</v>
      </c>
      <c r="L97">
        <f t="shared" si="48"/>
        <v>5040327.7984791482</v>
      </c>
      <c r="M97">
        <f t="shared" si="49"/>
        <v>5032626.8173843827</v>
      </c>
      <c r="N97">
        <f t="shared" si="50"/>
        <v>5042267.4889051979</v>
      </c>
      <c r="P97">
        <f t="shared" si="51"/>
        <v>0.9981893856207934</v>
      </c>
    </row>
    <row r="98" spans="1:18" x14ac:dyDescent="0.2">
      <c r="A98" s="1" t="s">
        <v>12</v>
      </c>
      <c r="B98" s="2">
        <v>0.91210526819548698</v>
      </c>
      <c r="C98" s="2">
        <v>0.824689017490156</v>
      </c>
      <c r="D98" s="2">
        <v>0.94748065703870599</v>
      </c>
      <c r="E98" s="2">
        <v>0.95679274648253798</v>
      </c>
      <c r="F98" s="2">
        <v>0.91986330543731698</v>
      </c>
      <c r="G98" s="2">
        <v>0.97198925535601799</v>
      </c>
      <c r="I98">
        <f t="shared" si="45"/>
        <v>348420.85684495472</v>
      </c>
      <c r="J98">
        <f t="shared" si="46"/>
        <v>315028.17067707155</v>
      </c>
      <c r="K98">
        <f t="shared" si="47"/>
        <v>361934.12523815531</v>
      </c>
      <c r="L98">
        <f t="shared" si="48"/>
        <v>7520465.8918938357</v>
      </c>
      <c r="M98">
        <f t="shared" si="49"/>
        <v>7230197.5941791041</v>
      </c>
      <c r="N98">
        <f t="shared" si="50"/>
        <v>7639911.6413301835</v>
      </c>
      <c r="P98">
        <f>(I98+L98)/$J14</f>
        <v>0.95472161110540865</v>
      </c>
      <c r="Q98">
        <f t="shared" ref="Q98:R98" si="53">(J98+M98)/$J14</f>
        <v>0.91545225244626927</v>
      </c>
      <c r="R98">
        <f t="shared" si="53"/>
        <v>0.97085335270577722</v>
      </c>
    </row>
    <row r="99" spans="1:18" x14ac:dyDescent="0.2">
      <c r="A99" s="1" t="s">
        <v>13</v>
      </c>
      <c r="B99" s="2">
        <v>0.39114542467805802</v>
      </c>
      <c r="C99" s="2">
        <v>0.32658371096605798</v>
      </c>
      <c r="D99" s="2">
        <v>0.45813253457910502</v>
      </c>
      <c r="E99" s="2">
        <v>0.30267839198330099</v>
      </c>
      <c r="F99" s="2">
        <v>0.235184154377859</v>
      </c>
      <c r="G99" s="2">
        <v>0.37716015220806298</v>
      </c>
      <c r="I99">
        <f t="shared" si="45"/>
        <v>951075.59077173925</v>
      </c>
      <c r="J99">
        <f t="shared" si="46"/>
        <v>794092.87760203867</v>
      </c>
      <c r="K99">
        <f t="shared" si="47"/>
        <v>1113955.6888213782</v>
      </c>
      <c r="L99">
        <f t="shared" si="48"/>
        <v>2574772.1727422555</v>
      </c>
      <c r="M99">
        <f t="shared" si="49"/>
        <v>2000623.8707500417</v>
      </c>
      <c r="N99">
        <f t="shared" si="50"/>
        <v>3208360.7231074842</v>
      </c>
      <c r="P99">
        <f t="shared" si="51"/>
        <v>0.32234433262918821</v>
      </c>
    </row>
    <row r="100" spans="1:18" x14ac:dyDescent="0.2">
      <c r="A100" s="1" t="s">
        <v>14</v>
      </c>
      <c r="B100" s="2">
        <v>0.993692700278066</v>
      </c>
      <c r="C100" s="2">
        <v>0.99051013986914804</v>
      </c>
      <c r="D100" s="2">
        <v>0.99653446190795403</v>
      </c>
      <c r="E100" s="2">
        <v>0.98699770100687201</v>
      </c>
      <c r="F100" s="2">
        <v>0.97569095360931002</v>
      </c>
      <c r="G100" s="2">
        <v>0.99477064609971499</v>
      </c>
      <c r="I100">
        <f t="shared" si="45"/>
        <v>128859.28869999963</v>
      </c>
      <c r="J100">
        <f t="shared" si="46"/>
        <v>128446.58317199969</v>
      </c>
      <c r="K100">
        <f t="shared" si="47"/>
        <v>129227.80039599966</v>
      </c>
      <c r="L100">
        <f t="shared" si="48"/>
        <v>2112520.4202248785</v>
      </c>
      <c r="M100">
        <f t="shared" si="49"/>
        <v>2088320.0246826117</v>
      </c>
      <c r="N100">
        <f t="shared" si="50"/>
        <v>2129157.2423949465</v>
      </c>
      <c r="P100">
        <f t="shared" si="51"/>
        <v>0.98738015845600247</v>
      </c>
    </row>
    <row r="101" spans="1:18" x14ac:dyDescent="0.2">
      <c r="A101" s="1" t="s">
        <v>15</v>
      </c>
      <c r="B101" s="2">
        <v>0.928629921530433</v>
      </c>
      <c r="C101" s="2">
        <v>0.84258096924480297</v>
      </c>
      <c r="D101" s="2">
        <v>0.98990841459384604</v>
      </c>
      <c r="E101" s="2">
        <v>0.98566345802004396</v>
      </c>
      <c r="F101" s="2">
        <v>0.94558073283024402</v>
      </c>
      <c r="G101" s="2">
        <v>0.99652105330722396</v>
      </c>
      <c r="I101">
        <f t="shared" si="45"/>
        <v>46784.814911999958</v>
      </c>
      <c r="J101">
        <f t="shared" si="46"/>
        <v>42449.627973999937</v>
      </c>
      <c r="K101">
        <f t="shared" si="47"/>
        <v>49872.054391999955</v>
      </c>
      <c r="L101">
        <f t="shared" si="48"/>
        <v>94546.722764449965</v>
      </c>
      <c r="M101">
        <f t="shared" si="49"/>
        <v>90701.911155245936</v>
      </c>
      <c r="N101">
        <f t="shared" si="50"/>
        <v>95588.204056216317</v>
      </c>
      <c r="P101">
        <f t="shared" si="51"/>
        <v>0.96602347355569784</v>
      </c>
    </row>
    <row r="102" spans="1:18" x14ac:dyDescent="0.2">
      <c r="A102" s="1" t="s">
        <v>16</v>
      </c>
      <c r="B102" s="2">
        <v>0.70173237089964402</v>
      </c>
      <c r="C102" s="2">
        <v>0.57956119101215497</v>
      </c>
      <c r="D102" s="2">
        <v>0.81259811084099898</v>
      </c>
      <c r="E102" s="2">
        <v>0.39852355179198601</v>
      </c>
      <c r="F102" s="2">
        <v>0.27401847752589498</v>
      </c>
      <c r="G102" s="2">
        <v>0.55771783148907506</v>
      </c>
      <c r="I102">
        <f t="shared" si="45"/>
        <v>68688.309427429122</v>
      </c>
      <c r="J102">
        <f t="shared" si="46"/>
        <v>56729.716443514932</v>
      </c>
      <c r="K102">
        <f t="shared" si="47"/>
        <v>79540.281725970461</v>
      </c>
      <c r="L102">
        <f t="shared" si="48"/>
        <v>94050.862801925527</v>
      </c>
      <c r="M102">
        <f t="shared" si="49"/>
        <v>64667.882535665769</v>
      </c>
      <c r="N102">
        <f t="shared" si="50"/>
        <v>131620.43501746494</v>
      </c>
      <c r="P102">
        <f t="shared" si="51"/>
        <v>0.48741498785793691</v>
      </c>
    </row>
    <row r="103" spans="1:18" x14ac:dyDescent="0.2">
      <c r="A103" s="1" t="s">
        <v>17</v>
      </c>
      <c r="B103" s="2">
        <v>0.95120506215330203</v>
      </c>
      <c r="C103" s="2">
        <v>0.94764418391830596</v>
      </c>
      <c r="D103" s="2">
        <v>0.99585324039732903</v>
      </c>
      <c r="E103" s="2">
        <v>0.90557027861383699</v>
      </c>
      <c r="F103" s="2">
        <v>0.80290287650215597</v>
      </c>
      <c r="G103" s="2">
        <v>0.96217316316256496</v>
      </c>
      <c r="I103">
        <f t="shared" si="45"/>
        <v>17587.177955999934</v>
      </c>
      <c r="J103">
        <f t="shared" si="46"/>
        <v>17521.339577199935</v>
      </c>
      <c r="K103">
        <f t="shared" si="47"/>
        <v>18412.694437599937</v>
      </c>
      <c r="L103">
        <f t="shared" si="48"/>
        <v>235871.02809756459</v>
      </c>
      <c r="M103">
        <f t="shared" si="49"/>
        <v>209129.57438592523</v>
      </c>
      <c r="N103">
        <f t="shared" si="50"/>
        <v>250614.20252267123</v>
      </c>
      <c r="P103">
        <f t="shared" si="51"/>
        <v>0.90859497630355546</v>
      </c>
    </row>
    <row r="104" spans="1:18" x14ac:dyDescent="0.2">
      <c r="A104" s="1" t="s">
        <v>18</v>
      </c>
      <c r="B104" s="2">
        <v>0.91645676634484197</v>
      </c>
      <c r="C104" s="2">
        <v>0.87622244390469095</v>
      </c>
      <c r="D104" s="2">
        <v>0.94403347410452598</v>
      </c>
      <c r="E104" s="2">
        <v>0.987062051604089</v>
      </c>
      <c r="F104" s="2">
        <v>0.92658044507830195</v>
      </c>
      <c r="G104" s="2">
        <v>0.99729542685985895</v>
      </c>
      <c r="I104">
        <f t="shared" si="45"/>
        <v>597556.51093999913</v>
      </c>
      <c r="J104">
        <f t="shared" si="46"/>
        <v>571322.56055599928</v>
      </c>
      <c r="K104">
        <f t="shared" si="47"/>
        <v>615537.32779599936</v>
      </c>
      <c r="L104">
        <f t="shared" si="48"/>
        <v>330487.86848985223</v>
      </c>
      <c r="M104">
        <f t="shared" si="49"/>
        <v>310237.43216615223</v>
      </c>
      <c r="N104">
        <f t="shared" si="50"/>
        <v>333914.20462570112</v>
      </c>
      <c r="P104">
        <f t="shared" si="51"/>
        <v>0.94041184631885755</v>
      </c>
    </row>
    <row r="105" spans="1:18" x14ac:dyDescent="0.2">
      <c r="I105">
        <f>SUM(I86:I104)</f>
        <v>13485947.135487003</v>
      </c>
      <c r="J105">
        <f t="shared" ref="J105:N105" si="54">SUM(J86:J104)</f>
        <v>12584540.750945922</v>
      </c>
      <c r="K105">
        <f t="shared" si="54"/>
        <v>14081320.441015428</v>
      </c>
      <c r="L105">
        <f t="shared" si="54"/>
        <v>31211832.325521711</v>
      </c>
      <c r="M105">
        <f t="shared" si="54"/>
        <v>28968444.000544228</v>
      </c>
      <c r="N105">
        <f t="shared" si="54"/>
        <v>32924152.500271983</v>
      </c>
    </row>
    <row r="106" spans="1:18" x14ac:dyDescent="0.2">
      <c r="I106">
        <f>I105/$H21</f>
        <v>0.84413952800594849</v>
      </c>
      <c r="J106">
        <f t="shared" ref="J106:K106" si="55">J105/$H21</f>
        <v>0.78771688654491334</v>
      </c>
      <c r="K106">
        <f t="shared" si="55"/>
        <v>0.88140633144711122</v>
      </c>
      <c r="L106">
        <f>L105/$I21</f>
        <v>0.76271882069394514</v>
      </c>
      <c r="M106">
        <f t="shared" ref="M106:N106" si="56">M105/$I21</f>
        <v>0.70789747987230245</v>
      </c>
      <c r="N106">
        <f t="shared" si="56"/>
        <v>0.80456252953855711</v>
      </c>
      <c r="P106">
        <f>MEDIAN(P86:P104)</f>
        <v>0.94132981865801868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E9BF-3173-064C-994D-FC57EEC436EA}">
  <dimension ref="A2:W20"/>
  <sheetViews>
    <sheetView topLeftCell="E2" workbookViewId="0">
      <selection activeCell="U2" sqref="U2:W20"/>
    </sheetView>
  </sheetViews>
  <sheetFormatPr baseColWidth="10" defaultRowHeight="16" x14ac:dyDescent="0.2"/>
  <cols>
    <col min="2" max="2" width="23.1640625" customWidth="1"/>
    <col min="3" max="3" width="18.33203125" customWidth="1"/>
    <col min="5" max="5" width="25" customWidth="1"/>
  </cols>
  <sheetData>
    <row r="2" spans="1:23" x14ac:dyDescent="0.2">
      <c r="A2" s="1" t="s">
        <v>23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/>
      <c r="I2" s="1"/>
      <c r="K2" t="s">
        <v>21</v>
      </c>
      <c r="L2" t="s">
        <v>22</v>
      </c>
      <c r="O2" t="s">
        <v>42</v>
      </c>
      <c r="R2" t="s">
        <v>22</v>
      </c>
      <c r="U2" t="s">
        <v>21</v>
      </c>
    </row>
    <row r="3" spans="1:23" x14ac:dyDescent="0.2">
      <c r="A3" s="1" t="s">
        <v>0</v>
      </c>
      <c r="B3" s="2">
        <v>0.851761206418576</v>
      </c>
      <c r="C3" s="2">
        <v>0.69927903560000304</v>
      </c>
      <c r="D3" s="2">
        <v>0.92382969348295996</v>
      </c>
      <c r="E3" s="2">
        <v>0.71093641537126295</v>
      </c>
      <c r="F3" s="2">
        <v>0.62154958730582599</v>
      </c>
      <c r="G3" s="2">
        <v>0.77005085437783805</v>
      </c>
      <c r="H3" s="4"/>
      <c r="I3" s="4"/>
      <c r="J3" s="5" t="s">
        <v>0</v>
      </c>
      <c r="K3">
        <v>293302.20036468498</v>
      </c>
      <c r="L3">
        <v>2876988.96397956</v>
      </c>
      <c r="O3">
        <f>1-($K3*B3+E3*$L3)/($K3+$L3)</f>
        <v>0.27603505856002275</v>
      </c>
      <c r="P3">
        <f t="shared" ref="O3:P3" si="0">1-($K3*D3+G3*$L3)/($K3+$L3)</f>
        <v>0.21572216471065053</v>
      </c>
      <c r="Q3">
        <f>1-($K3*C3+F3*$L3)/($K3+$L3)</f>
        <v>0.37125920626044862</v>
      </c>
      <c r="R3">
        <f>1-E3</f>
        <v>0.28906358462873705</v>
      </c>
      <c r="S3">
        <f>1-G3</f>
        <v>0.22994914562216195</v>
      </c>
      <c r="T3">
        <f>1-F3</f>
        <v>0.37845041269417401</v>
      </c>
      <c r="U3">
        <f>1-B3</f>
        <v>0.148238793581424</v>
      </c>
      <c r="V3">
        <f>1-D3</f>
        <v>7.6170306517040043E-2</v>
      </c>
      <c r="W3">
        <f>1-C3</f>
        <v>0.30072096439999696</v>
      </c>
    </row>
    <row r="4" spans="1:23" x14ac:dyDescent="0.2">
      <c r="A4" s="1" t="s">
        <v>1</v>
      </c>
      <c r="B4" s="2">
        <v>0.96381828588780205</v>
      </c>
      <c r="C4" s="2">
        <v>0.94033839366091299</v>
      </c>
      <c r="D4" s="2">
        <v>0.97621635633888904</v>
      </c>
      <c r="E4" s="2">
        <v>0.787600611030008</v>
      </c>
      <c r="F4" s="2">
        <v>0.65545777426250595</v>
      </c>
      <c r="G4" s="2">
        <v>0.83887037312982804</v>
      </c>
      <c r="H4" s="4"/>
      <c r="I4" s="4"/>
      <c r="J4" s="5" t="s">
        <v>1</v>
      </c>
      <c r="K4">
        <v>2409657.30504516</v>
      </c>
      <c r="L4">
        <v>413792.32110809302</v>
      </c>
      <c r="O4">
        <f>1-($K4*B4+E4*$L4)/($K4+$L4)</f>
        <v>6.2007399126816964E-2</v>
      </c>
      <c r="P4">
        <f t="shared" ref="P4:P20" si="1">1-($K4*D4+G4*$L4)/($K4+$L4)</f>
        <v>4.3912465036394788E-2</v>
      </c>
      <c r="Q4">
        <f>1-($K4*C4+F4*$L4)/($K4+$L4)</f>
        <v>0.10141245312156821</v>
      </c>
      <c r="R4">
        <f t="shared" ref="R4:R20" si="2">1-E4</f>
        <v>0.212399388969992</v>
      </c>
      <c r="S4">
        <f>1-G4</f>
        <v>0.16112962687017196</v>
      </c>
      <c r="T4">
        <f>1-F4</f>
        <v>0.34454222573749405</v>
      </c>
      <c r="U4">
        <f t="shared" ref="U4:U20" si="3">1-B4</f>
        <v>3.6181714112197949E-2</v>
      </c>
      <c r="V4">
        <f>1-D4</f>
        <v>2.3783643661110965E-2</v>
      </c>
      <c r="W4">
        <f>1-C4</f>
        <v>5.9661606339087014E-2</v>
      </c>
    </row>
    <row r="5" spans="1:23" x14ac:dyDescent="0.2">
      <c r="A5" s="1" t="s">
        <v>2</v>
      </c>
      <c r="B5" s="2">
        <v>0.996749411495507</v>
      </c>
      <c r="C5" s="2">
        <v>0.982278797377094</v>
      </c>
      <c r="D5" s="2">
        <v>0.99946733442557101</v>
      </c>
      <c r="E5" s="2">
        <v>0.95652865816473698</v>
      </c>
      <c r="F5" s="2">
        <v>0.83181491414516295</v>
      </c>
      <c r="G5" s="2">
        <v>0.98662175484822101</v>
      </c>
      <c r="H5" s="4"/>
      <c r="I5" s="4"/>
      <c r="J5" s="5" t="s">
        <v>2</v>
      </c>
      <c r="K5">
        <v>292099.17903282098</v>
      </c>
      <c r="L5">
        <v>226432.399474334</v>
      </c>
      <c r="O5">
        <f>1-($K5*B5+E5*$L5)/($K5+$L5)</f>
        <v>2.0814189378274506E-2</v>
      </c>
      <c r="P5">
        <f t="shared" si="1"/>
        <v>6.1420740018035547E-3</v>
      </c>
      <c r="Q5">
        <f>1-($K5*C5+F5*$L5)/($K5+$L5)</f>
        <v>8.3425779791607813E-2</v>
      </c>
      <c r="R5">
        <f t="shared" si="2"/>
        <v>4.3471341835263022E-2</v>
      </c>
      <c r="S5">
        <f>1-G5</f>
        <v>1.3378245151778989E-2</v>
      </c>
      <c r="T5">
        <f>1-F5</f>
        <v>0.16818508585483705</v>
      </c>
      <c r="U5">
        <f t="shared" si="3"/>
        <v>3.2505885044930016E-3</v>
      </c>
      <c r="V5">
        <f>1-D5</f>
        <v>5.3266557442899209E-4</v>
      </c>
      <c r="W5">
        <f>1-C5</f>
        <v>1.7721202622905996E-2</v>
      </c>
    </row>
    <row r="6" spans="1:23" x14ac:dyDescent="0.2">
      <c r="A6" s="1" t="s">
        <v>3</v>
      </c>
      <c r="B6" s="2">
        <v>0.981996423165309</v>
      </c>
      <c r="C6" s="2">
        <v>0.955162525239455</v>
      </c>
      <c r="D6" s="2">
        <v>0.98767291186637096</v>
      </c>
      <c r="E6" s="2">
        <v>0.85410293385523295</v>
      </c>
      <c r="F6" s="2">
        <v>0.78958158857725003</v>
      </c>
      <c r="G6" s="2">
        <v>0.90272363871591499</v>
      </c>
      <c r="H6" s="4"/>
      <c r="I6" s="4"/>
      <c r="J6" s="5" t="s">
        <v>3</v>
      </c>
      <c r="K6">
        <v>587400.64344390796</v>
      </c>
      <c r="L6">
        <v>3263113.54106582</v>
      </c>
      <c r="O6">
        <f>1-($K6*B6+E6*$L6)/($K6+$L6)</f>
        <v>0.12638675808896371</v>
      </c>
      <c r="P6">
        <f t="shared" si="1"/>
        <v>8.431724587310685E-2</v>
      </c>
      <c r="Q6">
        <f>1-($K6*C6+F6*$L6)/($K6+$L6)</f>
        <v>0.18515883722647719</v>
      </c>
      <c r="R6">
        <f t="shared" si="2"/>
        <v>0.14589706614476705</v>
      </c>
      <c r="S6">
        <f>1-G6</f>
        <v>9.7276361284085011E-2</v>
      </c>
      <c r="T6">
        <f>1-F6</f>
        <v>0.21041841142274997</v>
      </c>
      <c r="U6">
        <f t="shared" si="3"/>
        <v>1.8003576834691004E-2</v>
      </c>
      <c r="V6">
        <f>1-D6</f>
        <v>1.2327088133629038E-2</v>
      </c>
      <c r="W6">
        <f>1-C6</f>
        <v>4.4837474760545004E-2</v>
      </c>
    </row>
    <row r="7" spans="1:23" x14ac:dyDescent="0.2">
      <c r="A7" s="1" t="s">
        <v>4</v>
      </c>
      <c r="B7" s="2">
        <v>0.58990483045176001</v>
      </c>
      <c r="C7" s="2">
        <v>0.52363189722429304</v>
      </c>
      <c r="D7" s="2">
        <v>0.62263446174956205</v>
      </c>
      <c r="E7" s="2">
        <v>0.399835185496838</v>
      </c>
      <c r="F7" s="2">
        <v>0.342308033029607</v>
      </c>
      <c r="G7" s="2">
        <v>0.42072158994876702</v>
      </c>
      <c r="H7" s="4"/>
      <c r="I7" s="4"/>
      <c r="J7" s="5" t="s">
        <v>4</v>
      </c>
      <c r="K7">
        <v>20569.588821868801</v>
      </c>
      <c r="L7">
        <v>381238.30065277102</v>
      </c>
      <c r="O7">
        <f>1-($K7*B7+E7*$L7)/($K7+$L7)</f>
        <v>0.59043465602032796</v>
      </c>
      <c r="P7">
        <f t="shared" si="1"/>
        <v>0.56894196604508007</v>
      </c>
      <c r="Q7">
        <f>1-($K7*C7+F7*$L7)/($K7+$L7)</f>
        <v>0.64840952770581395</v>
      </c>
      <c r="R7">
        <f t="shared" si="2"/>
        <v>0.60016481450316195</v>
      </c>
      <c r="S7">
        <f>1-G7</f>
        <v>0.57927841005123293</v>
      </c>
      <c r="T7">
        <f>1-F7</f>
        <v>0.657691966970393</v>
      </c>
      <c r="U7">
        <f t="shared" si="3"/>
        <v>0.41009516954823999</v>
      </c>
      <c r="V7">
        <f>1-D7</f>
        <v>0.37736553825043795</v>
      </c>
      <c r="W7">
        <f>1-C7</f>
        <v>0.47636810277570696</v>
      </c>
    </row>
    <row r="8" spans="1:23" x14ac:dyDescent="0.2">
      <c r="A8" s="1" t="s">
        <v>5</v>
      </c>
      <c r="B8" s="2">
        <v>0.64473104700200801</v>
      </c>
      <c r="C8" s="2">
        <v>0.58190450220635803</v>
      </c>
      <c r="D8" s="2">
        <v>0.65288982599995005</v>
      </c>
      <c r="E8" s="2">
        <v>0.60436870785325503</v>
      </c>
      <c r="F8" s="2">
        <v>0.434009942517675</v>
      </c>
      <c r="G8" s="2">
        <v>0.73965493489528999</v>
      </c>
      <c r="H8" s="4"/>
      <c r="I8" s="4"/>
      <c r="J8" s="5" t="s">
        <v>5</v>
      </c>
      <c r="K8">
        <v>7432.5876640319802</v>
      </c>
      <c r="L8">
        <v>232218.20614845201</v>
      </c>
      <c r="O8">
        <f>1-($K8*B8+E8*$L8)/($K8+$L8)</f>
        <v>0.39437948480124851</v>
      </c>
      <c r="P8">
        <f t="shared" si="1"/>
        <v>0.26303601917076869</v>
      </c>
      <c r="Q8">
        <f>1-($K8*C8+F8*$L8)/($K8+$L8)</f>
        <v>0.56140321984898234</v>
      </c>
      <c r="R8">
        <f t="shared" si="2"/>
        <v>0.39563129214674497</v>
      </c>
      <c r="S8">
        <f>1-G8</f>
        <v>0.26034506510471001</v>
      </c>
      <c r="T8">
        <f>1-F8</f>
        <v>0.565990057482325</v>
      </c>
      <c r="U8">
        <f t="shared" si="3"/>
        <v>0.35526895299799199</v>
      </c>
      <c r="V8">
        <f>1-D8</f>
        <v>0.34711017400004995</v>
      </c>
      <c r="W8">
        <f>1-C8</f>
        <v>0.41809549779364197</v>
      </c>
    </row>
    <row r="9" spans="1:23" x14ac:dyDescent="0.2">
      <c r="A9" s="1" t="s">
        <v>6</v>
      </c>
      <c r="B9" s="2">
        <v>0.83224313461469501</v>
      </c>
      <c r="C9" s="2">
        <v>0.76221072114257205</v>
      </c>
      <c r="D9" s="2">
        <v>0.87013747405860797</v>
      </c>
      <c r="E9" s="2">
        <v>0.79555032685400895</v>
      </c>
      <c r="F9" s="2">
        <v>0.72970659318356901</v>
      </c>
      <c r="G9" s="2">
        <v>0.84536419033914501</v>
      </c>
      <c r="H9" s="4"/>
      <c r="I9" s="4"/>
      <c r="J9" s="5" t="s">
        <v>6</v>
      </c>
      <c r="K9">
        <v>62109.885826492296</v>
      </c>
      <c r="L9">
        <v>2126368.8071111999</v>
      </c>
      <c r="O9">
        <f>1-($K9*B9+E9*$L9)/($K9+$L9)</f>
        <v>0.20340831683394467</v>
      </c>
      <c r="P9">
        <f t="shared" si="1"/>
        <v>0.15393273412791586</v>
      </c>
      <c r="Q9">
        <f>1-($K9*C9+F9*$L9)/($K9+$L9)</f>
        <v>0.26937092688416653</v>
      </c>
      <c r="R9">
        <f t="shared" si="2"/>
        <v>0.20444967314599105</v>
      </c>
      <c r="S9">
        <f>1-G9</f>
        <v>0.15463580966085499</v>
      </c>
      <c r="T9">
        <f>1-F9</f>
        <v>0.27029340681643099</v>
      </c>
      <c r="U9">
        <f t="shared" si="3"/>
        <v>0.16775686538530499</v>
      </c>
      <c r="V9">
        <f>1-D9</f>
        <v>0.12986252594139203</v>
      </c>
      <c r="W9">
        <f>1-C9</f>
        <v>0.23778927885742795</v>
      </c>
    </row>
    <row r="10" spans="1:23" x14ac:dyDescent="0.2">
      <c r="A10" s="1" t="s">
        <v>7</v>
      </c>
      <c r="B10" s="2">
        <v>0.57217367521573803</v>
      </c>
      <c r="C10" s="2">
        <v>0.43823428289467498</v>
      </c>
      <c r="D10" s="2">
        <v>0.66220106564257597</v>
      </c>
      <c r="E10" s="2">
        <v>0.46282687739837902</v>
      </c>
      <c r="F10" s="2">
        <v>0.347069856066969</v>
      </c>
      <c r="G10" s="2">
        <v>0.54289036880689001</v>
      </c>
      <c r="H10" s="4"/>
      <c r="I10" s="4"/>
      <c r="J10" s="5" t="s">
        <v>7</v>
      </c>
      <c r="K10">
        <v>7389480.2579171704</v>
      </c>
      <c r="L10">
        <v>829972.19698394695</v>
      </c>
      <c r="O10">
        <f>1-($K10*B10+E10*$L10)/($K10+$L10)</f>
        <v>0.43886779044339086</v>
      </c>
      <c r="P10">
        <f t="shared" si="1"/>
        <v>0.34984652046121045</v>
      </c>
      <c r="Q10">
        <f>1-($K10*C10+F10*$L10)/($K10+$L10)</f>
        <v>0.57097118912869038</v>
      </c>
      <c r="R10">
        <f t="shared" si="2"/>
        <v>0.53717312260162098</v>
      </c>
      <c r="S10">
        <f>1-G10</f>
        <v>0.45710963119310999</v>
      </c>
      <c r="T10">
        <f>1-F10</f>
        <v>0.65293014393303106</v>
      </c>
      <c r="U10">
        <f t="shared" si="3"/>
        <v>0.42782632478426197</v>
      </c>
      <c r="V10">
        <f>1-D10</f>
        <v>0.33779893435742403</v>
      </c>
      <c r="W10">
        <f>1-C10</f>
        <v>0.56176571710532497</v>
      </c>
    </row>
    <row r="11" spans="1:23" x14ac:dyDescent="0.2">
      <c r="A11" s="1" t="s">
        <v>8</v>
      </c>
      <c r="B11" s="2">
        <v>0.895627533665043</v>
      </c>
      <c r="C11" s="2">
        <v>0.83031675609239197</v>
      </c>
      <c r="D11" s="2">
        <v>0.93461836158212597</v>
      </c>
      <c r="E11" s="2">
        <v>0.95670195621617904</v>
      </c>
      <c r="F11" s="2">
        <v>0.90100001813943997</v>
      </c>
      <c r="G11" s="2">
        <v>0.98091293311029704</v>
      </c>
      <c r="H11" s="2"/>
      <c r="I11" s="4"/>
      <c r="J11" s="5" t="s">
        <v>8</v>
      </c>
      <c r="K11">
        <v>803614.940242004</v>
      </c>
      <c r="L11">
        <v>2080592.5771875</v>
      </c>
      <c r="O11">
        <f>1-($K11*B11+E11*$L11)/($K11+$L11)</f>
        <v>6.0314960261622863E-2</v>
      </c>
      <c r="P11">
        <f t="shared" si="1"/>
        <v>3.1985933946709122E-2</v>
      </c>
      <c r="Q11">
        <f>1-($K11*C11+F11*$L11)/($K11+$L11)</f>
        <v>0.11869416997385929</v>
      </c>
      <c r="R11">
        <f t="shared" si="2"/>
        <v>4.3298043783820961E-2</v>
      </c>
      <c r="S11">
        <f>1-G11</f>
        <v>1.9087066889702964E-2</v>
      </c>
      <c r="T11">
        <f>1-F11</f>
        <v>9.8999981860560027E-2</v>
      </c>
      <c r="U11">
        <f t="shared" si="3"/>
        <v>0.104372466334957</v>
      </c>
      <c r="V11">
        <f>1-D11</f>
        <v>6.5381638417874033E-2</v>
      </c>
      <c r="W11">
        <f>1-C11</f>
        <v>0.16968324390760803</v>
      </c>
    </row>
    <row r="12" spans="1:23" x14ac:dyDescent="0.2">
      <c r="A12" s="1" t="s">
        <v>9</v>
      </c>
      <c r="B12" s="2">
        <v>0.99823832959766401</v>
      </c>
      <c r="C12" s="2">
        <v>0.98993541478598102</v>
      </c>
      <c r="D12" s="2">
        <v>0.99933018934259998</v>
      </c>
      <c r="E12" s="2">
        <v>0.83370152515867102</v>
      </c>
      <c r="F12" s="2">
        <v>0.70767851368574897</v>
      </c>
      <c r="G12" s="2">
        <v>0.89468589288082701</v>
      </c>
      <c r="H12" s="4"/>
      <c r="I12" s="4"/>
      <c r="J12" s="5" t="s">
        <v>9</v>
      </c>
      <c r="K12">
        <v>46599.465028305</v>
      </c>
      <c r="L12">
        <v>3364211.8258624198</v>
      </c>
      <c r="O12">
        <f>1-($K12*B12+E12*$L12)/($K12+$L12)</f>
        <v>0.16405052665234499</v>
      </c>
      <c r="P12">
        <f t="shared" si="1"/>
        <v>0.10388442725197966</v>
      </c>
      <c r="Q12">
        <f>1-($K12*C12+F12*$L12)/($K12+$L12)</f>
        <v>0.28846521299096695</v>
      </c>
      <c r="R12">
        <f t="shared" si="2"/>
        <v>0.16629847484132898</v>
      </c>
      <c r="S12">
        <f>1-G12</f>
        <v>0.10531410711917299</v>
      </c>
      <c r="T12">
        <f>1-F12</f>
        <v>0.29232148631425103</v>
      </c>
      <c r="U12">
        <f t="shared" si="3"/>
        <v>1.7616704023359908E-3</v>
      </c>
      <c r="V12">
        <f>1-D12</f>
        <v>6.6981065740001622E-4</v>
      </c>
      <c r="W12">
        <f>1-C12</f>
        <v>1.0064585214018984E-2</v>
      </c>
    </row>
    <row r="13" spans="1:23" x14ac:dyDescent="0.2">
      <c r="A13" s="1" t="s">
        <v>10</v>
      </c>
      <c r="B13" s="2">
        <v>0.98420652486675697</v>
      </c>
      <c r="C13" s="2">
        <v>0.95623306676550002</v>
      </c>
      <c r="D13" s="2">
        <v>0.99218357295307102</v>
      </c>
      <c r="E13" s="2">
        <v>0.94758420073292104</v>
      </c>
      <c r="F13" s="2">
        <v>0.83182751976914504</v>
      </c>
      <c r="G13" s="2">
        <v>0.97682787781779801</v>
      </c>
      <c r="H13" s="4"/>
      <c r="I13" s="4"/>
      <c r="J13" s="5" t="s">
        <v>10</v>
      </c>
      <c r="K13">
        <v>160943.99251426599</v>
      </c>
      <c r="L13">
        <v>643502.20024490298</v>
      </c>
      <c r="O13">
        <f>1-($K13*B13+E13*$L13)/($K13+$L13)</f>
        <v>4.5088841772215615E-2</v>
      </c>
      <c r="P13">
        <f t="shared" si="1"/>
        <v>2.009993798250298E-2</v>
      </c>
      <c r="Q13">
        <f>1-($K13*C13+F13*$L13)/($K13+$L13)</f>
        <v>0.14328290327128246</v>
      </c>
      <c r="R13">
        <f t="shared" si="2"/>
        <v>5.2415799267078955E-2</v>
      </c>
      <c r="S13">
        <f>1-G13</f>
        <v>2.3172122182201993E-2</v>
      </c>
      <c r="T13">
        <f>1-F13</f>
        <v>0.16817248023085496</v>
      </c>
      <c r="U13">
        <f t="shared" si="3"/>
        <v>1.5793475133243029E-2</v>
      </c>
      <c r="V13">
        <f>1-D13</f>
        <v>7.8164270469289754E-3</v>
      </c>
      <c r="W13">
        <f>1-C13</f>
        <v>4.3766933234499983E-2</v>
      </c>
    </row>
    <row r="14" spans="1:23" x14ac:dyDescent="0.2">
      <c r="A14" s="1" t="s">
        <v>41</v>
      </c>
      <c r="B14" s="2">
        <v>0.77634807906362502</v>
      </c>
      <c r="C14" s="2">
        <v>0.51899892442464302</v>
      </c>
      <c r="D14" s="2">
        <v>0.83145916626097904</v>
      </c>
      <c r="E14" s="2">
        <v>0.82927786462002995</v>
      </c>
      <c r="F14" s="2">
        <v>0.73230532887835398</v>
      </c>
      <c r="G14" s="2">
        <v>0.89406297812396396</v>
      </c>
      <c r="H14" s="2"/>
      <c r="I14" s="4"/>
      <c r="J14" s="5" t="s">
        <v>11</v>
      </c>
      <c r="K14">
        <v>140788.75262107799</v>
      </c>
      <c r="L14">
        <v>5049113.6924206503</v>
      </c>
      <c r="O14">
        <f>1-($K14*B14+E14*$L14)/($K14+$L14)</f>
        <v>0.17215798481334554</v>
      </c>
      <c r="P14">
        <f t="shared" si="1"/>
        <v>0.10763530285045675</v>
      </c>
      <c r="Q14">
        <f>1-($K14*C14+F14*$L14)/($K14+$L14)</f>
        <v>0.27348112721155116</v>
      </c>
      <c r="R14">
        <f t="shared" si="2"/>
        <v>0.17072213537997005</v>
      </c>
      <c r="S14">
        <f>1-G14</f>
        <v>0.10593702187603604</v>
      </c>
      <c r="T14">
        <f>1-F14</f>
        <v>0.26769467112164602</v>
      </c>
      <c r="U14">
        <f t="shared" si="3"/>
        <v>0.22365192093637498</v>
      </c>
      <c r="V14">
        <f>1-D14</f>
        <v>0.16854083373902096</v>
      </c>
      <c r="W14">
        <f>1-C14</f>
        <v>0.48100107557535698</v>
      </c>
    </row>
    <row r="15" spans="1:23" x14ac:dyDescent="0.2">
      <c r="A15" s="1" t="s">
        <v>12</v>
      </c>
      <c r="B15" s="2">
        <v>0.60428566635886005</v>
      </c>
      <c r="C15" s="2">
        <v>0.49606744831322602</v>
      </c>
      <c r="D15" s="2">
        <v>0.70122798390459096</v>
      </c>
      <c r="E15" s="2">
        <v>0.77926582351692697</v>
      </c>
      <c r="F15" s="2">
        <v>0.68307300235743396</v>
      </c>
      <c r="G15" s="2">
        <v>0.85631103683237597</v>
      </c>
      <c r="H15" s="2"/>
      <c r="I15" s="4"/>
      <c r="J15" s="5" t="s">
        <v>12</v>
      </c>
      <c r="K15">
        <v>381996.32103240897</v>
      </c>
      <c r="L15">
        <v>7860078.2871121904</v>
      </c>
      <c r="O15">
        <f>1-($K15*B15+E15*$L15)/($K15+$L15)</f>
        <v>0.22884400070402855</v>
      </c>
      <c r="P15">
        <f t="shared" si="1"/>
        <v>0.15087661415228604</v>
      </c>
      <c r="Q15">
        <f>1-($K15*C15+F15*$L15)/($K15+$L15)</f>
        <v>0.3255941642303235</v>
      </c>
      <c r="R15">
        <f t="shared" si="2"/>
        <v>0.22073417648307303</v>
      </c>
      <c r="S15">
        <f>1-G15</f>
        <v>0.14368896316762403</v>
      </c>
      <c r="T15">
        <f>1-F15</f>
        <v>0.31692699764256604</v>
      </c>
      <c r="U15">
        <f t="shared" si="3"/>
        <v>0.39571433364113995</v>
      </c>
      <c r="V15">
        <f>1-D15</f>
        <v>0.29877201609540904</v>
      </c>
      <c r="W15">
        <f>1-C15</f>
        <v>0.50393255168677398</v>
      </c>
    </row>
    <row r="16" spans="1:23" x14ac:dyDescent="0.2">
      <c r="A16" s="1" t="s">
        <v>13</v>
      </c>
      <c r="B16" s="2">
        <v>0.58934472803133597</v>
      </c>
      <c r="C16" s="2">
        <v>0.54051933438054001</v>
      </c>
      <c r="D16" s="2">
        <v>0.64330316966755396</v>
      </c>
      <c r="E16" s="2">
        <v>0.56245946189312401</v>
      </c>
      <c r="F16" s="2">
        <v>0.47201037460340201</v>
      </c>
      <c r="G16" s="2">
        <v>0.63536704588461201</v>
      </c>
      <c r="H16" s="4"/>
      <c r="I16" s="4"/>
      <c r="J16" s="5" t="s">
        <v>13</v>
      </c>
      <c r="K16">
        <v>2431514.0374057698</v>
      </c>
      <c r="L16">
        <v>8506626.9708618894</v>
      </c>
      <c r="O16">
        <f>1-($K16*B16+E16*$L16)/($K16+$L16)</f>
        <v>0.43156402875624322</v>
      </c>
      <c r="P16">
        <f t="shared" si="1"/>
        <v>0.36286877898121961</v>
      </c>
      <c r="Q16">
        <f>1-($K16*C16+F16*$L16)/($K16+$L16)</f>
        <v>0.5127603010296633</v>
      </c>
      <c r="R16">
        <f t="shared" si="2"/>
        <v>0.43754053810687599</v>
      </c>
      <c r="S16">
        <f>1-G16</f>
        <v>0.36463295411538799</v>
      </c>
      <c r="T16">
        <f>1-F16</f>
        <v>0.52798962539659799</v>
      </c>
      <c r="U16">
        <f t="shared" si="3"/>
        <v>0.41065527196866403</v>
      </c>
      <c r="V16">
        <f>1-D16</f>
        <v>0.35669683033244604</v>
      </c>
      <c r="W16">
        <f>1-C16</f>
        <v>0.45948066561945999</v>
      </c>
    </row>
    <row r="17" spans="1:23" x14ac:dyDescent="0.2">
      <c r="A17" s="1" t="s">
        <v>14</v>
      </c>
      <c r="B17" s="2">
        <v>0.80985169981431704</v>
      </c>
      <c r="C17" s="2">
        <v>0.70861388726932695</v>
      </c>
      <c r="D17" s="2">
        <v>0.91094283616303695</v>
      </c>
      <c r="E17" s="2">
        <v>0.46785779247412301</v>
      </c>
      <c r="F17" s="2">
        <v>0.303495836094547</v>
      </c>
      <c r="G17" s="2">
        <v>0.64807577772069402</v>
      </c>
      <c r="H17" s="4"/>
      <c r="I17" s="4"/>
      <c r="J17" s="5" t="s">
        <v>14</v>
      </c>
      <c r="K17">
        <v>129677.201678085</v>
      </c>
      <c r="L17">
        <v>2140349.8894372499</v>
      </c>
      <c r="O17">
        <f>1-($K17*B17+E17*$L17)/($K17+$L17)</f>
        <v>0.51260551870466975</v>
      </c>
      <c r="P17">
        <f t="shared" si="1"/>
        <v>0.3369077210729684</v>
      </c>
      <c r="Q17">
        <f>1-($K17*C17+F17*$L17)/($K17+$L17)</f>
        <v>0.67336145541917991</v>
      </c>
      <c r="R17">
        <f t="shared" si="2"/>
        <v>0.53214220752587704</v>
      </c>
      <c r="S17">
        <f>1-G17</f>
        <v>0.35192422227930598</v>
      </c>
      <c r="T17">
        <f>1-F17</f>
        <v>0.696504163905453</v>
      </c>
      <c r="U17">
        <f t="shared" si="3"/>
        <v>0.19014830018568296</v>
      </c>
      <c r="V17">
        <f>1-D17</f>
        <v>8.9057163836963049E-2</v>
      </c>
      <c r="W17">
        <f>1-C17</f>
        <v>0.29138611273067305</v>
      </c>
    </row>
    <row r="18" spans="1:23" x14ac:dyDescent="0.2">
      <c r="A18" s="1" t="s">
        <v>15</v>
      </c>
      <c r="B18" s="2">
        <v>0.90172485701072402</v>
      </c>
      <c r="C18" s="2">
        <v>0.73291084034780896</v>
      </c>
      <c r="D18" s="2">
        <v>0.94812783826677804</v>
      </c>
      <c r="E18" s="2">
        <v>0.82061059094372901</v>
      </c>
      <c r="F18" s="2">
        <v>0.747734055623403</v>
      </c>
      <c r="G18" s="2">
        <v>0.84610758087576798</v>
      </c>
      <c r="H18" s="4"/>
      <c r="I18" s="4"/>
      <c r="J18" s="5" t="s">
        <v>15</v>
      </c>
      <c r="K18">
        <v>50380.473240509004</v>
      </c>
      <c r="L18">
        <v>95921.911272201498</v>
      </c>
      <c r="O18">
        <f>1-($K18*B18+E18*$L18)/($K18+$L18)</f>
        <v>0.15145702008924955</v>
      </c>
      <c r="P18">
        <f t="shared" si="1"/>
        <v>0.11876087383468081</v>
      </c>
      <c r="Q18">
        <f>1-($K18*C18+F18*$L18)/($K18+$L18)</f>
        <v>0.25737044491510663</v>
      </c>
      <c r="R18">
        <f t="shared" si="2"/>
        <v>0.17938940905627099</v>
      </c>
      <c r="S18">
        <f>1-G18</f>
        <v>0.15389241912423202</v>
      </c>
      <c r="T18">
        <f>1-F18</f>
        <v>0.252265944376597</v>
      </c>
      <c r="U18">
        <f t="shared" si="3"/>
        <v>9.8275142989275976E-2</v>
      </c>
      <c r="V18">
        <f>1-D18</f>
        <v>5.1872161733221955E-2</v>
      </c>
      <c r="W18">
        <f>1-C18</f>
        <v>0.26708915965219104</v>
      </c>
    </row>
    <row r="19" spans="1:23" x14ac:dyDescent="0.2">
      <c r="A19" s="1" t="s">
        <v>17</v>
      </c>
      <c r="B19" s="2">
        <v>0.99288908739358295</v>
      </c>
      <c r="C19" s="2">
        <v>0.98334960078220701</v>
      </c>
      <c r="D19" s="2">
        <v>0.99560193361752203</v>
      </c>
      <c r="E19" s="2">
        <v>0.96301095711184703</v>
      </c>
      <c r="F19" s="2">
        <v>0.93484051642115296</v>
      </c>
      <c r="G19" s="2">
        <v>0.96545821548861299</v>
      </c>
      <c r="H19" s="4"/>
      <c r="I19" s="4"/>
      <c r="J19" s="5" t="s">
        <v>17</v>
      </c>
      <c r="K19">
        <v>18489.365391082702</v>
      </c>
      <c r="L19">
        <v>260466.839148712</v>
      </c>
      <c r="O19">
        <f>1-($K19*B19+E19*$L19)/($K19+$L19)</f>
        <v>3.500870454474625E-2</v>
      </c>
      <c r="P19">
        <f t="shared" si="1"/>
        <v>3.2543842864415362E-2</v>
      </c>
      <c r="Q19">
        <f>1-($K19*C19+F19*$L19)/($K19+$L19)</f>
        <v>6.1944275704126972E-2</v>
      </c>
      <c r="R19">
        <f t="shared" si="2"/>
        <v>3.6989042888152968E-2</v>
      </c>
      <c r="S19">
        <f>1-G19</f>
        <v>3.4541784511387008E-2</v>
      </c>
      <c r="T19">
        <f>1-F19</f>
        <v>6.5159483578847044E-2</v>
      </c>
      <c r="U19">
        <f t="shared" si="3"/>
        <v>7.1109126064170525E-3</v>
      </c>
      <c r="V19">
        <f>1-D19</f>
        <v>4.398066382477972E-3</v>
      </c>
      <c r="W19">
        <f>1-C19</f>
        <v>1.6650399217792988E-2</v>
      </c>
    </row>
    <row r="20" spans="1:23" x14ac:dyDescent="0.2">
      <c r="A20" s="1" t="s">
        <v>18</v>
      </c>
      <c r="B20" s="2">
        <v>0.60732064754658699</v>
      </c>
      <c r="C20" s="2">
        <v>0.56255035824184896</v>
      </c>
      <c r="D20" s="2">
        <v>0.67951088188560704</v>
      </c>
      <c r="E20" s="2">
        <v>0.36532599144407601</v>
      </c>
      <c r="F20" s="2">
        <v>0.31767190842752102</v>
      </c>
      <c r="G20" s="2">
        <v>0.429613081408178</v>
      </c>
      <c r="H20" s="4"/>
      <c r="I20" s="4"/>
      <c r="J20" s="5" t="s">
        <v>18</v>
      </c>
      <c r="K20">
        <v>652029.13316169695</v>
      </c>
      <c r="L20">
        <v>334819.749125976</v>
      </c>
      <c r="O20">
        <f>1-($K20*B20+E20*$L20)/($K20+$L20)</f>
        <v>0.47478370652456692</v>
      </c>
      <c r="P20">
        <f t="shared" si="1"/>
        <v>0.40527486430587056</v>
      </c>
      <c r="Q20">
        <f>1-($K20*C20+F20*$L20)/($K20+$L20)</f>
        <v>0.52053241421174601</v>
      </c>
      <c r="R20">
        <f t="shared" si="2"/>
        <v>0.63467400855592393</v>
      </c>
      <c r="S20">
        <f>1-G20</f>
        <v>0.570386918591822</v>
      </c>
      <c r="T20">
        <f>1-F20</f>
        <v>0.68232809157247898</v>
      </c>
      <c r="U20">
        <f t="shared" si="3"/>
        <v>0.39267935245341301</v>
      </c>
      <c r="V20">
        <f>1-D20</f>
        <v>0.32048911811439296</v>
      </c>
      <c r="W20">
        <f>1-C20</f>
        <v>0.43744964175815104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Friesen</dc:creator>
  <cp:lastModifiedBy>John Friesen</cp:lastModifiedBy>
  <dcterms:created xsi:type="dcterms:W3CDTF">2024-08-30T15:03:23Z</dcterms:created>
  <dcterms:modified xsi:type="dcterms:W3CDTF">2024-09-05T05:37:16Z</dcterms:modified>
</cp:coreProperties>
</file>