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3541978acb848a/Desktop/Batch-88-main/Assignments/"/>
    </mc:Choice>
  </mc:AlternateContent>
  <xr:revisionPtr revIDLastSave="94" documentId="8_{010050F3-1329-4521-962D-D5E657F4B66C}" xr6:coauthVersionLast="47" xr6:coauthVersionMax="47" xr10:uidLastSave="{E974C729-E9AC-41B8-AFE8-1D380F792B5B}"/>
  <bookViews>
    <workbookView xWindow="-108" yWindow="-108" windowWidth="23256" windowHeight="12456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1" i="3"/>
  <c r="E10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B5" i="3"/>
  <c r="C5" i="3" s="1"/>
  <c r="B4" i="3"/>
  <c r="C4" i="3" s="1"/>
  <c r="B3" i="3"/>
  <c r="C3" i="3" s="1"/>
  <c r="B2" i="3"/>
  <c r="C2" i="3" s="1"/>
  <c r="G52" i="1"/>
  <c r="G49" i="1"/>
  <c r="G48" i="1"/>
  <c r="G47" i="1"/>
  <c r="G44" i="1"/>
  <c r="G45" i="1"/>
  <c r="G43" i="1"/>
  <c r="G42" i="1"/>
  <c r="G39" i="1"/>
  <c r="G38" i="1"/>
  <c r="G37" i="1"/>
  <c r="G36" i="1"/>
  <c r="G33" i="1"/>
  <c r="G32" i="1"/>
  <c r="G31" i="1"/>
  <c r="G30" i="1"/>
  <c r="G29" i="1"/>
</calcChain>
</file>

<file path=xl/sharedStrings.xml><?xml version="1.0" encoding="utf-8"?>
<sst xmlns="http://schemas.openxmlformats.org/spreadsheetml/2006/main" count="826" uniqueCount="74">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</sst>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5" borderId="0" xfId="0" applyFill="1"/>
    <xf numFmtId="0" fontId="0" fillId="0" borderId="0" xfId="0" quotePrefix="1"/>
    <xf numFmtId="43" fontId="0" fillId="0" borderId="1" xfId="0" applyNumberFormat="1" applyBorder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4"/>
  <sheetViews>
    <sheetView tabSelected="1" zoomScale="90" zoomScaleNormal="90" workbookViewId="0">
      <selection activeCell="G47" sqref="G47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58.6640625" bestFit="1" customWidth="1"/>
    <col min="6" max="6" width="16" bestFit="1" customWidth="1"/>
    <col min="7" max="7" width="17.88671875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hidden="1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hidden="1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hidden="1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hidden="1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7" hidden="1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7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7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7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7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7" hidden="1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7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7" hidden="1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7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7" x14ac:dyDescent="0.3">
      <c r="E27" s="15" t="s">
        <v>71</v>
      </c>
      <c r="G27" s="21" t="s">
        <v>72</v>
      </c>
    </row>
    <row r="28" spans="1:7" x14ac:dyDescent="0.3">
      <c r="F28" s="2"/>
    </row>
    <row r="29" spans="1:7" ht="15.6" x14ac:dyDescent="0.3">
      <c r="E29" s="14" t="s">
        <v>31</v>
      </c>
      <c r="G29">
        <f>SUMIFS(E2:E25,G2:G25,G2)</f>
        <v>90</v>
      </c>
    </row>
    <row r="30" spans="1:7" ht="15.6" x14ac:dyDescent="0.3">
      <c r="E30" s="14" t="s">
        <v>32</v>
      </c>
      <c r="G30">
        <f>SUMIFS(E2:E25,D2:D25,"microwave")</f>
        <v>120</v>
      </c>
    </row>
    <row r="31" spans="1:7" ht="15.6" x14ac:dyDescent="0.3">
      <c r="E31" s="14" t="s">
        <v>33</v>
      </c>
      <c r="G31">
        <f>COUNTIF(F2:F25,F6)</f>
        <v>8</v>
      </c>
    </row>
    <row r="32" spans="1:7" ht="15.6" x14ac:dyDescent="0.3">
      <c r="E32" s="14" t="s">
        <v>34</v>
      </c>
      <c r="G32">
        <f>COUNTIF(C2:C25,C10)</f>
        <v>6</v>
      </c>
    </row>
    <row r="33" spans="5:7" ht="15.6" x14ac:dyDescent="0.3">
      <c r="E33" s="14" t="s">
        <v>26</v>
      </c>
      <c r="G33">
        <f>COUNTIF(E2:E25,"&lt;20")</f>
        <v>9</v>
      </c>
    </row>
    <row r="34" spans="5:7" ht="15.6" x14ac:dyDescent="0.3">
      <c r="E34" s="14"/>
    </row>
    <row r="35" spans="5:7" ht="15.6" x14ac:dyDescent="0.3">
      <c r="E35" s="14"/>
      <c r="F35" s="2"/>
    </row>
    <row r="36" spans="5:7" ht="15.6" x14ac:dyDescent="0.3">
      <c r="E36" s="14" t="s">
        <v>23</v>
      </c>
      <c r="G36">
        <f>SUMIFS(E2:$E$25,D2:$D$25,D21)</f>
        <v>105</v>
      </c>
    </row>
    <row r="37" spans="5:7" ht="15.6" x14ac:dyDescent="0.3">
      <c r="E37" s="14" t="s">
        <v>24</v>
      </c>
      <c r="G37">
        <f>SUMIFS(E3:$E$25,D3:$D$25,D23)</f>
        <v>164</v>
      </c>
    </row>
    <row r="38" spans="5:7" ht="15.6" x14ac:dyDescent="0.3">
      <c r="E38" s="14" t="s">
        <v>30</v>
      </c>
      <c r="G38">
        <f>SUMIFS(E2:E25,F2:F25,F2)</f>
        <v>156</v>
      </c>
    </row>
    <row r="39" spans="5:7" ht="15.6" x14ac:dyDescent="0.3">
      <c r="E39" s="14" t="s">
        <v>40</v>
      </c>
      <c r="G39">
        <f>SUMIF(F2:F25,"truck*",E2:E25)</f>
        <v>511</v>
      </c>
    </row>
    <row r="40" spans="5:7" ht="15.6" x14ac:dyDescent="0.3">
      <c r="E40" s="14"/>
    </row>
    <row r="41" spans="5:7" ht="15.6" x14ac:dyDescent="0.3">
      <c r="E41" s="14"/>
      <c r="F41" s="2"/>
    </row>
    <row r="42" spans="5:7" ht="15.6" x14ac:dyDescent="0.3">
      <c r="E42" s="14" t="s">
        <v>35</v>
      </c>
      <c r="G42">
        <f>SUMIFS(E2:E25,D2:D25,D12,G2:G25,G2)</f>
        <v>40</v>
      </c>
    </row>
    <row r="43" spans="5:7" ht="15.6" x14ac:dyDescent="0.3">
      <c r="E43" s="14" t="s">
        <v>36</v>
      </c>
      <c r="G43">
        <f>COUNTIFS(C2:C25,C5,F2:F25,F17)</f>
        <v>2</v>
      </c>
    </row>
    <row r="44" spans="5:7" ht="15.6" x14ac:dyDescent="0.3">
      <c r="E44" s="14" t="s">
        <v>37</v>
      </c>
      <c r="G44">
        <f>COUNTIFS(B2:B25,"&gt;03-02-2013",G2:G25,G2)</f>
        <v>2</v>
      </c>
    </row>
    <row r="45" spans="5:7" ht="15.6" x14ac:dyDescent="0.3">
      <c r="E45" s="14" t="s">
        <v>38</v>
      </c>
      <c r="G45">
        <f>COUNTIFS(B2:B25,"&gt;03-02-2013",B2:B25,"&lt;06-02-2013")</f>
        <v>9</v>
      </c>
    </row>
    <row r="46" spans="5:7" ht="15.6" x14ac:dyDescent="0.3">
      <c r="E46" s="14"/>
      <c r="F46" s="2"/>
    </row>
    <row r="47" spans="5:7" ht="15.6" x14ac:dyDescent="0.3">
      <c r="E47" s="14" t="s">
        <v>27</v>
      </c>
      <c r="G47">
        <f>SUMIFS(E5:E25,D5:D25,D12,G5:G25,G5)</f>
        <v>25</v>
      </c>
    </row>
    <row r="48" spans="5:7" ht="15.6" x14ac:dyDescent="0.3">
      <c r="E48" s="14" t="s">
        <v>29</v>
      </c>
      <c r="G48">
        <f>SUMIFS(E5:E25,G5:G25,G10,F5:F25,F18)</f>
        <v>75</v>
      </c>
    </row>
    <row r="49" spans="5:7" ht="15.6" x14ac:dyDescent="0.3">
      <c r="E49" s="14" t="s">
        <v>39</v>
      </c>
      <c r="G49">
        <f>SUMIFS(E2:E25,B2:B25,"&gt;03-02-2013",B2:B25,"&lt;6-2-2013")</f>
        <v>194</v>
      </c>
    </row>
    <row r="50" spans="5:7" ht="15.6" x14ac:dyDescent="0.3">
      <c r="E50" s="14"/>
    </row>
    <row r="51" spans="5:7" ht="15.6" x14ac:dyDescent="0.3">
      <c r="E51" s="14"/>
    </row>
    <row r="52" spans="5:7" ht="15.6" x14ac:dyDescent="0.3">
      <c r="E52" s="14" t="s">
        <v>28</v>
      </c>
      <c r="G52">
        <f>SUMIFS(E2:E25,G2:G25,G3)+SUMIFS(E2:E25,G2:G25,G7)+SUMIFS(E2:E25,G2:G25,G8)</f>
        <v>386</v>
      </c>
    </row>
    <row r="54" spans="5:7" x14ac:dyDescent="0.3">
      <c r="G54" s="22" t="s">
        <v>73</v>
      </c>
    </row>
  </sheetData>
  <autoFilter ref="A1:G25" xr:uid="{00000000-0001-0000-0000-000000000000}">
    <filterColumn colId="6">
      <filters>
        <filter val="Baltimore"/>
        <filter val="NY"/>
        <filter val="Philadelphia"/>
      </filters>
    </filterColumn>
  </autoFilter>
  <pageMargins left="0.7" right="0.7" top="0.75" bottom="0.75" header="0.3" footer="0.3"/>
  <pageSetup orientation="landscape" horizontalDpi="300" verticalDpi="300" r:id="rId1"/>
  <ignoredErrors>
    <ignoredError sqref="G37 G47:G4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41"/>
  <sheetViews>
    <sheetView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COUNTIF($B$16:$B$241,B232)</f>
        <v>71</v>
      </c>
      <c r="C2" s="23">
        <f>B2*E16</f>
        <v>497</v>
      </c>
      <c r="D2" s="1">
        <f>COUNTIFS($D$16:$D$241,$D$16,$B$16:$B$241,A2)</f>
        <v>42</v>
      </c>
      <c r="E2" s="1">
        <f>COUNTIFS($D$16:$D$241,D17,$B$16:$B$241,A2)</f>
        <v>29</v>
      </c>
      <c r="F2" s="1">
        <f>SUMIFS($E$16:$E$241,$D$16:$D$241,D16,$B$16:$B$241,A2)</f>
        <v>414</v>
      </c>
    </row>
    <row r="3" spans="1:6" x14ac:dyDescent="0.3">
      <c r="A3" s="6" t="s">
        <v>43</v>
      </c>
      <c r="B3" s="1">
        <f>COUNTIF($B$16:$B$241,B19)</f>
        <v>46</v>
      </c>
      <c r="C3" s="23">
        <f>B3*E19</f>
        <v>2760</v>
      </c>
      <c r="D3" s="1">
        <f t="shared" ref="D3:D5" si="0">COUNTIFS($D$16:$D$241,$D$16,$B$16:$B$241,A3)</f>
        <v>31</v>
      </c>
      <c r="E3" s="1">
        <f t="shared" ref="E3:E5" si="1">COUNTIFS($D$16:$D$241,D18,$B$16:$B$241,A3)</f>
        <v>31</v>
      </c>
      <c r="F3" s="1">
        <f t="shared" ref="F3:F5" si="2">SUMIFS($E$16:$E$241,$D$16:$D$241,D17,$B$16:$B$241,A3)</f>
        <v>584</v>
      </c>
    </row>
    <row r="4" spans="1:6" x14ac:dyDescent="0.3">
      <c r="A4" s="7" t="s">
        <v>44</v>
      </c>
      <c r="B4" s="1">
        <f>COUNTIF($B$16:$B$241,B20)</f>
        <v>50</v>
      </c>
      <c r="C4" s="23">
        <f>B4*E20</f>
        <v>1650</v>
      </c>
      <c r="D4" s="1">
        <f t="shared" si="0"/>
        <v>35</v>
      </c>
      <c r="E4" s="1">
        <f t="shared" si="1"/>
        <v>35</v>
      </c>
      <c r="F4" s="1">
        <f t="shared" si="2"/>
        <v>1155</v>
      </c>
    </row>
    <row r="5" spans="1:6" x14ac:dyDescent="0.3">
      <c r="A5" s="1" t="s">
        <v>48</v>
      </c>
      <c r="B5" s="1">
        <f>COUNTIF($B$16:$B$241,B22)</f>
        <v>32</v>
      </c>
      <c r="C5" s="23">
        <f>B5*E22</f>
        <v>1056</v>
      </c>
      <c r="D5" s="1">
        <f t="shared" si="0"/>
        <v>21</v>
      </c>
      <c r="E5" s="1">
        <f t="shared" si="1"/>
        <v>11</v>
      </c>
      <c r="F5" s="1">
        <f t="shared" si="2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COUNTIF($C$16:$C$241,A9)</f>
        <v>25</v>
      </c>
      <c r="C9" s="1">
        <f>SUMIFS($E$16:$E$241,$C$16:$C$241,C16)</f>
        <v>688</v>
      </c>
      <c r="D9" s="1">
        <f>COUNTIFS($B$16:$B$241,B16,$C$16:$C$241,A9)</f>
        <v>7</v>
      </c>
      <c r="E9" s="1">
        <f>COUNTIFS($B$16:$B$241,B26,$C$16:$C$241,A9)</f>
        <v>1</v>
      </c>
      <c r="F9" s="1">
        <f>SUMIFS($E$16:$E$241,$B$16:$B$241,$B$16,A16:A241,"&gt;10-05-2013",A16:A241,"&lt;20-05-2013",$C$16:$C$241,A9)</f>
        <v>31</v>
      </c>
    </row>
    <row r="10" spans="1:6" x14ac:dyDescent="0.3">
      <c r="A10" s="6" t="s">
        <v>50</v>
      </c>
      <c r="B10" s="1">
        <f t="shared" ref="B10:B11" si="3">COUNTIF($C$16:$C$241,A10)</f>
        <v>31</v>
      </c>
      <c r="C10" s="1">
        <f t="shared" ref="C10:C11" si="4">SUMIFS($E$16:$E$241,$C$16:$C$241,C17)</f>
        <v>965</v>
      </c>
      <c r="D10" s="1">
        <f t="shared" ref="D10:D11" si="5">COUNTIFS($B$16:$B$241,B17,$C$16:$C$241,A10)</f>
        <v>8</v>
      </c>
      <c r="E10" s="1">
        <f>COUNTIFS($B$16:$B$241,$B$26,$C$16:$C$241,A10)</f>
        <v>1</v>
      </c>
      <c r="F10" s="1">
        <f t="shared" ref="F10:F11" si="6">SUMIFS($E$16:$E$241,$B$16:$B$241,$B$16,A17:A242,"&gt;10-05-2013",A17:A242,"&lt;20-05-2013",$C$16:$C$241,A10)</f>
        <v>24</v>
      </c>
    </row>
    <row r="11" spans="1:6" x14ac:dyDescent="0.3">
      <c r="A11" s="6" t="s">
        <v>52</v>
      </c>
      <c r="B11" s="1">
        <f t="shared" si="3"/>
        <v>23</v>
      </c>
      <c r="C11" s="1">
        <f t="shared" si="4"/>
        <v>887</v>
      </c>
      <c r="D11" s="1">
        <f t="shared" si="5"/>
        <v>5</v>
      </c>
      <c r="E11" s="1">
        <f>COUNTIFS($B$16:$B$241,$B$26,$C$16:$C$241,A11)</f>
        <v>1</v>
      </c>
      <c r="F11" s="1">
        <f t="shared" si="6"/>
        <v>31</v>
      </c>
    </row>
    <row r="12" spans="1:6" x14ac:dyDescent="0.3">
      <c r="B12" s="13"/>
    </row>
    <row r="13" spans="1:6" x14ac:dyDescent="0.3">
      <c r="B13" s="13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hidden="1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hidden="1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hidden="1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hidden="1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hidden="1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hidden="1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hidden="1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hidden="1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hidden="1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hidden="1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hidden="1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hidden="1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hidden="1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hidden="1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hidden="1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hidden="1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hidden="1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hidden="1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hidden="1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hidden="1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hidden="1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hidden="1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hidden="1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hidden="1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hidden="1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hidden="1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hidden="1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hidden="1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hidden="1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hidden="1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hidden="1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hidden="1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hidden="1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hidden="1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hidden="1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hidden="1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hidden="1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hidden="1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hidden="1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hidden="1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hidden="1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hidden="1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hidden="1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hidden="1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hidden="1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hidden="1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hidden="1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hidden="1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hidden="1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hidden="1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hidden="1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hidden="1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hidden="1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hidden="1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hidden="1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hidden="1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hidden="1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hidden="1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hidden="1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hidden="1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hidden="1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hidden="1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hidden="1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hidden="1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hidden="1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hidden="1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hidden="1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hidden="1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hidden="1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hidden="1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hidden="1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hidden="1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hidden="1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hidden="1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hidden="1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hidden="1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hidden="1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hidden="1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hidden="1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hidden="1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hidden="1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hidden="1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hidden="1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hidden="1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hidden="1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hidden="1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hidden="1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hidden="1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hidden="1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hidden="1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hidden="1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hidden="1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hidden="1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hidden="1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hidden="1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hidden="1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hidden="1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hidden="1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hidden="1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hidden="1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hidden="1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hidden="1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hidden="1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hidden="1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hidden="1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hidden="1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hidden="1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hidden="1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hidden="1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hidden="1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hidden="1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hidden="1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hidden="1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hidden="1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hidden="1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hidden="1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hidden="1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hidden="1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hidden="1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hidden="1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hidden="1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hidden="1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hidden="1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hidden="1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hidden="1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hidden="1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hidden="1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hidden="1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hidden="1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hidden="1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hidden="1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hidden="1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hidden="1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hidden="1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hidden="1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hidden="1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hidden="1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hidden="1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hidden="1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hidden="1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hidden="1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hidden="1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hidden="1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hidden="1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hidden="1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hidden="1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hidden="1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hidden="1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hidden="1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hidden="1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hidden="1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hidden="1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hidden="1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hidden="1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hidden="1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hidden="1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hidden="1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hidden="1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hidden="1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hidden="1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hidden="1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hidden="1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hidden="1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hidden="1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hidden="1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hidden="1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hidden="1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hidden="1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hidden="1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hidden="1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hidden="1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hidden="1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hidden="1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hidden="1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hidden="1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hidden="1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hidden="1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hidden="1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hidden="1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hidden="1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hidden="1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hidden="1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hidden="1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hidden="1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hidden="1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hidden="1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hidden="1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hidden="1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hidden="1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hidden="1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hidden="1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hidden="1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hidden="1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hidden="1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hidden="1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hidden="1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hidden="1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hidden="1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hidden="1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hidden="1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hidden="1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hidden="1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hidden="1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hidden="1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hidden="1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hidden="1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hidden="1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hidden="1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hidden="1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hidden="1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hidden="1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hidden="1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hidden="1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hidden="1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hidden="1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hidden="1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hidden="1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hidden="1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sheetProtection selectLockedCells="1" selectUnlockedCells="1"/>
  <autoFilter ref="A15:E241" xr:uid="{00000000-0001-0000-0100-000000000000}">
    <filterColumn colId="1">
      <filters>
        <filter val="Shaving"/>
      </filters>
    </filterColumn>
    <filterColumn colId="2">
      <filters>
        <filter val="Martha"/>
      </filters>
    </filterColumn>
  </autoFilter>
  <mergeCells count="1">
    <mergeCell ref="A14:E14"/>
  </mergeCells>
  <pageMargins left="0.7" right="0.7" top="0.75" bottom="0.75" header="0.3" footer="0.3"/>
  <ignoredErrors>
    <ignoredError sqref="F10: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john.gomes86@gmail.com</cp:lastModifiedBy>
  <dcterms:created xsi:type="dcterms:W3CDTF">2013-06-05T17:23:06Z</dcterms:created>
  <dcterms:modified xsi:type="dcterms:W3CDTF">2023-08-19T12:19:34Z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