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Hill\Dropbox\Coursera\Applied_Data_Science_with_Python\2.-Applied Plotting, Charting &amp; Data Representation in Python\Week1\Quiz\"/>
    </mc:Choice>
  </mc:AlternateContent>
  <bookViews>
    <workbookView xWindow="0" yWindow="0" windowWidth="24000" windowHeight="9735"/>
  </bookViews>
  <sheets>
    <sheet name="Analysis_Tables" sheetId="3" r:id="rId1"/>
    <sheet name="Analysis_Graphs" sheetId="4" r:id="rId2"/>
    <sheet name="Unemployment_BLS" sheetId="2" r:id="rId3"/>
    <sheet name="Attainment_Census" sheetId="1" r:id="rId4"/>
  </sheets>
  <calcPr calcId="152511"/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6" i="3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D33" i="3" s="1"/>
  <c r="C14" i="3"/>
  <c r="D14" i="3" s="1"/>
  <c r="C6" i="3"/>
  <c r="D6" i="3" s="1"/>
  <c r="D32" i="3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8" i="1"/>
  <c r="R21" i="1"/>
  <c r="R9" i="1"/>
  <c r="R10" i="1"/>
  <c r="R11" i="1"/>
  <c r="R12" i="1"/>
  <c r="R13" i="1"/>
  <c r="R14" i="1"/>
  <c r="R15" i="1"/>
  <c r="R16" i="1"/>
  <c r="R17" i="1"/>
  <c r="R18" i="1"/>
  <c r="R19" i="1"/>
  <c r="R20" i="1"/>
  <c r="R8" i="1"/>
  <c r="C32" i="3" l="1"/>
  <c r="C33" i="3"/>
  <c r="E33" i="3" s="1"/>
  <c r="E32" i="3"/>
</calcChain>
</file>

<file path=xl/sharedStrings.xml><?xml version="1.0" encoding="utf-8"?>
<sst xmlns="http://schemas.openxmlformats.org/spreadsheetml/2006/main" count="122" uniqueCount="67">
  <si>
    <t>Table with row headers in column A and column headers in rows 5 through 6</t>
  </si>
  <si>
    <t>All Races</t>
  </si>
  <si>
    <t>Educational Attainment</t>
  </si>
  <si>
    <t>Total</t>
  </si>
  <si>
    <t>None</t>
  </si>
  <si>
    <t>1st - 4th grade</t>
  </si>
  <si>
    <t>5th - 6th grade</t>
  </si>
  <si>
    <t>7th - 8th grade</t>
  </si>
  <si>
    <t>9th grade</t>
  </si>
  <si>
    <t>10th grade</t>
  </si>
  <si>
    <t>High school graduate</t>
  </si>
  <si>
    <t>Associate's degree, occupational</t>
  </si>
  <si>
    <t>Associate's degree, academic</t>
  </si>
  <si>
    <t>Bachelor's degree</t>
  </si>
  <si>
    <t>Master's degree</t>
  </si>
  <si>
    <t>Professional degree</t>
  </si>
  <si>
    <t>Doctoral degree</t>
  </si>
  <si>
    <t>Both Sexes</t>
  </si>
  <si>
    <r>
      <t>..</t>
    </r>
    <r>
      <rPr>
        <sz val="10"/>
        <rFont val="Arial"/>
        <family val="2"/>
      </rPr>
      <t>18 to 24 years</t>
    </r>
  </si>
  <si>
    <r>
      <t>.</t>
    </r>
    <r>
      <rPr>
        <sz val="10"/>
        <rFont val="Arial"/>
        <family val="2"/>
      </rPr>
      <t>25 years and over</t>
    </r>
  </si>
  <si>
    <r>
      <t>..</t>
    </r>
    <r>
      <rPr>
        <sz val="10"/>
        <rFont val="Arial"/>
        <family val="2"/>
      </rPr>
      <t>25 to 29 years</t>
    </r>
  </si>
  <si>
    <r>
      <t>..</t>
    </r>
    <r>
      <rPr>
        <sz val="10"/>
        <color indexed="8"/>
        <rFont val="Arial"/>
        <family val="2"/>
      </rPr>
      <t>30</t>
    </r>
    <r>
      <rPr>
        <sz val="10"/>
        <rFont val="Arial"/>
        <family val="2"/>
      </rPr>
      <t xml:space="preserve"> to 34 years</t>
    </r>
  </si>
  <si>
    <r>
      <t>..</t>
    </r>
    <r>
      <rPr>
        <sz val="10"/>
        <rFont val="Arial"/>
        <family val="2"/>
      </rPr>
      <t>35 to 39 years</t>
    </r>
  </si>
  <si>
    <r>
      <t>..</t>
    </r>
    <r>
      <rPr>
        <sz val="10"/>
        <rFont val="Arial"/>
        <family val="2"/>
      </rPr>
      <t>40 to 44 years</t>
    </r>
  </si>
  <si>
    <r>
      <t>..</t>
    </r>
    <r>
      <rPr>
        <sz val="10"/>
        <color indexed="8"/>
        <rFont val="Arial"/>
        <family val="2"/>
      </rPr>
      <t>45</t>
    </r>
    <r>
      <rPr>
        <sz val="10"/>
        <rFont val="Arial"/>
        <family val="2"/>
      </rPr>
      <t xml:space="preserve"> to 49 years</t>
    </r>
  </si>
  <si>
    <r>
      <t>..</t>
    </r>
    <r>
      <rPr>
        <sz val="10"/>
        <rFont val="Arial"/>
        <family val="2"/>
      </rPr>
      <t>50 to 54 years</t>
    </r>
  </si>
  <si>
    <r>
      <t>..</t>
    </r>
    <r>
      <rPr>
        <sz val="10"/>
        <color indexed="8"/>
        <rFont val="Arial"/>
        <family val="2"/>
      </rPr>
      <t>5</t>
    </r>
    <r>
      <rPr>
        <sz val="10"/>
        <rFont val="Arial"/>
        <family val="2"/>
      </rPr>
      <t>5 to 59 years</t>
    </r>
  </si>
  <si>
    <r>
      <t>..</t>
    </r>
    <r>
      <rPr>
        <sz val="10"/>
        <color indexed="8"/>
        <rFont val="Arial"/>
        <family val="2"/>
      </rPr>
      <t>6</t>
    </r>
    <r>
      <rPr>
        <sz val="10"/>
        <rFont val="Arial"/>
        <family val="2"/>
      </rPr>
      <t>0 to 64 years</t>
    </r>
  </si>
  <si>
    <r>
      <t>..</t>
    </r>
    <r>
      <rPr>
        <sz val="10"/>
        <color indexed="8"/>
        <rFont val="Arial"/>
        <family val="2"/>
      </rPr>
      <t>6</t>
    </r>
    <r>
      <rPr>
        <sz val="10"/>
        <rFont val="Arial"/>
        <family val="2"/>
      </rPr>
      <t>5 to 69 years</t>
    </r>
  </si>
  <si>
    <r>
      <t>..</t>
    </r>
    <r>
      <rPr>
        <sz val="10"/>
        <color indexed="8"/>
        <rFont val="Arial"/>
        <family val="2"/>
      </rPr>
      <t>7</t>
    </r>
    <r>
      <rPr>
        <sz val="10"/>
        <rFont val="Arial"/>
        <family val="2"/>
      </rPr>
      <t>0 to 74 years</t>
    </r>
  </si>
  <si>
    <r>
      <t>..</t>
    </r>
    <r>
      <rPr>
        <sz val="10"/>
        <rFont val="Arial"/>
        <family val="2"/>
      </rPr>
      <t>75 years and over</t>
    </r>
  </si>
  <si>
    <t>Male</t>
  </si>
  <si>
    <t>Female</t>
  </si>
  <si>
    <t>Footnotes:</t>
  </si>
  <si>
    <t>A dash (-) represents zero or rounds to zero.</t>
  </si>
  <si>
    <r>
      <t>.</t>
    </r>
    <r>
      <rPr>
        <sz val="10"/>
        <rFont val="Arial"/>
        <family val="2"/>
      </rPr>
      <t>18 years and over</t>
    </r>
  </si>
  <si>
    <t>Some college, no degree</t>
  </si>
  <si>
    <t>Table 1.  Educational Attainment of the Population 18 Years and Over, by Age, Sex, Race, and Hispanic Origin:  2017</t>
  </si>
  <si>
    <t>Source:  U.S. Census Bureau, Current Population Survey, 2017 Annual Social and Economic Supplement</t>
  </si>
  <si>
    <r>
      <t>(Numbers in thousands.  Civilian noninstitutionalized population</t>
    </r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.)</t>
    </r>
  </si>
  <si>
    <r>
      <t>11th grade</t>
    </r>
    <r>
      <rPr>
        <vertAlign val="superscript"/>
        <sz val="10"/>
        <color theme="1"/>
        <rFont val="Arial"/>
        <family val="2"/>
      </rPr>
      <t>2</t>
    </r>
  </si>
  <si>
    <r>
      <rPr>
        <vertAlign val="super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Plus armed forces living off post or with their families on post.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</si>
  <si>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Respondents who have completed 12th grade but did not receive a diploma are included in this category.</t>
    </r>
  </si>
  <si>
    <t>Unemployment rates and earnings by educational attainment, 2017</t>
  </si>
  <si>
    <t>Educational attainment</t>
  </si>
  <si>
    <t>Unemployment rate (%)</t>
  </si>
  <si>
    <t>Median usual weekly earnings ($)</t>
  </si>
  <si>
    <t>Associate's degree</t>
  </si>
  <si>
    <t>Less than a high school diploma</t>
  </si>
  <si>
    <t>Note: Data are for persons age 25 and over. Earnings are for full-time wage and salary workers.</t>
  </si>
  <si>
    <t>Source: Current Population Survey, U.S. Department of Labor, U.S. Bureau of Labor Statistics</t>
  </si>
  <si>
    <t>Unemployment rates and earnings by educational attainment</t>
  </si>
  <si>
    <t>https://www.census.gov/data/tables/2017/demo/education-attainment/cps-detailed-tables.html</t>
  </si>
  <si>
    <t>Less than a high school diploma =  Education from None to 11th Grade, but no high school diploma</t>
  </si>
  <si>
    <t>Associate's degree =  Academic + Occupational</t>
  </si>
  <si>
    <t>These columns were created to match with the ones from BLS's table</t>
  </si>
  <si>
    <t>These are the formulas for the aggregation above</t>
  </si>
  <si>
    <t>Educational Attainment of the Population</t>
  </si>
  <si>
    <t>Unemployment                 (# of people)</t>
  </si>
  <si>
    <t>Data Sources:</t>
  </si>
  <si>
    <t>https://www.bls.gov/emp/tables/unemployment-earnings-education.htm</t>
  </si>
  <si>
    <t>Unemployment population and rates by educational attainment</t>
  </si>
  <si>
    <t>Data are for persons age 25 and over, 2017</t>
  </si>
  <si>
    <t>Note:</t>
  </si>
  <si>
    <t>High School or Less</t>
  </si>
  <si>
    <t>Some College or Degree</t>
  </si>
  <si>
    <t>Numbers of people unemployed was calculated by multiplying educational attainment of the populations by unemployment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</si>
</sst>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_(* #,##0_);_(* \(#,##0\);_(* &quot;-&quot;??_);_(@_)"/>
    <numFmt numFmtId="176" formatCode="0.0"/>
  </numFmts>
  <fonts count="32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8"/>
      <color rgb="FF183061"/>
      <name val="Tahoma"/>
      <family val="2"/>
    </font>
    <font>
      <b/>
      <sz val="10"/>
      <color rgb="FF660000"/>
      <name val="Calibri"/>
      <family val="2"/>
      <scheme val="minor"/>
    </font>
    <font>
      <b/>
      <sz val="9"/>
      <color rgb="FF333333"/>
      <name val="Tahoma"/>
      <family val="2"/>
    </font>
    <font>
      <sz val="9"/>
      <color rgb="FF333333"/>
      <name val="Tahoma"/>
      <family val="2"/>
    </font>
    <font>
      <b/>
      <sz val="10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/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 style="medium">
        <color rgb="FFAAAAAA"/>
      </right>
      <top/>
      <bottom/>
      <diagonal/>
    </border>
  </borders>
  <cellStyleXfs count="45">
    <xf numFmtId="0" fontId="0" fillId="0" borderId="0"/>
    <xf numFmtId="0" fontId="7" fillId="0" borderId="0" applyNumberFormat="0" applyFill="0" applyBorder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10" fillId="0" borderId="10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11" applyNumberFormat="0" applyAlignment="0" applyProtection="0"/>
    <xf numFmtId="0" fontId="15" fillId="6" borderId="12" applyNumberFormat="0" applyAlignment="0" applyProtection="0"/>
    <xf numFmtId="0" fontId="16" fillId="6" borderId="11" applyNumberFormat="0" applyAlignment="0" applyProtection="0"/>
    <xf numFmtId="0" fontId="17" fillId="0" borderId="13" applyNumberFormat="0" applyFill="0" applyAlignment="0" applyProtection="0"/>
    <xf numFmtId="0" fontId="18" fillId="7" borderId="14" applyNumberFormat="0" applyAlignment="0" applyProtection="0"/>
    <xf numFmtId="0" fontId="19" fillId="0" borderId="0" applyNumberFormat="0" applyFill="0" applyBorder="0" applyAlignment="0" applyProtection="0"/>
    <xf numFmtId="0" fontId="6" fillId="8" borderId="15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6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1" fillId="0" borderId="17" xfId="0" applyFont="1" applyFill="1" applyBorder="1" applyProtection="1">
      <protection locked="0"/>
    </xf>
    <xf numFmtId="0" fontId="1" fillId="0" borderId="17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Protection="1">
      <protection locked="0"/>
    </xf>
    <xf numFmtId="0" fontId="1" fillId="0" borderId="18" xfId="0" applyFont="1" applyFill="1" applyBorder="1" applyAlignment="1" applyProtection="1">
      <alignment horizontal="left" indent="1"/>
      <protection locked="0"/>
    </xf>
    <xf numFmtId="0" fontId="1" fillId="0" borderId="0" xfId="0" applyFont="1" applyFill="1" applyBorder="1" applyProtection="1">
      <protection locked="0"/>
    </xf>
    <xf numFmtId="3" fontId="25" fillId="0" borderId="0" xfId="0" applyNumberFormat="1" applyFont="1" applyFill="1" applyAlignment="1" applyProtection="1">
      <alignment horizontal="right"/>
      <protection locked="0"/>
    </xf>
    <xf numFmtId="0" fontId="25" fillId="0" borderId="0" xfId="0" applyFont="1" applyFill="1" applyProtection="1">
      <protection locked="0"/>
    </xf>
    <xf numFmtId="3" fontId="25" fillId="0" borderId="6" xfId="0" applyNumberFormat="1" applyFont="1" applyFill="1" applyBorder="1" applyAlignment="1" applyProtection="1">
      <alignment horizontal="center"/>
      <protection locked="0"/>
    </xf>
    <xf numFmtId="3" fontId="25" fillId="0" borderId="6" xfId="0" applyNumberFormat="1" applyFont="1" applyFill="1" applyBorder="1" applyAlignment="1" applyProtection="1">
      <alignment horizontal="center" wrapText="1"/>
      <protection locked="0"/>
    </xf>
    <xf numFmtId="3" fontId="25" fillId="0" borderId="2" xfId="0" applyNumberFormat="1" applyFont="1" applyFill="1" applyBorder="1" applyAlignment="1" applyProtection="1">
      <alignment horizontal="center" wrapText="1"/>
      <protection locked="0"/>
    </xf>
    <xf numFmtId="0" fontId="25" fillId="0" borderId="19" xfId="0" applyFont="1" applyFill="1" applyBorder="1" applyAlignment="1" applyProtection="1">
      <alignment vertical="top"/>
      <protection locked="0"/>
    </xf>
    <xf numFmtId="3" fontId="25" fillId="0" borderId="1" xfId="0" applyNumberFormat="1" applyFont="1" applyFill="1" applyBorder="1" applyAlignment="1">
      <alignment horizontal="right"/>
    </xf>
    <xf numFmtId="0" fontId="25" fillId="0" borderId="1" xfId="0" applyFont="1" applyFill="1" applyBorder="1" applyAlignment="1">
      <alignment horizontal="right"/>
    </xf>
    <xf numFmtId="0" fontId="25" fillId="0" borderId="0" xfId="0" applyFont="1" applyFill="1" applyBorder="1" applyProtection="1">
      <protection locked="0"/>
    </xf>
    <xf numFmtId="0" fontId="25" fillId="0" borderId="17" xfId="0" applyFont="1" applyFill="1" applyBorder="1" applyProtection="1">
      <protection locked="0"/>
    </xf>
    <xf numFmtId="3" fontId="25" fillId="0" borderId="0" xfId="0" applyNumberFormat="1" applyFont="1" applyFill="1" applyBorder="1" applyProtection="1">
      <protection locked="0"/>
    </xf>
    <xf numFmtId="3" fontId="25" fillId="0" borderId="0" xfId="0" applyNumberFormat="1" applyFont="1" applyFill="1" applyProtection="1">
      <protection locked="0"/>
    </xf>
    <xf numFmtId="0" fontId="25" fillId="0" borderId="17" xfId="0" applyFont="1" applyFill="1" applyBorder="1" applyAlignment="1" applyProtection="1">
      <alignment vertical="top"/>
      <protection locked="0"/>
    </xf>
    <xf numFmtId="3" fontId="4" fillId="0" borderId="7" xfId="0" applyNumberFormat="1" applyFont="1" applyFill="1" applyBorder="1" applyAlignment="1">
      <alignment horizontal="right" wrapText="1"/>
    </xf>
    <xf numFmtId="0" fontId="4" fillId="0" borderId="7" xfId="0" applyFont="1" applyFill="1" applyBorder="1" applyAlignment="1">
      <alignment horizontal="right" wrapText="1"/>
    </xf>
    <xf numFmtId="3" fontId="4" fillId="0" borderId="5" xfId="0" applyNumberFormat="1" applyFont="1" applyFill="1" applyBorder="1" applyAlignment="1">
      <alignment horizontal="right" wrapText="1"/>
    </xf>
    <xf numFmtId="0" fontId="4" fillId="0" borderId="5" xfId="0" applyFont="1" applyFill="1" applyBorder="1" applyAlignment="1">
      <alignment horizontal="right" wrapText="1"/>
    </xf>
    <xf numFmtId="3" fontId="4" fillId="0" borderId="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25" fillId="0" borderId="1" xfId="0" applyFont="1" applyFill="1" applyBorder="1" applyAlignment="1" applyProtection="1">
      <alignment vertical="top" wrapText="1"/>
      <protection locked="0"/>
    </xf>
    <xf numFmtId="0" fontId="25" fillId="0" borderId="5" xfId="0" applyFont="1" applyFill="1" applyBorder="1" applyAlignment="1" applyProtection="1">
      <alignment vertical="top"/>
      <protection locked="0"/>
    </xf>
    <xf numFmtId="3" fontId="25" fillId="0" borderId="2" xfId="0" applyNumberFormat="1" applyFont="1" applyFill="1" applyBorder="1" applyAlignment="1" applyProtection="1">
      <alignment horizontal="center"/>
      <protection locked="0"/>
    </xf>
    <xf numFmtId="3" fontId="25" fillId="0" borderId="3" xfId="0" applyNumberFormat="1" applyFont="1" applyFill="1" applyBorder="1" applyAlignment="1" applyProtection="1">
      <alignment horizontal="center"/>
      <protection locked="0"/>
    </xf>
    <xf numFmtId="3" fontId="25" fillId="0" borderId="4" xfId="0" applyNumberFormat="1" applyFont="1" applyFill="1" applyBorder="1" applyAlignment="1" applyProtection="1">
      <alignment horizontal="center"/>
      <protection locked="0"/>
    </xf>
    <xf numFmtId="0" fontId="0" fillId="33" borderId="0" xfId="0" applyFill="1"/>
    <xf numFmtId="0" fontId="29" fillId="34" borderId="20" xfId="0" applyFont="1" applyFill="1" applyBorder="1" applyAlignment="1">
      <alignment horizontal="center" vertical="center" wrapText="1"/>
    </xf>
    <xf numFmtId="0" fontId="29" fillId="35" borderId="20" xfId="0" applyFont="1" applyFill="1" applyBorder="1" applyAlignment="1">
      <alignment horizontal="left" vertical="center" wrapText="1"/>
    </xf>
    <xf numFmtId="0" fontId="30" fillId="33" borderId="20" xfId="0" applyFont="1" applyFill="1" applyBorder="1" applyAlignment="1">
      <alignment horizontal="right" vertical="center" wrapText="1"/>
    </xf>
    <xf numFmtId="3" fontId="30" fillId="33" borderId="20" xfId="0" applyNumberFormat="1" applyFont="1" applyFill="1" applyBorder="1" applyAlignment="1">
      <alignment horizontal="right" vertical="center" wrapText="1"/>
    </xf>
    <xf numFmtId="0" fontId="29" fillId="36" borderId="20" xfId="0" applyFont="1" applyFill="1" applyBorder="1" applyAlignment="1">
      <alignment horizontal="left" vertical="center" wrapText="1"/>
    </xf>
    <xf numFmtId="0" fontId="30" fillId="37" borderId="20" xfId="0" applyFont="1" applyFill="1" applyBorder="1" applyAlignment="1">
      <alignment horizontal="right" vertical="center" wrapText="1"/>
    </xf>
    <xf numFmtId="3" fontId="30" fillId="37" borderId="20" xfId="0" applyNumberFormat="1" applyFont="1" applyFill="1" applyBorder="1" applyAlignment="1">
      <alignment horizontal="right" vertical="center" wrapText="1"/>
    </xf>
    <xf numFmtId="0" fontId="0" fillId="33" borderId="22" xfId="0" applyFill="1" applyBorder="1"/>
    <xf numFmtId="0" fontId="0" fillId="33" borderId="23" xfId="0" applyFill="1" applyBorder="1"/>
    <xf numFmtId="0" fontId="0" fillId="33" borderId="27" xfId="0" applyFill="1" applyBorder="1"/>
    <xf numFmtId="0" fontId="28" fillId="33" borderId="25" xfId="0" applyFont="1" applyFill="1" applyBorder="1" applyAlignment="1">
      <alignment horizontal="left" vertical="center"/>
    </xf>
    <xf numFmtId="0" fontId="0" fillId="0" borderId="25" xfId="0" applyBorder="1"/>
    <xf numFmtId="0" fontId="30" fillId="33" borderId="21" xfId="0" applyFont="1" applyFill="1" applyBorder="1" applyAlignment="1">
      <alignment vertical="center" wrapText="1"/>
    </xf>
    <xf numFmtId="0" fontId="30" fillId="33" borderId="22" xfId="0" applyFont="1" applyFill="1" applyBorder="1" applyAlignment="1">
      <alignment vertical="center" wrapText="1"/>
    </xf>
    <xf numFmtId="0" fontId="30" fillId="33" borderId="23" xfId="0" applyFont="1" applyFill="1" applyBorder="1" applyAlignment="1">
      <alignment vertical="center" wrapText="1"/>
    </xf>
    <xf numFmtId="0" fontId="30" fillId="33" borderId="24" xfId="0" applyFont="1" applyFill="1" applyBorder="1" applyAlignment="1">
      <alignment vertical="center" wrapText="1"/>
    </xf>
    <xf numFmtId="0" fontId="30" fillId="33" borderId="25" xfId="0" applyFont="1" applyFill="1" applyBorder="1" applyAlignment="1">
      <alignment vertical="center" wrapText="1"/>
    </xf>
    <xf numFmtId="0" fontId="30" fillId="33" borderId="26" xfId="0" applyFont="1" applyFill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3" fillId="0" borderId="0" xfId="42"/>
    <xf numFmtId="3" fontId="25" fillId="38" borderId="0" xfId="0" applyNumberFormat="1" applyFont="1" applyFill="1" applyBorder="1" applyProtection="1">
      <protection locked="0"/>
    </xf>
    <xf numFmtId="3" fontId="25" fillId="38" borderId="6" xfId="0" applyNumberFormat="1" applyFont="1" applyFill="1" applyBorder="1" applyAlignment="1" applyProtection="1">
      <alignment horizontal="center" wrapText="1"/>
      <protection locked="0"/>
    </xf>
    <xf numFmtId="0" fontId="25" fillId="38" borderId="0" xfId="0" applyFont="1" applyFill="1" applyBorder="1" applyProtection="1">
      <protection locked="0"/>
    </xf>
    <xf numFmtId="0" fontId="25" fillId="38" borderId="17" xfId="0" applyFont="1" applyFill="1" applyBorder="1" applyProtection="1">
      <protection locked="0"/>
    </xf>
    <xf numFmtId="3" fontId="31" fillId="0" borderId="0" xfId="0" applyNumberFormat="1" applyFont="1" applyFill="1" applyBorder="1" applyProtection="1">
      <protection locked="0"/>
    </xf>
    <xf numFmtId="0" fontId="31" fillId="0" borderId="0" xfId="0" applyFont="1" applyFill="1" applyProtection="1">
      <protection locked="0"/>
    </xf>
    <xf numFmtId="0" fontId="28" fillId="33" borderId="25" xfId="0" applyFont="1" applyFill="1" applyBorder="1" applyAlignment="1">
      <alignment horizontal="left"/>
    </xf>
    <xf numFmtId="176" fontId="30" fillId="33" borderId="20" xfId="0" applyNumberFormat="1" applyFont="1" applyFill="1" applyBorder="1" applyAlignment="1">
      <alignment horizontal="right" vertical="center" wrapText="1"/>
    </xf>
    <xf numFmtId="176" fontId="30" fillId="37" borderId="20" xfId="0" applyNumberFormat="1" applyFont="1" applyFill="1" applyBorder="1" applyAlignment="1">
      <alignment horizontal="right" vertical="center" wrapText="1"/>
    </xf>
    <xf numFmtId="169" fontId="30" fillId="33" borderId="20" xfId="44" applyNumberFormat="1" applyFont="1" applyFill="1" applyBorder="1" applyAlignment="1">
      <alignment horizontal="right" vertical="center" wrapText="1"/>
    </xf>
    <xf numFmtId="169" fontId="30" fillId="37" borderId="20" xfId="44" applyNumberFormat="1" applyFont="1" applyFill="1" applyBorder="1" applyAlignment="1">
      <alignment horizontal="righ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 (%)</a:t>
            </a:r>
          </a:p>
          <a:p>
            <a:pPr>
              <a:defRPr/>
            </a:pPr>
            <a:r>
              <a:rPr lang="en-US"/>
              <a:t>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Analysis_Tables!$E$5</c:f>
              <c:strCache>
                <c:ptCount val="1"/>
                <c:pt idx="0">
                  <c:v>Unemployment rate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Analysis_Tables!$B$6:$B$14</c15:sqref>
                  </c15:fullRef>
                </c:ext>
              </c:extLst>
              <c:f>Analysis_Tables!$B$6:$B$13</c:f>
              <c:strCache>
                <c:ptCount val="8"/>
                <c:pt idx="0">
                  <c:v>Doctoral degree</c:v>
                </c:pt>
                <c:pt idx="1">
                  <c:v>Professional degree</c:v>
                </c:pt>
                <c:pt idx="2">
                  <c:v>Master's degree</c:v>
                </c:pt>
                <c:pt idx="3">
                  <c:v>Bachelor's degree</c:v>
                </c:pt>
                <c:pt idx="4">
                  <c:v>Associate's degree</c:v>
                </c:pt>
                <c:pt idx="5">
                  <c:v>Some college, no degree</c:v>
                </c:pt>
                <c:pt idx="6">
                  <c:v>High school graduate</c:v>
                </c:pt>
                <c:pt idx="7">
                  <c:v>Less than a high school diploma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Analysis_Tables!$E$6:$E$14</c15:sqref>
                  </c15:fullRef>
                </c:ext>
              </c:extLst>
              <c:f>Analysis_Tables!$E$6:$E$13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2.2000000000000002</c:v>
                </c:pt>
                <c:pt idx="3">
                  <c:v>2.5</c:v>
                </c:pt>
                <c:pt idx="4">
                  <c:v>3.4</c:v>
                </c:pt>
                <c:pt idx="5">
                  <c:v>4</c:v>
                </c:pt>
                <c:pt idx="6">
                  <c:v>4.5999999999999996</c:v>
                </c:pt>
                <c:pt idx="7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208144"/>
        <c:axId val="674207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Analysis_Tables!$C$5</c15:sqref>
                        </c15:formulaRef>
                      </c:ext>
                    </c:extLst>
                    <c:strCache>
                      <c:ptCount val="1"/>
                      <c:pt idx="0">
                        <c:v>Educational Attainment of the Population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Analysis_Tables!$B$6:$B$14</c15:sqref>
                        </c15:fullRef>
                        <c15:formulaRef>
                          <c15:sqref>Analysis_Tables!$B$6:$B$13</c15:sqref>
                        </c15:formulaRef>
                      </c:ext>
                    </c:extLst>
                    <c:strCache>
                      <c:ptCount val="8"/>
                      <c:pt idx="0">
                        <c:v>Doctoral degree</c:v>
                      </c:pt>
                      <c:pt idx="1">
                        <c:v>Professional degree</c:v>
                      </c:pt>
                      <c:pt idx="2">
                        <c:v>Master's degree</c:v>
                      </c:pt>
                      <c:pt idx="3">
                        <c:v>Bachelor's degree</c:v>
                      </c:pt>
                      <c:pt idx="4">
                        <c:v>Associate's degree</c:v>
                      </c:pt>
                      <c:pt idx="5">
                        <c:v>Some college, no degree</c:v>
                      </c:pt>
                      <c:pt idx="6">
                        <c:v>High school graduate</c:v>
                      </c:pt>
                      <c:pt idx="7">
                        <c:v>Less than a high school diploma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Analysis_Tables!$C$6:$C$14</c15:sqref>
                        </c15:fullRef>
                        <c15:formulaRef>
                          <c15:sqref>Analysis_Tables!$C$6:$C$13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8"/>
                      <c:pt idx="0">
                        <c:v>4077</c:v>
                      </c:pt>
                      <c:pt idx="1">
                        <c:v>3172</c:v>
                      </c:pt>
                      <c:pt idx="2">
                        <c:v>20592</c:v>
                      </c:pt>
                      <c:pt idx="3">
                        <c:v>46262</c:v>
                      </c:pt>
                      <c:pt idx="4">
                        <c:v>22310</c:v>
                      </c:pt>
                      <c:pt idx="5">
                        <c:v>35455</c:v>
                      </c:pt>
                      <c:pt idx="6">
                        <c:v>62512</c:v>
                      </c:pt>
                      <c:pt idx="7">
                        <c:v>22540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Analysis_Tables!$D$5</c15:sqref>
                        </c15:formulaRef>
                      </c:ext>
                    </c:extLst>
                    <c:strCache>
                      <c:ptCount val="1"/>
                      <c:pt idx="0">
                        <c:v>Unemployment                 (# of people)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Analysis_Tables!$B$6:$B$14</c15:sqref>
                        </c15:fullRef>
                        <c15:formulaRef>
                          <c15:sqref>Analysis_Tables!$B$6:$B$13</c15:sqref>
                        </c15:formulaRef>
                      </c:ext>
                    </c:extLst>
                    <c:strCache>
                      <c:ptCount val="8"/>
                      <c:pt idx="0">
                        <c:v>Doctoral degree</c:v>
                      </c:pt>
                      <c:pt idx="1">
                        <c:v>Professional degree</c:v>
                      </c:pt>
                      <c:pt idx="2">
                        <c:v>Master's degree</c:v>
                      </c:pt>
                      <c:pt idx="3">
                        <c:v>Bachelor's degree</c:v>
                      </c:pt>
                      <c:pt idx="4">
                        <c:v>Associate's degree</c:v>
                      </c:pt>
                      <c:pt idx="5">
                        <c:v>Some college, no degree</c:v>
                      </c:pt>
                      <c:pt idx="6">
                        <c:v>High school graduate</c:v>
                      </c:pt>
                      <c:pt idx="7">
                        <c:v>Less than a high school diploma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Analysis_Tables!$D$6:$D$14</c15:sqref>
                        </c15:fullRef>
                        <c15:formulaRef>
                          <c15:sqref>Analysis_Tables!$D$6:$D$13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8"/>
                      <c:pt idx="0">
                        <c:v>61</c:v>
                      </c:pt>
                      <c:pt idx="1">
                        <c:v>48</c:v>
                      </c:pt>
                      <c:pt idx="2">
                        <c:v>453</c:v>
                      </c:pt>
                      <c:pt idx="3">
                        <c:v>1157</c:v>
                      </c:pt>
                      <c:pt idx="4">
                        <c:v>759</c:v>
                      </c:pt>
                      <c:pt idx="5">
                        <c:v>1418</c:v>
                      </c:pt>
                      <c:pt idx="6">
                        <c:v>2876</c:v>
                      </c:pt>
                      <c:pt idx="7">
                        <c:v>1465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67420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7752"/>
        <c:crosses val="autoZero"/>
        <c:auto val="1"/>
        <c:lblAlgn val="ctr"/>
        <c:lblOffset val="100"/>
        <c:noMultiLvlLbl val="0"/>
      </c:catAx>
      <c:valAx>
        <c:axId val="6742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0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 (%) by Business Insiders'</a:t>
            </a:r>
            <a:r>
              <a:rPr lang="en-US" baseline="0"/>
              <a:t> Categories</a:t>
            </a:r>
          </a:p>
          <a:p>
            <a:pPr>
              <a:defRPr/>
            </a:pPr>
            <a:r>
              <a:rPr lang="en-US" baseline="0"/>
              <a:t>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Analysis_Tables!$E$31</c:f>
              <c:strCache>
                <c:ptCount val="1"/>
                <c:pt idx="0">
                  <c:v>Unemployment rate (%)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Analysis_Tables!$B$32:$B$33</c:f>
              <c:strCache>
                <c:ptCount val="2"/>
                <c:pt idx="0">
                  <c:v>Some College or Degree</c:v>
                </c:pt>
                <c:pt idx="1">
                  <c:v>High School or Less</c:v>
                </c:pt>
              </c:strCache>
            </c:strRef>
          </c:cat>
          <c:val>
            <c:numRef>
              <c:f>Analysis_Tables!$E$32:$E$33</c:f>
              <c:numCache>
                <c:formatCode>0.0</c:formatCode>
                <c:ptCount val="2"/>
                <c:pt idx="0">
                  <c:v>2.9544696211362877</c:v>
                </c:pt>
                <c:pt idx="1">
                  <c:v>5.1039364153694216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570680"/>
        <c:axId val="779568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Analysis_Tables!$C$31</c15:sqref>
                        </c15:formulaRef>
                      </c:ext>
                    </c:extLst>
                    <c:strCache>
                      <c:ptCount val="1"/>
                      <c:pt idx="0">
                        <c:v>Educational Attainment of the Population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Analysis_Tables!$B$32:$B$33</c15:sqref>
                        </c15:formulaRef>
                      </c:ext>
                    </c:extLst>
                    <c:strCache>
                      <c:ptCount val="2"/>
                      <c:pt idx="0">
                        <c:v>Some College or Degree</c:v>
                      </c:pt>
                      <c:pt idx="1">
                        <c:v>High School or Less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Analysis_Tables!$C$32:$C$33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131868</c:v>
                      </c:pt>
                      <c:pt idx="1">
                        <c:v>85052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Analysis_Tables!$D$31</c15:sqref>
                        </c15:formulaRef>
                      </c:ext>
                    </c:extLst>
                    <c:strCache>
                      <c:ptCount val="1"/>
                      <c:pt idx="0">
                        <c:v>Unemployment                 (# of people)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Analysis_Tables!$B$32:$B$33</c15:sqref>
                        </c15:formulaRef>
                      </c:ext>
                    </c:extLst>
                    <c:strCache>
                      <c:ptCount val="2"/>
                      <c:pt idx="0">
                        <c:v>Some College or Degree</c:v>
                      </c:pt>
                      <c:pt idx="1">
                        <c:v>High School or Less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Analysis_Tables!$D$32:$D$33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3896</c:v>
                      </c:pt>
                      <c:pt idx="1">
                        <c:v>4341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79570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8720"/>
        <c:crosses val="autoZero"/>
        <c:auto val="1"/>
        <c:lblAlgn val="ctr"/>
        <c:lblOffset val="100"/>
        <c:noMultiLvlLbl val="0"/>
      </c:catAx>
      <c:valAx>
        <c:axId val="77956872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7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11</xdr:row>
      <xdr:rowOff>57150</xdr:rowOff>
    </xdr:from>
    <xdr:to>
      <xdr:col>7</xdr:col>
      <xdr:colOff>400050</xdr:colOff>
      <xdr:row>25</xdr:row>
      <xdr:rowOff>28575</xdr:rowOff>
    </xdr:to>
    <xdr:sp macro="" textlink="">
      <xdr:nvSpPr>
        <xdr:cNvPr id="2" name="Notched Right Arrow 1"/>
        <xdr:cNvSpPr/>
      </xdr:nvSpPr>
      <xdr:spPr>
        <a:xfrm rot="5400000">
          <a:off x="8248650" y="3724275"/>
          <a:ext cx="2667000" cy="704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400050</xdr:colOff>
      <xdr:row>20</xdr:row>
      <xdr:rowOff>185739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14286</xdr:rowOff>
    </xdr:from>
    <xdr:to>
      <xdr:col>12</xdr:col>
      <xdr:colOff>409574</xdr:colOff>
      <xdr:row>45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bls.gov/emp/tables/unemployment-earnings-education.htm" TargetMode="External"/><Relationship Id="rId1" Type="http://schemas.openxmlformats.org/officeDocument/2006/relationships/hyperlink" Target="https://www.census.gov/data/tables/2017/demo/education-attainment/cps-detailed-tab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showGridLines="0" tabSelected="1" workbookViewId="0">
      <pane ySplit="5" topLeftCell="A6" activePane="bottomLeft" state="frozen"/>
      <selection pane="bottomLeft" activeCell="K15" sqref="K15"/>
    </sheetView>
  </sheetViews>
  <sheetFormatPr defaultRowHeight="15" x14ac:dyDescent="0.25"/>
  <cols>
    <col min="1" max="1" width="9.28515625" customWidth="1"/>
    <col min="2" max="2" width="48.5703125" customWidth="1"/>
    <col min="3" max="3" width="22.28515625" bestFit="1" customWidth="1"/>
    <col min="4" max="5" width="22.28515625" customWidth="1"/>
  </cols>
  <sheetData>
    <row r="3" spans="2:5" ht="22.5" customHeight="1" x14ac:dyDescent="0.25">
      <c r="B3" s="51" t="s">
        <v>61</v>
      </c>
      <c r="C3" s="51"/>
      <c r="D3" s="51"/>
      <c r="E3" s="51"/>
    </row>
    <row r="4" spans="2:5" ht="31.5" customHeight="1" thickBot="1" x14ac:dyDescent="0.3">
      <c r="B4" s="59" t="s">
        <v>62</v>
      </c>
      <c r="C4" s="59"/>
      <c r="D4" s="59"/>
      <c r="E4" s="59"/>
    </row>
    <row r="5" spans="2:5" ht="33" customHeight="1" thickBot="1" x14ac:dyDescent="0.3">
      <c r="B5" s="33" t="s">
        <v>44</v>
      </c>
      <c r="C5" s="33" t="s">
        <v>57</v>
      </c>
      <c r="D5" s="33" t="s">
        <v>58</v>
      </c>
      <c r="E5" s="33" t="s">
        <v>45</v>
      </c>
    </row>
    <row r="6" spans="2:5" ht="15.75" thickBot="1" x14ac:dyDescent="0.3">
      <c r="B6" s="34" t="s">
        <v>16</v>
      </c>
      <c r="C6" s="62">
        <f>INDEX(Attainment_Census!$B$8:$S$21,MATCH($B$17,Attainment_Census!$A$8:$A$21,0),MATCH($B6,Attainment_Census!$B$6:$S$6,0))</f>
        <v>4077</v>
      </c>
      <c r="D6" s="62">
        <f>ROUND(C6*(INDEX(Unemployment_BLS!$B$7:$B$15,MATCH($B6,Unemployment_BLS!$A$7:$A$15,0))/100),0)</f>
        <v>61</v>
      </c>
      <c r="E6" s="35">
        <f>INDEX(Unemployment_BLS!$B$7:$B$15,MATCH($B6,Unemployment_BLS!$A$7:$A$15,0))</f>
        <v>1.5</v>
      </c>
    </row>
    <row r="7" spans="2:5" ht="15.75" thickBot="1" x14ac:dyDescent="0.3">
      <c r="B7" s="37" t="s">
        <v>15</v>
      </c>
      <c r="C7" s="63">
        <f>INDEX(Attainment_Census!$B$8:$S$21,MATCH($B$17,Attainment_Census!$A$8:$A$21,0),MATCH($B7,Attainment_Census!$B$6:$S$6,0))</f>
        <v>3172</v>
      </c>
      <c r="D7" s="63">
        <f>ROUND(C7*(INDEX(Unemployment_BLS!$B$7:$B$15,MATCH($B7,Unemployment_BLS!$A$7:$A$15,0))/100),0)</f>
        <v>48</v>
      </c>
      <c r="E7" s="38">
        <f>INDEX(Unemployment_BLS!$B$7:$B$15,MATCH($B7,Unemployment_BLS!$A$7:$A$15,0))</f>
        <v>1.5</v>
      </c>
    </row>
    <row r="8" spans="2:5" ht="15.75" thickBot="1" x14ac:dyDescent="0.3">
      <c r="B8" s="34" t="s">
        <v>14</v>
      </c>
      <c r="C8" s="62">
        <f>INDEX(Attainment_Census!$B$8:$S$21,MATCH($B$17,Attainment_Census!$A$8:$A$21,0),MATCH($B8,Attainment_Census!$B$6:$S$6,0))</f>
        <v>20592</v>
      </c>
      <c r="D8" s="62">
        <f>ROUND(C8*(INDEX(Unemployment_BLS!$B$7:$B$15,MATCH($B8,Unemployment_BLS!$A$7:$A$15,0))/100),0)</f>
        <v>453</v>
      </c>
      <c r="E8" s="35">
        <f>INDEX(Unemployment_BLS!$B$7:$B$15,MATCH($B8,Unemployment_BLS!$A$7:$A$15,0))</f>
        <v>2.2000000000000002</v>
      </c>
    </row>
    <row r="9" spans="2:5" ht="15.75" thickBot="1" x14ac:dyDescent="0.3">
      <c r="B9" s="37" t="s">
        <v>13</v>
      </c>
      <c r="C9" s="63">
        <f>INDEX(Attainment_Census!$B$8:$S$21,MATCH($B$17,Attainment_Census!$A$8:$A$21,0),MATCH($B9,Attainment_Census!$B$6:$S$6,0))</f>
        <v>46262</v>
      </c>
      <c r="D9" s="63">
        <f>ROUND(C9*(INDEX(Unemployment_BLS!$B$7:$B$15,MATCH($B9,Unemployment_BLS!$A$7:$A$15,0))/100),0)</f>
        <v>1157</v>
      </c>
      <c r="E9" s="38">
        <f>INDEX(Unemployment_BLS!$B$7:$B$15,MATCH($B9,Unemployment_BLS!$A$7:$A$15,0))</f>
        <v>2.5</v>
      </c>
    </row>
    <row r="10" spans="2:5" ht="15.75" thickBot="1" x14ac:dyDescent="0.3">
      <c r="B10" s="34" t="s">
        <v>47</v>
      </c>
      <c r="C10" s="62">
        <f>INDEX(Attainment_Census!$B$8:$S$21,MATCH($B$17,Attainment_Census!$A$8:$A$21,0),MATCH($B10,Attainment_Census!$B$6:$S$6,0))</f>
        <v>22310</v>
      </c>
      <c r="D10" s="62">
        <f>ROUND(C10*(INDEX(Unemployment_BLS!$B$7:$B$15,MATCH($B10,Unemployment_BLS!$A$7:$A$15,0))/100),0)</f>
        <v>759</v>
      </c>
      <c r="E10" s="35">
        <f>INDEX(Unemployment_BLS!$B$7:$B$15,MATCH($B10,Unemployment_BLS!$A$7:$A$15,0))</f>
        <v>3.4</v>
      </c>
    </row>
    <row r="11" spans="2:5" ht="15.75" thickBot="1" x14ac:dyDescent="0.3">
      <c r="B11" s="37" t="s">
        <v>36</v>
      </c>
      <c r="C11" s="63">
        <f>INDEX(Attainment_Census!$B$8:$S$21,MATCH($B$17,Attainment_Census!$A$8:$A$21,0),MATCH($B11,Attainment_Census!$B$6:$S$6,0))</f>
        <v>35455</v>
      </c>
      <c r="D11" s="63">
        <f>ROUND(C11*(INDEX(Unemployment_BLS!$B$7:$B$15,MATCH($B11,Unemployment_BLS!$A$7:$A$15,0))/100),0)</f>
        <v>1418</v>
      </c>
      <c r="E11" s="38">
        <f>INDEX(Unemployment_BLS!$B$7:$B$15,MATCH($B11,Unemployment_BLS!$A$7:$A$15,0))</f>
        <v>4</v>
      </c>
    </row>
    <row r="12" spans="2:5" ht="15.75" thickBot="1" x14ac:dyDescent="0.3">
      <c r="B12" s="34" t="s">
        <v>10</v>
      </c>
      <c r="C12" s="62">
        <f>INDEX(Attainment_Census!$B$8:$S$21,MATCH($B$17,Attainment_Census!$A$8:$A$21,0),MATCH($B12,Attainment_Census!$B$6:$S$6,0))</f>
        <v>62512</v>
      </c>
      <c r="D12" s="62">
        <f>ROUND(C12*(INDEX(Unemployment_BLS!$B$7:$B$15,MATCH($B12,Unemployment_BLS!$A$7:$A$15,0))/100),0)</f>
        <v>2876</v>
      </c>
      <c r="E12" s="35">
        <f>INDEX(Unemployment_BLS!$B$7:$B$15,MATCH($B12,Unemployment_BLS!$A$7:$A$15,0))</f>
        <v>4.5999999999999996</v>
      </c>
    </row>
    <row r="13" spans="2:5" ht="15.75" thickBot="1" x14ac:dyDescent="0.3">
      <c r="B13" s="37" t="s">
        <v>48</v>
      </c>
      <c r="C13" s="63">
        <f>INDEX(Attainment_Census!$B$8:$S$21,MATCH($B$17,Attainment_Census!$A$8:$A$21,0),MATCH($B13,Attainment_Census!$B$6:$S$6,0))</f>
        <v>22540</v>
      </c>
      <c r="D13" s="63">
        <f>ROUND(C13*(INDEX(Unemployment_BLS!$B$7:$B$15,MATCH($B13,Unemployment_BLS!$A$7:$A$15,0))/100),0)</f>
        <v>1465</v>
      </c>
      <c r="E13" s="38">
        <f>INDEX(Unemployment_BLS!$B$7:$B$15,MATCH($B13,Unemployment_BLS!$A$7:$A$15,0))</f>
        <v>6.5</v>
      </c>
    </row>
    <row r="14" spans="2:5" ht="15.75" thickBot="1" x14ac:dyDescent="0.3">
      <c r="B14" s="34" t="s">
        <v>3</v>
      </c>
      <c r="C14" s="62">
        <f>INDEX(Attainment_Census!$B$8:$S$21,MATCH($B$17,Attainment_Census!$A$8:$A$21,0),MATCH($B14,Attainment_Census!$B$6:$S$6,0))</f>
        <v>216921</v>
      </c>
      <c r="D14" s="62">
        <f>ROUND(C14*(INDEX(Unemployment_BLS!$B$7:$B$15,MATCH($B14,Unemployment_BLS!$A$7:$A$15,0))/100),0)</f>
        <v>7809</v>
      </c>
      <c r="E14" s="35">
        <f>INDEX(Unemployment_BLS!$B$7:$B$15,MATCH($B14,Unemployment_BLS!$A$7:$A$15,0))</f>
        <v>3.6</v>
      </c>
    </row>
    <row r="16" spans="2:5" x14ac:dyDescent="0.25">
      <c r="B16" t="s">
        <v>63</v>
      </c>
    </row>
    <row r="17" spans="2:5" x14ac:dyDescent="0.25">
      <c r="B17" s="7" t="s">
        <v>19</v>
      </c>
    </row>
    <row r="18" spans="2:5" x14ac:dyDescent="0.25">
      <c r="B18" t="s">
        <v>66</v>
      </c>
    </row>
    <row r="19" spans="2:5" x14ac:dyDescent="0.25">
      <c r="B19" s="7"/>
    </row>
    <row r="20" spans="2:5" x14ac:dyDescent="0.25">
      <c r="B20" t="s">
        <v>59</v>
      </c>
    </row>
    <row r="21" spans="2:5" x14ac:dyDescent="0.25">
      <c r="B21" s="52" t="s">
        <v>52</v>
      </c>
    </row>
    <row r="23" spans="2:5" x14ac:dyDescent="0.25">
      <c r="B23" s="52" t="s">
        <v>60</v>
      </c>
    </row>
    <row r="29" spans="2:5" ht="22.5" x14ac:dyDescent="0.25">
      <c r="B29" s="51" t="s">
        <v>61</v>
      </c>
      <c r="C29" s="51"/>
      <c r="D29" s="51"/>
      <c r="E29" s="51"/>
    </row>
    <row r="30" spans="2:5" ht="31.5" customHeight="1" thickBot="1" x14ac:dyDescent="0.3">
      <c r="B30" s="59" t="s">
        <v>62</v>
      </c>
      <c r="C30" s="59"/>
      <c r="D30" s="59"/>
      <c r="E30" s="59"/>
    </row>
    <row r="31" spans="2:5" ht="33" customHeight="1" thickBot="1" x14ac:dyDescent="0.3">
      <c r="B31" s="33" t="s">
        <v>44</v>
      </c>
      <c r="C31" s="33" t="s">
        <v>57</v>
      </c>
      <c r="D31" s="33" t="s">
        <v>58</v>
      </c>
      <c r="E31" s="33" t="s">
        <v>45</v>
      </c>
    </row>
    <row r="32" spans="2:5" ht="15.75" thickBot="1" x14ac:dyDescent="0.3">
      <c r="B32" s="34" t="s">
        <v>65</v>
      </c>
      <c r="C32" s="62">
        <f>SUM(C6:C11)</f>
        <v>131868</v>
      </c>
      <c r="D32" s="62">
        <f>SUM(D6:D11)</f>
        <v>3896</v>
      </c>
      <c r="E32" s="60">
        <f>D32/C32*100</f>
        <v>2.9544696211362877</v>
      </c>
    </row>
    <row r="33" spans="2:5" ht="15.75" thickBot="1" x14ac:dyDescent="0.3">
      <c r="B33" s="37" t="s">
        <v>64</v>
      </c>
      <c r="C33" s="63">
        <f>SUM(C12:C13)</f>
        <v>85052</v>
      </c>
      <c r="D33" s="63">
        <f>SUM(D12:D13)</f>
        <v>4341</v>
      </c>
      <c r="E33" s="61">
        <f>D33/C33*100</f>
        <v>5.1039364153694216</v>
      </c>
    </row>
  </sheetData>
  <mergeCells count="4">
    <mergeCell ref="B3:E3"/>
    <mergeCell ref="B4:E4"/>
    <mergeCell ref="B29:E29"/>
    <mergeCell ref="B30:E30"/>
  </mergeCells>
  <hyperlinks>
    <hyperlink ref="B21" r:id="rId1"/>
    <hyperlink ref="B23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6" zoomScaleNormal="86" workbookViewId="0">
      <selection activeCell="Y27" sqref="Y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workbookViewId="0">
      <selection activeCell="B8" sqref="B8"/>
    </sheetView>
  </sheetViews>
  <sheetFormatPr defaultRowHeight="15" x14ac:dyDescent="0.25"/>
  <cols>
    <col min="1" max="1" width="54.28515625" customWidth="1"/>
    <col min="2" max="2" width="8.5703125" bestFit="1" customWidth="1"/>
    <col min="3" max="3" width="8.42578125" bestFit="1" customWidth="1"/>
  </cols>
  <sheetData>
    <row r="3" spans="1:6" ht="22.5" x14ac:dyDescent="0.25">
      <c r="A3" s="51" t="s">
        <v>51</v>
      </c>
      <c r="B3" s="51"/>
      <c r="C3" s="51"/>
      <c r="D3" s="51"/>
      <c r="E3" s="51"/>
      <c r="F3" s="51"/>
    </row>
    <row r="5" spans="1:6" ht="15.75" thickBot="1" x14ac:dyDescent="0.3">
      <c r="A5" s="43" t="s">
        <v>43</v>
      </c>
      <c r="B5" s="44"/>
      <c r="C5" s="44"/>
      <c r="D5" s="44"/>
      <c r="E5" s="44"/>
      <c r="F5" s="44"/>
    </row>
    <row r="6" spans="1:6" ht="57" thickBot="1" x14ac:dyDescent="0.3">
      <c r="A6" s="33" t="s">
        <v>44</v>
      </c>
      <c r="B6" s="33" t="s">
        <v>45</v>
      </c>
      <c r="C6" s="33" t="s">
        <v>46</v>
      </c>
      <c r="D6" s="40"/>
      <c r="E6" s="40"/>
      <c r="F6" s="41"/>
    </row>
    <row r="7" spans="1:6" ht="15.75" thickBot="1" x14ac:dyDescent="0.3">
      <c r="A7" s="34" t="s">
        <v>16</v>
      </c>
      <c r="B7" s="35">
        <v>1.5</v>
      </c>
      <c r="C7" s="36">
        <v>1743</v>
      </c>
      <c r="D7" s="32"/>
      <c r="E7" s="32"/>
      <c r="F7" s="42"/>
    </row>
    <row r="8" spans="1:6" ht="15.75" thickBot="1" x14ac:dyDescent="0.3">
      <c r="A8" s="37" t="s">
        <v>15</v>
      </c>
      <c r="B8" s="38">
        <v>1.5</v>
      </c>
      <c r="C8" s="39">
        <v>1836</v>
      </c>
      <c r="D8" s="32"/>
      <c r="E8" s="32"/>
      <c r="F8" s="42"/>
    </row>
    <row r="9" spans="1:6" ht="15.75" thickBot="1" x14ac:dyDescent="0.3">
      <c r="A9" s="34" t="s">
        <v>14</v>
      </c>
      <c r="B9" s="35">
        <v>2.2000000000000002</v>
      </c>
      <c r="C9" s="36">
        <v>1401</v>
      </c>
      <c r="D9" s="32"/>
      <c r="E9" s="32"/>
      <c r="F9" s="42"/>
    </row>
    <row r="10" spans="1:6" ht="15.75" thickBot="1" x14ac:dyDescent="0.3">
      <c r="A10" s="37" t="s">
        <v>13</v>
      </c>
      <c r="B10" s="38">
        <v>2.5</v>
      </c>
      <c r="C10" s="39">
        <v>1173</v>
      </c>
      <c r="D10" s="32"/>
      <c r="E10" s="32"/>
      <c r="F10" s="42"/>
    </row>
    <row r="11" spans="1:6" ht="15.75" thickBot="1" x14ac:dyDescent="0.3">
      <c r="A11" s="34" t="s">
        <v>47</v>
      </c>
      <c r="B11" s="35">
        <v>3.4</v>
      </c>
      <c r="C11" s="35">
        <v>836</v>
      </c>
      <c r="D11" s="32"/>
      <c r="E11" s="32"/>
      <c r="F11" s="42"/>
    </row>
    <row r="12" spans="1:6" ht="15.75" thickBot="1" x14ac:dyDescent="0.3">
      <c r="A12" s="37" t="s">
        <v>36</v>
      </c>
      <c r="B12" s="38">
        <v>4</v>
      </c>
      <c r="C12" s="38">
        <v>774</v>
      </c>
      <c r="D12" s="32"/>
      <c r="E12" s="32"/>
      <c r="F12" s="42"/>
    </row>
    <row r="13" spans="1:6" ht="15.75" thickBot="1" x14ac:dyDescent="0.3">
      <c r="A13" s="34" t="s">
        <v>10</v>
      </c>
      <c r="B13" s="35">
        <v>4.5999999999999996</v>
      </c>
      <c r="C13" s="35">
        <v>712</v>
      </c>
      <c r="D13" s="32"/>
      <c r="E13" s="32"/>
      <c r="F13" s="42"/>
    </row>
    <row r="14" spans="1:6" ht="15.75" thickBot="1" x14ac:dyDescent="0.3">
      <c r="A14" s="37" t="s">
        <v>48</v>
      </c>
      <c r="B14" s="38">
        <v>6.5</v>
      </c>
      <c r="C14" s="38">
        <v>520</v>
      </c>
      <c r="D14" s="32"/>
      <c r="E14" s="32"/>
      <c r="F14" s="42"/>
    </row>
    <row r="15" spans="1:6" ht="15.75" thickBot="1" x14ac:dyDescent="0.3">
      <c r="A15" s="34" t="s">
        <v>3</v>
      </c>
      <c r="B15" s="35">
        <v>3.6</v>
      </c>
      <c r="C15" s="35">
        <v>907</v>
      </c>
      <c r="D15" s="32"/>
      <c r="E15" s="32"/>
      <c r="F15" s="42"/>
    </row>
    <row r="16" spans="1:6" x14ac:dyDescent="0.25">
      <c r="A16" s="45" t="s">
        <v>49</v>
      </c>
      <c r="B16" s="46"/>
      <c r="C16" s="46"/>
      <c r="D16" s="46"/>
      <c r="E16" s="46"/>
      <c r="F16" s="47"/>
    </row>
    <row r="17" spans="1:6" ht="15.75" thickBot="1" x14ac:dyDescent="0.3">
      <c r="A17" s="48" t="s">
        <v>50</v>
      </c>
      <c r="B17" s="49"/>
      <c r="C17" s="49"/>
      <c r="D17" s="49"/>
      <c r="E17" s="49"/>
      <c r="F17" s="50"/>
    </row>
  </sheetData>
  <mergeCells count="4">
    <mergeCell ref="A5:F5"/>
    <mergeCell ref="A16:F16"/>
    <mergeCell ref="A17:F17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" sqref="A2"/>
    </sheetView>
  </sheetViews>
  <sheetFormatPr defaultColWidth="9.140625" defaultRowHeight="12.75" x14ac:dyDescent="0.2"/>
  <cols>
    <col min="1" max="1" width="17.85546875" style="9" customWidth="1"/>
    <col min="2" max="2" width="8" style="8" customWidth="1"/>
    <col min="3" max="3" width="7" style="8" customWidth="1"/>
    <col min="4" max="6" width="7.7109375" style="8" customWidth="1"/>
    <col min="7" max="8" width="7" style="8" customWidth="1"/>
    <col min="9" max="9" width="7.42578125" style="8" customWidth="1"/>
    <col min="10" max="10" width="8.5703125" style="8" customWidth="1"/>
    <col min="11" max="11" width="9.140625" style="9"/>
    <col min="12" max="12" width="12" style="9" customWidth="1"/>
    <col min="13" max="13" width="10.85546875" style="9" customWidth="1"/>
    <col min="14" max="14" width="10.28515625" style="9" customWidth="1"/>
    <col min="15" max="15" width="8.28515625" style="9" customWidth="1"/>
    <col min="16" max="16" width="11.7109375" style="9" customWidth="1"/>
    <col min="17" max="17" width="9" style="9" customWidth="1"/>
    <col min="18" max="16384" width="9.140625" style="9"/>
  </cols>
  <sheetData>
    <row r="1" spans="1:20" ht="1.5" customHeight="1" x14ac:dyDescent="0.2">
      <c r="A1" s="5" t="s">
        <v>0</v>
      </c>
    </row>
    <row r="2" spans="1:20" x14ac:dyDescent="0.2">
      <c r="A2" s="1" t="s">
        <v>37</v>
      </c>
    </row>
    <row r="3" spans="1:20" ht="14.25" x14ac:dyDescent="0.2">
      <c r="A3" s="9" t="s">
        <v>39</v>
      </c>
    </row>
    <row r="5" spans="1:20" x14ac:dyDescent="0.2">
      <c r="A5" s="27" t="s">
        <v>1</v>
      </c>
      <c r="B5" s="29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  <c r="R5" s="58" t="s">
        <v>55</v>
      </c>
    </row>
    <row r="6" spans="1:20" ht="51" x14ac:dyDescent="0.2">
      <c r="A6" s="28"/>
      <c r="B6" s="10" t="s">
        <v>3</v>
      </c>
      <c r="C6" s="10" t="s">
        <v>4</v>
      </c>
      <c r="D6" s="11" t="s">
        <v>5</v>
      </c>
      <c r="E6" s="11" t="s">
        <v>6</v>
      </c>
      <c r="F6" s="11" t="s">
        <v>7</v>
      </c>
      <c r="G6" s="11" t="s">
        <v>8</v>
      </c>
      <c r="H6" s="12" t="s">
        <v>9</v>
      </c>
      <c r="I6" s="11" t="s">
        <v>40</v>
      </c>
      <c r="J6" s="11" t="s">
        <v>10</v>
      </c>
      <c r="K6" s="11" t="s">
        <v>36</v>
      </c>
      <c r="L6" s="11" t="s">
        <v>11</v>
      </c>
      <c r="M6" s="11" t="s">
        <v>12</v>
      </c>
      <c r="N6" s="11" t="s">
        <v>13</v>
      </c>
      <c r="O6" s="11" t="s">
        <v>14</v>
      </c>
      <c r="P6" s="11" t="s">
        <v>15</v>
      </c>
      <c r="Q6" s="11" t="s">
        <v>16</v>
      </c>
      <c r="R6" s="54" t="s">
        <v>48</v>
      </c>
      <c r="S6" s="54" t="s">
        <v>47</v>
      </c>
    </row>
    <row r="7" spans="1:20" s="16" customFormat="1" x14ac:dyDescent="0.2">
      <c r="A7" s="13" t="s">
        <v>17</v>
      </c>
      <c r="B7" s="14"/>
      <c r="C7" s="15"/>
      <c r="D7" s="15"/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5"/>
      <c r="Q7" s="15"/>
      <c r="R7" s="55"/>
      <c r="S7" s="55"/>
    </row>
    <row r="8" spans="1:20" s="16" customFormat="1" x14ac:dyDescent="0.2">
      <c r="A8" s="3" t="s">
        <v>35</v>
      </c>
      <c r="B8" s="21">
        <v>246325</v>
      </c>
      <c r="C8" s="22">
        <v>770</v>
      </c>
      <c r="D8" s="21">
        <v>1555</v>
      </c>
      <c r="E8" s="21">
        <v>3214</v>
      </c>
      <c r="F8" s="21">
        <v>3648</v>
      </c>
      <c r="G8" s="21">
        <v>3484</v>
      </c>
      <c r="H8" s="21">
        <v>4267</v>
      </c>
      <c r="I8" s="21">
        <v>10245</v>
      </c>
      <c r="J8" s="21">
        <v>71170</v>
      </c>
      <c r="K8" s="21">
        <v>46445</v>
      </c>
      <c r="L8" s="21">
        <v>10081</v>
      </c>
      <c r="M8" s="21">
        <v>13990</v>
      </c>
      <c r="N8" s="21">
        <v>49368</v>
      </c>
      <c r="O8" s="21">
        <v>20797</v>
      </c>
      <c r="P8" s="21">
        <v>3196</v>
      </c>
      <c r="Q8" s="21">
        <v>4096</v>
      </c>
      <c r="R8" s="56">
        <f>SUM(C8:I8)</f>
        <v>27183</v>
      </c>
      <c r="S8" s="53">
        <f>L8+M8</f>
        <v>24071</v>
      </c>
    </row>
    <row r="9" spans="1:20" x14ac:dyDescent="0.2">
      <c r="A9" s="4" t="s">
        <v>18</v>
      </c>
      <c r="B9" s="21">
        <v>29404</v>
      </c>
      <c r="C9" s="22">
        <v>53</v>
      </c>
      <c r="D9" s="22">
        <v>64</v>
      </c>
      <c r="E9" s="22">
        <v>80</v>
      </c>
      <c r="F9" s="22">
        <v>182</v>
      </c>
      <c r="G9" s="22">
        <v>231</v>
      </c>
      <c r="H9" s="22">
        <v>604</v>
      </c>
      <c r="I9" s="21">
        <v>3427</v>
      </c>
      <c r="J9" s="21">
        <v>8658</v>
      </c>
      <c r="K9" s="21">
        <v>10990</v>
      </c>
      <c r="L9" s="22">
        <v>672</v>
      </c>
      <c r="M9" s="21">
        <v>1088</v>
      </c>
      <c r="N9" s="21">
        <v>3105</v>
      </c>
      <c r="O9" s="22">
        <v>205</v>
      </c>
      <c r="P9" s="22">
        <v>25</v>
      </c>
      <c r="Q9" s="22">
        <v>20</v>
      </c>
      <c r="R9" s="56">
        <f t="shared" ref="R9:R21" si="0">SUM(C9:I9)</f>
        <v>4641</v>
      </c>
      <c r="S9" s="53">
        <f t="shared" ref="S9:S21" si="1">L9+M9</f>
        <v>1760</v>
      </c>
    </row>
    <row r="10" spans="1:20" x14ac:dyDescent="0.2">
      <c r="A10" s="3" t="s">
        <v>19</v>
      </c>
      <c r="B10" s="21">
        <v>216921</v>
      </c>
      <c r="C10" s="22">
        <v>717</v>
      </c>
      <c r="D10" s="21">
        <v>1490</v>
      </c>
      <c r="E10" s="21">
        <v>3133</v>
      </c>
      <c r="F10" s="21">
        <v>3467</v>
      </c>
      <c r="G10" s="21">
        <v>3253</v>
      </c>
      <c r="H10" s="21">
        <v>3663</v>
      </c>
      <c r="I10" s="21">
        <v>6817</v>
      </c>
      <c r="J10" s="21">
        <v>62512</v>
      </c>
      <c r="K10" s="21">
        <v>35455</v>
      </c>
      <c r="L10" s="21">
        <v>9408</v>
      </c>
      <c r="M10" s="21">
        <v>12902</v>
      </c>
      <c r="N10" s="21">
        <v>46262</v>
      </c>
      <c r="O10" s="21">
        <v>20592</v>
      </c>
      <c r="P10" s="21">
        <v>3172</v>
      </c>
      <c r="Q10" s="21">
        <v>4077</v>
      </c>
      <c r="R10" s="56">
        <f t="shared" si="0"/>
        <v>22540</v>
      </c>
      <c r="S10" s="53">
        <f t="shared" si="1"/>
        <v>22310</v>
      </c>
      <c r="T10" s="19"/>
    </row>
    <row r="11" spans="1:20" x14ac:dyDescent="0.2">
      <c r="A11" s="4" t="s">
        <v>20</v>
      </c>
      <c r="B11" s="21">
        <v>22745</v>
      </c>
      <c r="C11" s="22">
        <v>18</v>
      </c>
      <c r="D11" s="22">
        <v>71</v>
      </c>
      <c r="E11" s="22">
        <v>114</v>
      </c>
      <c r="F11" s="22">
        <v>172</v>
      </c>
      <c r="G11" s="22">
        <v>224</v>
      </c>
      <c r="H11" s="22">
        <v>351</v>
      </c>
      <c r="I11" s="22">
        <v>761</v>
      </c>
      <c r="J11" s="21">
        <v>6076</v>
      </c>
      <c r="K11" s="21">
        <v>4462</v>
      </c>
      <c r="L11" s="22">
        <v>918</v>
      </c>
      <c r="M11" s="21">
        <v>1463</v>
      </c>
      <c r="N11" s="21">
        <v>6028</v>
      </c>
      <c r="O11" s="21">
        <v>1675</v>
      </c>
      <c r="P11" s="22">
        <v>197</v>
      </c>
      <c r="Q11" s="22">
        <v>214</v>
      </c>
      <c r="R11" s="56">
        <f t="shared" si="0"/>
        <v>1711</v>
      </c>
      <c r="S11" s="53">
        <f t="shared" si="1"/>
        <v>2381</v>
      </c>
    </row>
    <row r="12" spans="1:20" x14ac:dyDescent="0.2">
      <c r="A12" s="4" t="s">
        <v>21</v>
      </c>
      <c r="B12" s="21">
        <v>21505</v>
      </c>
      <c r="C12" s="22">
        <v>51</v>
      </c>
      <c r="D12" s="22">
        <v>78</v>
      </c>
      <c r="E12" s="22">
        <v>208</v>
      </c>
      <c r="F12" s="22">
        <v>238</v>
      </c>
      <c r="G12" s="22">
        <v>298</v>
      </c>
      <c r="H12" s="22">
        <v>277</v>
      </c>
      <c r="I12" s="22">
        <v>620</v>
      </c>
      <c r="J12" s="21">
        <v>5418</v>
      </c>
      <c r="K12" s="21">
        <v>3680</v>
      </c>
      <c r="L12" s="22">
        <v>893</v>
      </c>
      <c r="M12" s="21">
        <v>1376</v>
      </c>
      <c r="N12" s="21">
        <v>5356</v>
      </c>
      <c r="O12" s="21">
        <v>2197</v>
      </c>
      <c r="P12" s="22">
        <v>357</v>
      </c>
      <c r="Q12" s="22">
        <v>458</v>
      </c>
      <c r="R12" s="56">
        <f t="shared" si="0"/>
        <v>1770</v>
      </c>
      <c r="S12" s="53">
        <f t="shared" si="1"/>
        <v>2269</v>
      </c>
    </row>
    <row r="13" spans="1:20" x14ac:dyDescent="0.2">
      <c r="A13" s="4" t="s">
        <v>22</v>
      </c>
      <c r="B13" s="21">
        <v>20773</v>
      </c>
      <c r="C13" s="22">
        <v>53</v>
      </c>
      <c r="D13" s="22">
        <v>102</v>
      </c>
      <c r="E13" s="22">
        <v>325</v>
      </c>
      <c r="F13" s="22">
        <v>280</v>
      </c>
      <c r="G13" s="22">
        <v>385</v>
      </c>
      <c r="H13" s="22">
        <v>306</v>
      </c>
      <c r="I13" s="22">
        <v>623</v>
      </c>
      <c r="J13" s="21">
        <v>5152</v>
      </c>
      <c r="K13" s="21">
        <v>3209</v>
      </c>
      <c r="L13" s="22">
        <v>914</v>
      </c>
      <c r="M13" s="21">
        <v>1284</v>
      </c>
      <c r="N13" s="21">
        <v>4984</v>
      </c>
      <c r="O13" s="21">
        <v>2438</v>
      </c>
      <c r="P13" s="22">
        <v>283</v>
      </c>
      <c r="Q13" s="22">
        <v>434</v>
      </c>
      <c r="R13" s="56">
        <f t="shared" si="0"/>
        <v>2074</v>
      </c>
      <c r="S13" s="53">
        <f t="shared" si="1"/>
        <v>2198</v>
      </c>
    </row>
    <row r="14" spans="1:20" x14ac:dyDescent="0.2">
      <c r="A14" s="4" t="s">
        <v>23</v>
      </c>
      <c r="B14" s="21">
        <v>19273</v>
      </c>
      <c r="C14" s="22">
        <v>53</v>
      </c>
      <c r="D14" s="22">
        <v>119</v>
      </c>
      <c r="E14" s="22">
        <v>328</v>
      </c>
      <c r="F14" s="22">
        <v>297</v>
      </c>
      <c r="G14" s="22">
        <v>316</v>
      </c>
      <c r="H14" s="22">
        <v>253</v>
      </c>
      <c r="I14" s="22">
        <v>581</v>
      </c>
      <c r="J14" s="21">
        <v>4646</v>
      </c>
      <c r="K14" s="21">
        <v>2890</v>
      </c>
      <c r="L14" s="22">
        <v>941</v>
      </c>
      <c r="M14" s="21">
        <v>1197</v>
      </c>
      <c r="N14" s="21">
        <v>4622</v>
      </c>
      <c r="O14" s="21">
        <v>2273</v>
      </c>
      <c r="P14" s="22">
        <v>325</v>
      </c>
      <c r="Q14" s="22">
        <v>432</v>
      </c>
      <c r="R14" s="56">
        <f t="shared" si="0"/>
        <v>1947</v>
      </c>
      <c r="S14" s="53">
        <f t="shared" si="1"/>
        <v>2138</v>
      </c>
    </row>
    <row r="15" spans="1:20" x14ac:dyDescent="0.2">
      <c r="A15" s="4" t="s">
        <v>24</v>
      </c>
      <c r="B15" s="21">
        <v>20662</v>
      </c>
      <c r="C15" s="22">
        <v>46</v>
      </c>
      <c r="D15" s="22">
        <v>111</v>
      </c>
      <c r="E15" s="22">
        <v>330</v>
      </c>
      <c r="F15" s="22">
        <v>268</v>
      </c>
      <c r="G15" s="22">
        <v>335</v>
      </c>
      <c r="H15" s="22">
        <v>279</v>
      </c>
      <c r="I15" s="22">
        <v>641</v>
      </c>
      <c r="J15" s="21">
        <v>5753</v>
      </c>
      <c r="K15" s="21">
        <v>3149</v>
      </c>
      <c r="L15" s="22">
        <v>907</v>
      </c>
      <c r="M15" s="21">
        <v>1300</v>
      </c>
      <c r="N15" s="21">
        <v>4612</v>
      </c>
      <c r="O15" s="21">
        <v>2198</v>
      </c>
      <c r="P15" s="22">
        <v>323</v>
      </c>
      <c r="Q15" s="22">
        <v>410</v>
      </c>
      <c r="R15" s="56">
        <f t="shared" si="0"/>
        <v>2010</v>
      </c>
      <c r="S15" s="53">
        <f t="shared" si="1"/>
        <v>2207</v>
      </c>
    </row>
    <row r="16" spans="1:20" x14ac:dyDescent="0.2">
      <c r="A16" s="4" t="s">
        <v>25</v>
      </c>
      <c r="B16" s="21">
        <v>21364</v>
      </c>
      <c r="C16" s="22">
        <v>80</v>
      </c>
      <c r="D16" s="22">
        <v>146</v>
      </c>
      <c r="E16" s="22">
        <v>307</v>
      </c>
      <c r="F16" s="22">
        <v>267</v>
      </c>
      <c r="G16" s="22">
        <v>311</v>
      </c>
      <c r="H16" s="22">
        <v>366</v>
      </c>
      <c r="I16" s="22">
        <v>661</v>
      </c>
      <c r="J16" s="21">
        <v>6553</v>
      </c>
      <c r="K16" s="21">
        <v>3338</v>
      </c>
      <c r="L16" s="21">
        <v>1020</v>
      </c>
      <c r="M16" s="21">
        <v>1473</v>
      </c>
      <c r="N16" s="21">
        <v>4247</v>
      </c>
      <c r="O16" s="21">
        <v>1937</v>
      </c>
      <c r="P16" s="22">
        <v>264</v>
      </c>
      <c r="Q16" s="22">
        <v>394</v>
      </c>
      <c r="R16" s="56">
        <f t="shared" si="0"/>
        <v>2138</v>
      </c>
      <c r="S16" s="53">
        <f t="shared" si="1"/>
        <v>2493</v>
      </c>
    </row>
    <row r="17" spans="1:19" x14ac:dyDescent="0.2">
      <c r="A17" s="4" t="s">
        <v>26</v>
      </c>
      <c r="B17" s="21">
        <v>21837</v>
      </c>
      <c r="C17" s="22">
        <v>76</v>
      </c>
      <c r="D17" s="22">
        <v>125</v>
      </c>
      <c r="E17" s="22">
        <v>313</v>
      </c>
      <c r="F17" s="22">
        <v>260</v>
      </c>
      <c r="G17" s="22">
        <v>278</v>
      </c>
      <c r="H17" s="22">
        <v>358</v>
      </c>
      <c r="I17" s="22">
        <v>699</v>
      </c>
      <c r="J17" s="21">
        <v>7125</v>
      </c>
      <c r="K17" s="21">
        <v>3515</v>
      </c>
      <c r="L17" s="21">
        <v>1024</v>
      </c>
      <c r="M17" s="21">
        <v>1426</v>
      </c>
      <c r="N17" s="21">
        <v>4235</v>
      </c>
      <c r="O17" s="21">
        <v>1715</v>
      </c>
      <c r="P17" s="22">
        <v>337</v>
      </c>
      <c r="Q17" s="22">
        <v>353</v>
      </c>
      <c r="R17" s="56">
        <f t="shared" si="0"/>
        <v>2109</v>
      </c>
      <c r="S17" s="53">
        <f t="shared" si="1"/>
        <v>2450</v>
      </c>
    </row>
    <row r="18" spans="1:19" x14ac:dyDescent="0.2">
      <c r="A18" s="4" t="s">
        <v>27</v>
      </c>
      <c r="B18" s="21">
        <v>19488</v>
      </c>
      <c r="C18" s="22">
        <v>73</v>
      </c>
      <c r="D18" s="22">
        <v>157</v>
      </c>
      <c r="E18" s="22">
        <v>318</v>
      </c>
      <c r="F18" s="22">
        <v>271</v>
      </c>
      <c r="G18" s="22">
        <v>229</v>
      </c>
      <c r="H18" s="22">
        <v>313</v>
      </c>
      <c r="I18" s="22">
        <v>560</v>
      </c>
      <c r="J18" s="21">
        <v>5892</v>
      </c>
      <c r="K18" s="21">
        <v>3393</v>
      </c>
      <c r="L18" s="22">
        <v>892</v>
      </c>
      <c r="M18" s="21">
        <v>1196</v>
      </c>
      <c r="N18" s="21">
        <v>3658</v>
      </c>
      <c r="O18" s="21">
        <v>1859</v>
      </c>
      <c r="P18" s="22">
        <v>319</v>
      </c>
      <c r="Q18" s="22">
        <v>358</v>
      </c>
      <c r="R18" s="56">
        <f t="shared" si="0"/>
        <v>1921</v>
      </c>
      <c r="S18" s="53">
        <f t="shared" si="1"/>
        <v>2088</v>
      </c>
    </row>
    <row r="19" spans="1:19" x14ac:dyDescent="0.2">
      <c r="A19" s="4" t="s">
        <v>28</v>
      </c>
      <c r="B19" s="21">
        <v>16750</v>
      </c>
      <c r="C19" s="22">
        <v>56</v>
      </c>
      <c r="D19" s="22">
        <v>147</v>
      </c>
      <c r="E19" s="22">
        <v>295</v>
      </c>
      <c r="F19" s="22">
        <v>287</v>
      </c>
      <c r="G19" s="22">
        <v>239</v>
      </c>
      <c r="H19" s="22">
        <v>273</v>
      </c>
      <c r="I19" s="22">
        <v>490</v>
      </c>
      <c r="J19" s="21">
        <v>4830</v>
      </c>
      <c r="K19" s="21">
        <v>2805</v>
      </c>
      <c r="L19" s="22">
        <v>780</v>
      </c>
      <c r="M19" s="22">
        <v>875</v>
      </c>
      <c r="N19" s="21">
        <v>3295</v>
      </c>
      <c r="O19" s="21">
        <v>1707</v>
      </c>
      <c r="P19" s="22">
        <v>312</v>
      </c>
      <c r="Q19" s="22">
        <v>358</v>
      </c>
      <c r="R19" s="56">
        <f t="shared" si="0"/>
        <v>1787</v>
      </c>
      <c r="S19" s="53">
        <f t="shared" si="1"/>
        <v>1655</v>
      </c>
    </row>
    <row r="20" spans="1:19" x14ac:dyDescent="0.2">
      <c r="A20" s="4" t="s">
        <v>29</v>
      </c>
      <c r="B20" s="21">
        <v>12462</v>
      </c>
      <c r="C20" s="22">
        <v>53</v>
      </c>
      <c r="D20" s="22">
        <v>138</v>
      </c>
      <c r="E20" s="22">
        <v>191</v>
      </c>
      <c r="F20" s="22">
        <v>310</v>
      </c>
      <c r="G20" s="22">
        <v>198</v>
      </c>
      <c r="H20" s="22">
        <v>279</v>
      </c>
      <c r="I20" s="22">
        <v>367</v>
      </c>
      <c r="J20" s="21">
        <v>3863</v>
      </c>
      <c r="K20" s="21">
        <v>1951</v>
      </c>
      <c r="L20" s="22">
        <v>511</v>
      </c>
      <c r="M20" s="22">
        <v>577</v>
      </c>
      <c r="N20" s="21">
        <v>2308</v>
      </c>
      <c r="O20" s="21">
        <v>1247</v>
      </c>
      <c r="P20" s="22">
        <v>200</v>
      </c>
      <c r="Q20" s="22">
        <v>270</v>
      </c>
      <c r="R20" s="56">
        <f t="shared" si="0"/>
        <v>1536</v>
      </c>
      <c r="S20" s="53">
        <f t="shared" si="1"/>
        <v>1088</v>
      </c>
    </row>
    <row r="21" spans="1:19" x14ac:dyDescent="0.2">
      <c r="A21" s="4" t="s">
        <v>30</v>
      </c>
      <c r="B21" s="21">
        <v>20062</v>
      </c>
      <c r="C21" s="22">
        <v>158</v>
      </c>
      <c r="D21" s="22">
        <v>297</v>
      </c>
      <c r="E21" s="22">
        <v>405</v>
      </c>
      <c r="F21" s="22">
        <v>816</v>
      </c>
      <c r="G21" s="22">
        <v>440</v>
      </c>
      <c r="H21" s="22">
        <v>607</v>
      </c>
      <c r="I21" s="22">
        <v>813</v>
      </c>
      <c r="J21" s="21">
        <v>7206</v>
      </c>
      <c r="K21" s="21">
        <v>3063</v>
      </c>
      <c r="L21" s="22">
        <v>609</v>
      </c>
      <c r="M21" s="22">
        <v>735</v>
      </c>
      <c r="N21" s="21">
        <v>2918</v>
      </c>
      <c r="O21" s="21">
        <v>1346</v>
      </c>
      <c r="P21" s="22">
        <v>254</v>
      </c>
      <c r="Q21" s="22">
        <v>396</v>
      </c>
      <c r="R21" s="56">
        <f>SUM(C21:I21)</f>
        <v>3536</v>
      </c>
      <c r="S21" s="53">
        <f t="shared" si="1"/>
        <v>1344</v>
      </c>
    </row>
    <row r="22" spans="1:19" x14ac:dyDescent="0.2">
      <c r="A22" s="20" t="s">
        <v>31</v>
      </c>
      <c r="B22" s="21"/>
      <c r="C22" s="22"/>
      <c r="D22" s="22"/>
      <c r="E22" s="22"/>
      <c r="F22" s="22"/>
      <c r="G22" s="22"/>
      <c r="H22" s="22"/>
      <c r="I22" s="22"/>
      <c r="J22" s="21"/>
      <c r="K22" s="21"/>
      <c r="L22" s="22"/>
      <c r="M22" s="22"/>
      <c r="N22" s="21"/>
      <c r="O22" s="21"/>
      <c r="P22" s="22"/>
      <c r="Q22" s="22"/>
      <c r="R22" s="17"/>
    </row>
    <row r="23" spans="1:19" x14ac:dyDescent="0.2">
      <c r="A23" s="3" t="s">
        <v>35</v>
      </c>
      <c r="B23" s="21">
        <v>119170</v>
      </c>
      <c r="C23" s="22">
        <v>360</v>
      </c>
      <c r="D23" s="22">
        <v>793</v>
      </c>
      <c r="E23" s="21">
        <v>1639</v>
      </c>
      <c r="F23" s="21">
        <v>1849</v>
      </c>
      <c r="G23" s="21">
        <v>1738</v>
      </c>
      <c r="H23" s="21">
        <v>2211</v>
      </c>
      <c r="I23" s="21">
        <v>5321</v>
      </c>
      <c r="J23" s="21">
        <v>36161</v>
      </c>
      <c r="K23" s="21">
        <v>22198</v>
      </c>
      <c r="L23" s="21">
        <v>4682</v>
      </c>
      <c r="M23" s="21">
        <v>5711</v>
      </c>
      <c r="N23" s="21">
        <v>23223</v>
      </c>
      <c r="O23" s="21">
        <v>9117</v>
      </c>
      <c r="P23" s="21">
        <v>1770</v>
      </c>
      <c r="Q23" s="21">
        <v>2396</v>
      </c>
      <c r="R23" s="17" t="s">
        <v>56</v>
      </c>
    </row>
    <row r="24" spans="1:19" x14ac:dyDescent="0.2">
      <c r="A24" s="4" t="s">
        <v>18</v>
      </c>
      <c r="B24" s="21">
        <v>14845</v>
      </c>
      <c r="C24" s="22">
        <v>24</v>
      </c>
      <c r="D24" s="22">
        <v>40</v>
      </c>
      <c r="E24" s="22">
        <v>54</v>
      </c>
      <c r="F24" s="22">
        <v>122</v>
      </c>
      <c r="G24" s="22">
        <v>111</v>
      </c>
      <c r="H24" s="22">
        <v>333</v>
      </c>
      <c r="I24" s="21">
        <v>1892</v>
      </c>
      <c r="J24" s="21">
        <v>4865</v>
      </c>
      <c r="K24" s="21">
        <v>5268</v>
      </c>
      <c r="L24" s="22">
        <v>308</v>
      </c>
      <c r="M24" s="22">
        <v>434</v>
      </c>
      <c r="N24" s="21">
        <v>1317</v>
      </c>
      <c r="O24" s="22">
        <v>68</v>
      </c>
      <c r="P24" s="22">
        <v>6</v>
      </c>
      <c r="Q24" s="22">
        <v>4</v>
      </c>
      <c r="R24" s="17"/>
    </row>
    <row r="25" spans="1:19" x14ac:dyDescent="0.2">
      <c r="A25" s="3" t="s">
        <v>19</v>
      </c>
      <c r="B25" s="21">
        <v>104324</v>
      </c>
      <c r="C25" s="22">
        <v>337</v>
      </c>
      <c r="D25" s="22">
        <v>753</v>
      </c>
      <c r="E25" s="21">
        <v>1585</v>
      </c>
      <c r="F25" s="21">
        <v>1727</v>
      </c>
      <c r="G25" s="21">
        <v>1627</v>
      </c>
      <c r="H25" s="21">
        <v>1878</v>
      </c>
      <c r="I25" s="21">
        <v>3430</v>
      </c>
      <c r="J25" s="21">
        <v>31296</v>
      </c>
      <c r="K25" s="21">
        <v>16930</v>
      </c>
      <c r="L25" s="21">
        <v>4374</v>
      </c>
      <c r="M25" s="21">
        <v>5277</v>
      </c>
      <c r="N25" s="21">
        <v>21906</v>
      </c>
      <c r="O25" s="21">
        <v>9049</v>
      </c>
      <c r="P25" s="21">
        <v>1765</v>
      </c>
      <c r="Q25" s="21">
        <v>2392</v>
      </c>
      <c r="R25" s="17"/>
      <c r="S25" s="57" t="s">
        <v>53</v>
      </c>
    </row>
    <row r="26" spans="1:19" x14ac:dyDescent="0.2">
      <c r="A26" s="4" t="s">
        <v>20</v>
      </c>
      <c r="B26" s="21">
        <v>11410</v>
      </c>
      <c r="C26" s="22">
        <v>13</v>
      </c>
      <c r="D26" s="22">
        <v>43</v>
      </c>
      <c r="E26" s="22">
        <v>77</v>
      </c>
      <c r="F26" s="22">
        <v>90</v>
      </c>
      <c r="G26" s="22">
        <v>113</v>
      </c>
      <c r="H26" s="22">
        <v>190</v>
      </c>
      <c r="I26" s="22">
        <v>439</v>
      </c>
      <c r="J26" s="21">
        <v>3398</v>
      </c>
      <c r="K26" s="21">
        <v>2335</v>
      </c>
      <c r="L26" s="22">
        <v>426</v>
      </c>
      <c r="M26" s="22">
        <v>631</v>
      </c>
      <c r="N26" s="21">
        <v>2765</v>
      </c>
      <c r="O26" s="22">
        <v>706</v>
      </c>
      <c r="P26" s="22">
        <v>87</v>
      </c>
      <c r="Q26" s="22">
        <v>98</v>
      </c>
      <c r="R26" s="17"/>
      <c r="S26" s="18"/>
    </row>
    <row r="27" spans="1:19" x14ac:dyDescent="0.2">
      <c r="A27" s="4" t="s">
        <v>21</v>
      </c>
      <c r="B27" s="21">
        <v>10711</v>
      </c>
      <c r="C27" s="22">
        <v>29</v>
      </c>
      <c r="D27" s="22">
        <v>50</v>
      </c>
      <c r="E27" s="22">
        <v>114</v>
      </c>
      <c r="F27" s="22">
        <v>109</v>
      </c>
      <c r="G27" s="22">
        <v>141</v>
      </c>
      <c r="H27" s="22">
        <v>168</v>
      </c>
      <c r="I27" s="22">
        <v>359</v>
      </c>
      <c r="J27" s="21">
        <v>3059</v>
      </c>
      <c r="K27" s="21">
        <v>1820</v>
      </c>
      <c r="L27" s="22">
        <v>412</v>
      </c>
      <c r="M27" s="22">
        <v>642</v>
      </c>
      <c r="N27" s="21">
        <v>2492</v>
      </c>
      <c r="O27" s="22">
        <v>903</v>
      </c>
      <c r="P27" s="22">
        <v>190</v>
      </c>
      <c r="Q27" s="22">
        <v>223</v>
      </c>
      <c r="R27" s="17"/>
      <c r="S27" s="57" t="s">
        <v>54</v>
      </c>
    </row>
    <row r="28" spans="1:19" x14ac:dyDescent="0.2">
      <c r="A28" s="4" t="s">
        <v>22</v>
      </c>
      <c r="B28" s="21">
        <v>10281</v>
      </c>
      <c r="C28" s="22">
        <v>20</v>
      </c>
      <c r="D28" s="22">
        <v>66</v>
      </c>
      <c r="E28" s="22">
        <v>203</v>
      </c>
      <c r="F28" s="22">
        <v>162</v>
      </c>
      <c r="G28" s="22">
        <v>186</v>
      </c>
      <c r="H28" s="22">
        <v>166</v>
      </c>
      <c r="I28" s="22">
        <v>326</v>
      </c>
      <c r="J28" s="21">
        <v>2939</v>
      </c>
      <c r="K28" s="21">
        <v>1564</v>
      </c>
      <c r="L28" s="22">
        <v>468</v>
      </c>
      <c r="M28" s="22">
        <v>549</v>
      </c>
      <c r="N28" s="21">
        <v>2335</v>
      </c>
      <c r="O28" s="22">
        <v>935</v>
      </c>
      <c r="P28" s="22">
        <v>121</v>
      </c>
      <c r="Q28" s="22">
        <v>241</v>
      </c>
      <c r="R28" s="17"/>
      <c r="S28" s="18"/>
    </row>
    <row r="29" spans="1:19" x14ac:dyDescent="0.2">
      <c r="A29" s="4" t="s">
        <v>23</v>
      </c>
      <c r="B29" s="21">
        <v>9454</v>
      </c>
      <c r="C29" s="22">
        <v>25</v>
      </c>
      <c r="D29" s="22">
        <v>75</v>
      </c>
      <c r="E29" s="22">
        <v>176</v>
      </c>
      <c r="F29" s="22">
        <v>153</v>
      </c>
      <c r="G29" s="22">
        <v>159</v>
      </c>
      <c r="H29" s="22">
        <v>125</v>
      </c>
      <c r="I29" s="22">
        <v>333</v>
      </c>
      <c r="J29" s="21">
        <v>2509</v>
      </c>
      <c r="K29" s="21">
        <v>1445</v>
      </c>
      <c r="L29" s="22">
        <v>474</v>
      </c>
      <c r="M29" s="22">
        <v>502</v>
      </c>
      <c r="N29" s="21">
        <v>2134</v>
      </c>
      <c r="O29" s="22">
        <v>959</v>
      </c>
      <c r="P29" s="22">
        <v>154</v>
      </c>
      <c r="Q29" s="22">
        <v>232</v>
      </c>
      <c r="R29" s="17"/>
      <c r="S29" s="18"/>
    </row>
    <row r="30" spans="1:19" x14ac:dyDescent="0.2">
      <c r="A30" s="4" t="s">
        <v>24</v>
      </c>
      <c r="B30" s="21">
        <v>10118</v>
      </c>
      <c r="C30" s="22">
        <v>20</v>
      </c>
      <c r="D30" s="22">
        <v>55</v>
      </c>
      <c r="E30" s="22">
        <v>162</v>
      </c>
      <c r="F30" s="22">
        <v>133</v>
      </c>
      <c r="G30" s="22">
        <v>174</v>
      </c>
      <c r="H30" s="22">
        <v>162</v>
      </c>
      <c r="I30" s="22">
        <v>348</v>
      </c>
      <c r="J30" s="21">
        <v>3107</v>
      </c>
      <c r="K30" s="21">
        <v>1563</v>
      </c>
      <c r="L30" s="22">
        <v>409</v>
      </c>
      <c r="M30" s="22">
        <v>503</v>
      </c>
      <c r="N30" s="21">
        <v>2155</v>
      </c>
      <c r="O30" s="22">
        <v>965</v>
      </c>
      <c r="P30" s="22">
        <v>142</v>
      </c>
      <c r="Q30" s="22">
        <v>221</v>
      </c>
      <c r="R30" s="17"/>
      <c r="S30" s="18"/>
    </row>
    <row r="31" spans="1:19" x14ac:dyDescent="0.2">
      <c r="A31" s="4" t="s">
        <v>25</v>
      </c>
      <c r="B31" s="21">
        <v>10449</v>
      </c>
      <c r="C31" s="22">
        <v>44</v>
      </c>
      <c r="D31" s="22">
        <v>89</v>
      </c>
      <c r="E31" s="22">
        <v>165</v>
      </c>
      <c r="F31" s="22">
        <v>151</v>
      </c>
      <c r="G31" s="22">
        <v>163</v>
      </c>
      <c r="H31" s="22">
        <v>206</v>
      </c>
      <c r="I31" s="22">
        <v>363</v>
      </c>
      <c r="J31" s="21">
        <v>3477</v>
      </c>
      <c r="K31" s="21">
        <v>1550</v>
      </c>
      <c r="L31" s="22">
        <v>455</v>
      </c>
      <c r="M31" s="22">
        <v>546</v>
      </c>
      <c r="N31" s="21">
        <v>1996</v>
      </c>
      <c r="O31" s="22">
        <v>878</v>
      </c>
      <c r="P31" s="22">
        <v>143</v>
      </c>
      <c r="Q31" s="22">
        <v>224</v>
      </c>
      <c r="R31" s="17"/>
      <c r="S31" s="18"/>
    </row>
    <row r="32" spans="1:19" x14ac:dyDescent="0.2">
      <c r="A32" s="4" t="s">
        <v>26</v>
      </c>
      <c r="B32" s="21">
        <v>10587</v>
      </c>
      <c r="C32" s="22">
        <v>35</v>
      </c>
      <c r="D32" s="22">
        <v>50</v>
      </c>
      <c r="E32" s="22">
        <v>167</v>
      </c>
      <c r="F32" s="22">
        <v>134</v>
      </c>
      <c r="G32" s="22">
        <v>144</v>
      </c>
      <c r="H32" s="22">
        <v>195</v>
      </c>
      <c r="I32" s="22">
        <v>366</v>
      </c>
      <c r="J32" s="21">
        <v>3648</v>
      </c>
      <c r="K32" s="21">
        <v>1656</v>
      </c>
      <c r="L32" s="22">
        <v>488</v>
      </c>
      <c r="M32" s="22">
        <v>552</v>
      </c>
      <c r="N32" s="21">
        <v>2004</v>
      </c>
      <c r="O32" s="22">
        <v>744</v>
      </c>
      <c r="P32" s="22">
        <v>189</v>
      </c>
      <c r="Q32" s="22">
        <v>215</v>
      </c>
      <c r="R32" s="17"/>
      <c r="S32" s="18"/>
    </row>
    <row r="33" spans="1:19" x14ac:dyDescent="0.2">
      <c r="A33" s="4" t="s">
        <v>27</v>
      </c>
      <c r="B33" s="21">
        <v>9154</v>
      </c>
      <c r="C33" s="22">
        <v>48</v>
      </c>
      <c r="D33" s="22">
        <v>77</v>
      </c>
      <c r="E33" s="22">
        <v>154</v>
      </c>
      <c r="F33" s="22">
        <v>105</v>
      </c>
      <c r="G33" s="22">
        <v>117</v>
      </c>
      <c r="H33" s="22">
        <v>153</v>
      </c>
      <c r="I33" s="22">
        <v>268</v>
      </c>
      <c r="J33" s="21">
        <v>2778</v>
      </c>
      <c r="K33" s="21">
        <v>1597</v>
      </c>
      <c r="L33" s="22">
        <v>437</v>
      </c>
      <c r="M33" s="22">
        <v>451</v>
      </c>
      <c r="N33" s="21">
        <v>1703</v>
      </c>
      <c r="O33" s="22">
        <v>856</v>
      </c>
      <c r="P33" s="22">
        <v>193</v>
      </c>
      <c r="Q33" s="22">
        <v>217</v>
      </c>
      <c r="R33" s="17"/>
      <c r="S33" s="18"/>
    </row>
    <row r="34" spans="1:19" x14ac:dyDescent="0.2">
      <c r="A34" s="4" t="s">
        <v>28</v>
      </c>
      <c r="B34" s="21">
        <v>7907</v>
      </c>
      <c r="C34" s="22">
        <v>19</v>
      </c>
      <c r="D34" s="22">
        <v>68</v>
      </c>
      <c r="E34" s="22">
        <v>138</v>
      </c>
      <c r="F34" s="22">
        <v>142</v>
      </c>
      <c r="G34" s="22">
        <v>110</v>
      </c>
      <c r="H34" s="22">
        <v>134</v>
      </c>
      <c r="I34" s="22">
        <v>221</v>
      </c>
      <c r="J34" s="21">
        <v>2111</v>
      </c>
      <c r="K34" s="21">
        <v>1255</v>
      </c>
      <c r="L34" s="22">
        <v>375</v>
      </c>
      <c r="M34" s="22">
        <v>375</v>
      </c>
      <c r="N34" s="21">
        <v>1692</v>
      </c>
      <c r="O34" s="22">
        <v>812</v>
      </c>
      <c r="P34" s="22">
        <v>207</v>
      </c>
      <c r="Q34" s="22">
        <v>250</v>
      </c>
      <c r="R34" s="17"/>
      <c r="S34" s="18"/>
    </row>
    <row r="35" spans="1:19" x14ac:dyDescent="0.2">
      <c r="A35" s="4" t="s">
        <v>29</v>
      </c>
      <c r="B35" s="21">
        <v>5759</v>
      </c>
      <c r="C35" s="22">
        <v>22</v>
      </c>
      <c r="D35" s="22">
        <v>55</v>
      </c>
      <c r="E35" s="22">
        <v>77</v>
      </c>
      <c r="F35" s="22">
        <v>180</v>
      </c>
      <c r="G35" s="22">
        <v>110</v>
      </c>
      <c r="H35" s="22">
        <v>133</v>
      </c>
      <c r="I35" s="22">
        <v>141</v>
      </c>
      <c r="J35" s="21">
        <v>1600</v>
      </c>
      <c r="K35" s="22">
        <v>869</v>
      </c>
      <c r="L35" s="22">
        <v>184</v>
      </c>
      <c r="M35" s="22">
        <v>247</v>
      </c>
      <c r="N35" s="21">
        <v>1180</v>
      </c>
      <c r="O35" s="22">
        <v>606</v>
      </c>
      <c r="P35" s="22">
        <v>164</v>
      </c>
      <c r="Q35" s="22">
        <v>191</v>
      </c>
      <c r="R35" s="17"/>
      <c r="S35" s="18"/>
    </row>
    <row r="36" spans="1:19" x14ac:dyDescent="0.2">
      <c r="A36" s="4" t="s">
        <v>30</v>
      </c>
      <c r="B36" s="21">
        <v>8493</v>
      </c>
      <c r="C36" s="22">
        <v>61</v>
      </c>
      <c r="D36" s="22">
        <v>126</v>
      </c>
      <c r="E36" s="22">
        <v>153</v>
      </c>
      <c r="F36" s="22">
        <v>368</v>
      </c>
      <c r="G36" s="22">
        <v>209</v>
      </c>
      <c r="H36" s="22">
        <v>246</v>
      </c>
      <c r="I36" s="22">
        <v>266</v>
      </c>
      <c r="J36" s="21">
        <v>2672</v>
      </c>
      <c r="K36" s="21">
        <v>1276</v>
      </c>
      <c r="L36" s="22">
        <v>247</v>
      </c>
      <c r="M36" s="22">
        <v>280</v>
      </c>
      <c r="N36" s="21">
        <v>1450</v>
      </c>
      <c r="O36" s="22">
        <v>686</v>
      </c>
      <c r="P36" s="22">
        <v>175</v>
      </c>
      <c r="Q36" s="22">
        <v>279</v>
      </c>
      <c r="R36" s="17"/>
      <c r="S36" s="18"/>
    </row>
    <row r="37" spans="1:19" x14ac:dyDescent="0.2">
      <c r="A37" s="20" t="s">
        <v>32</v>
      </c>
      <c r="B37" s="21"/>
      <c r="C37" s="22"/>
      <c r="D37" s="22"/>
      <c r="E37" s="22"/>
      <c r="F37" s="22"/>
      <c r="G37" s="22"/>
      <c r="H37" s="22"/>
      <c r="I37" s="22"/>
      <c r="J37" s="21"/>
      <c r="K37" s="21"/>
      <c r="L37" s="22"/>
      <c r="M37" s="22"/>
      <c r="N37" s="21"/>
      <c r="O37" s="22"/>
      <c r="P37" s="22"/>
      <c r="Q37" s="22"/>
      <c r="R37" s="17"/>
    </row>
    <row r="38" spans="1:19" x14ac:dyDescent="0.2">
      <c r="A38" s="3" t="s">
        <v>35</v>
      </c>
      <c r="B38" s="21">
        <v>127155</v>
      </c>
      <c r="C38" s="22">
        <v>410</v>
      </c>
      <c r="D38" s="22">
        <v>761</v>
      </c>
      <c r="E38" s="21">
        <v>1575</v>
      </c>
      <c r="F38" s="21">
        <v>1800</v>
      </c>
      <c r="G38" s="21">
        <v>1746</v>
      </c>
      <c r="H38" s="21">
        <v>2056</v>
      </c>
      <c r="I38" s="21">
        <v>4923</v>
      </c>
      <c r="J38" s="21">
        <v>35010</v>
      </c>
      <c r="K38" s="21">
        <v>24247</v>
      </c>
      <c r="L38" s="21">
        <v>5399</v>
      </c>
      <c r="M38" s="21">
        <v>8278</v>
      </c>
      <c r="N38" s="21">
        <v>26145</v>
      </c>
      <c r="O38" s="21">
        <v>11680</v>
      </c>
      <c r="P38" s="21">
        <v>1426</v>
      </c>
      <c r="Q38" s="21">
        <v>1700</v>
      </c>
      <c r="R38" s="17"/>
      <c r="S38" s="18"/>
    </row>
    <row r="39" spans="1:19" x14ac:dyDescent="0.2">
      <c r="A39" s="4" t="s">
        <v>18</v>
      </c>
      <c r="B39" s="21">
        <v>14559</v>
      </c>
      <c r="C39" s="22">
        <v>29</v>
      </c>
      <c r="D39" s="22">
        <v>24</v>
      </c>
      <c r="E39" s="22">
        <v>27</v>
      </c>
      <c r="F39" s="22">
        <v>59</v>
      </c>
      <c r="G39" s="22">
        <v>120</v>
      </c>
      <c r="H39" s="22">
        <v>271</v>
      </c>
      <c r="I39" s="21">
        <v>1536</v>
      </c>
      <c r="J39" s="21">
        <v>3794</v>
      </c>
      <c r="K39" s="21">
        <v>5721</v>
      </c>
      <c r="L39" s="22">
        <v>364</v>
      </c>
      <c r="M39" s="22">
        <v>654</v>
      </c>
      <c r="N39" s="21">
        <v>1788</v>
      </c>
      <c r="O39" s="22">
        <v>137</v>
      </c>
      <c r="P39" s="22">
        <v>19</v>
      </c>
      <c r="Q39" s="22">
        <v>16</v>
      </c>
      <c r="R39" s="17"/>
      <c r="S39" s="18"/>
    </row>
    <row r="40" spans="1:19" x14ac:dyDescent="0.2">
      <c r="A40" s="3" t="s">
        <v>19</v>
      </c>
      <c r="B40" s="21">
        <v>112597</v>
      </c>
      <c r="C40" s="22">
        <v>380</v>
      </c>
      <c r="D40" s="22">
        <v>737</v>
      </c>
      <c r="E40" s="21">
        <v>1548</v>
      </c>
      <c r="F40" s="21">
        <v>1740</v>
      </c>
      <c r="G40" s="21">
        <v>1626</v>
      </c>
      <c r="H40" s="21">
        <v>1785</v>
      </c>
      <c r="I40" s="21">
        <v>3388</v>
      </c>
      <c r="J40" s="21">
        <v>31216</v>
      </c>
      <c r="K40" s="21">
        <v>18525</v>
      </c>
      <c r="L40" s="21">
        <v>5035</v>
      </c>
      <c r="M40" s="21">
        <v>7624</v>
      </c>
      <c r="N40" s="21">
        <v>24357</v>
      </c>
      <c r="O40" s="21">
        <v>11543</v>
      </c>
      <c r="P40" s="21">
        <v>1407</v>
      </c>
      <c r="Q40" s="21">
        <v>1685</v>
      </c>
      <c r="R40" s="17"/>
      <c r="S40" s="18"/>
    </row>
    <row r="41" spans="1:19" x14ac:dyDescent="0.2">
      <c r="A41" s="4" t="s">
        <v>20</v>
      </c>
      <c r="B41" s="21">
        <v>11335</v>
      </c>
      <c r="C41" s="22">
        <v>5</v>
      </c>
      <c r="D41" s="22">
        <v>29</v>
      </c>
      <c r="E41" s="22">
        <v>37</v>
      </c>
      <c r="F41" s="22">
        <v>82</v>
      </c>
      <c r="G41" s="22">
        <v>110</v>
      </c>
      <c r="H41" s="22">
        <v>161</v>
      </c>
      <c r="I41" s="22">
        <v>323</v>
      </c>
      <c r="J41" s="21">
        <v>2678</v>
      </c>
      <c r="K41" s="21">
        <v>2126</v>
      </c>
      <c r="L41" s="22">
        <v>492</v>
      </c>
      <c r="M41" s="22">
        <v>832</v>
      </c>
      <c r="N41" s="21">
        <v>3264</v>
      </c>
      <c r="O41" s="21">
        <v>969</v>
      </c>
      <c r="P41" s="22">
        <v>110</v>
      </c>
      <c r="Q41" s="22">
        <v>116</v>
      </c>
      <c r="R41" s="17"/>
      <c r="S41" s="18"/>
    </row>
    <row r="42" spans="1:19" x14ac:dyDescent="0.2">
      <c r="A42" s="4" t="s">
        <v>21</v>
      </c>
      <c r="B42" s="21">
        <v>10795</v>
      </c>
      <c r="C42" s="22">
        <v>22</v>
      </c>
      <c r="D42" s="22">
        <v>28</v>
      </c>
      <c r="E42" s="22">
        <v>94</v>
      </c>
      <c r="F42" s="22">
        <v>129</v>
      </c>
      <c r="G42" s="22">
        <v>157</v>
      </c>
      <c r="H42" s="22">
        <v>110</v>
      </c>
      <c r="I42" s="22">
        <v>261</v>
      </c>
      <c r="J42" s="21">
        <v>2359</v>
      </c>
      <c r="K42" s="21">
        <v>1860</v>
      </c>
      <c r="L42" s="22">
        <v>481</v>
      </c>
      <c r="M42" s="22">
        <v>734</v>
      </c>
      <c r="N42" s="21">
        <v>2864</v>
      </c>
      <c r="O42" s="21">
        <v>1294</v>
      </c>
      <c r="P42" s="22">
        <v>167</v>
      </c>
      <c r="Q42" s="22">
        <v>235</v>
      </c>
      <c r="R42" s="17"/>
      <c r="S42" s="18"/>
    </row>
    <row r="43" spans="1:19" x14ac:dyDescent="0.2">
      <c r="A43" s="4" t="s">
        <v>22</v>
      </c>
      <c r="B43" s="21">
        <v>10492</v>
      </c>
      <c r="C43" s="22">
        <v>33</v>
      </c>
      <c r="D43" s="22">
        <v>35</v>
      </c>
      <c r="E43" s="22">
        <v>122</v>
      </c>
      <c r="F43" s="22">
        <v>118</v>
      </c>
      <c r="G43" s="22">
        <v>199</v>
      </c>
      <c r="H43" s="22">
        <v>140</v>
      </c>
      <c r="I43" s="22">
        <v>297</v>
      </c>
      <c r="J43" s="21">
        <v>2213</v>
      </c>
      <c r="K43" s="21">
        <v>1645</v>
      </c>
      <c r="L43" s="22">
        <v>447</v>
      </c>
      <c r="M43" s="22">
        <v>735</v>
      </c>
      <c r="N43" s="21">
        <v>2650</v>
      </c>
      <c r="O43" s="21">
        <v>1503</v>
      </c>
      <c r="P43" s="22">
        <v>162</v>
      </c>
      <c r="Q43" s="22">
        <v>192</v>
      </c>
      <c r="R43" s="17"/>
      <c r="S43" s="18"/>
    </row>
    <row r="44" spans="1:19" x14ac:dyDescent="0.2">
      <c r="A44" s="4" t="s">
        <v>23</v>
      </c>
      <c r="B44" s="21">
        <v>9819</v>
      </c>
      <c r="C44" s="22">
        <v>28</v>
      </c>
      <c r="D44" s="22">
        <v>43</v>
      </c>
      <c r="E44" s="22">
        <v>152</v>
      </c>
      <c r="F44" s="22">
        <v>145</v>
      </c>
      <c r="G44" s="22">
        <v>156</v>
      </c>
      <c r="H44" s="22">
        <v>128</v>
      </c>
      <c r="I44" s="22">
        <v>249</v>
      </c>
      <c r="J44" s="21">
        <v>2137</v>
      </c>
      <c r="K44" s="21">
        <v>1444</v>
      </c>
      <c r="L44" s="22">
        <v>467</v>
      </c>
      <c r="M44" s="22">
        <v>696</v>
      </c>
      <c r="N44" s="21">
        <v>2487</v>
      </c>
      <c r="O44" s="21">
        <v>1315</v>
      </c>
      <c r="P44" s="22">
        <v>171</v>
      </c>
      <c r="Q44" s="22">
        <v>200</v>
      </c>
      <c r="R44" s="17"/>
      <c r="S44" s="18"/>
    </row>
    <row r="45" spans="1:19" x14ac:dyDescent="0.2">
      <c r="A45" s="4" t="s">
        <v>24</v>
      </c>
      <c r="B45" s="21">
        <v>10543</v>
      </c>
      <c r="C45" s="22">
        <v>25</v>
      </c>
      <c r="D45" s="22">
        <v>56</v>
      </c>
      <c r="E45" s="22">
        <v>167</v>
      </c>
      <c r="F45" s="22">
        <v>135</v>
      </c>
      <c r="G45" s="22">
        <v>161</v>
      </c>
      <c r="H45" s="22">
        <v>117</v>
      </c>
      <c r="I45" s="22">
        <v>293</v>
      </c>
      <c r="J45" s="21">
        <v>2646</v>
      </c>
      <c r="K45" s="21">
        <v>1587</v>
      </c>
      <c r="L45" s="22">
        <v>498</v>
      </c>
      <c r="M45" s="22">
        <v>797</v>
      </c>
      <c r="N45" s="21">
        <v>2456</v>
      </c>
      <c r="O45" s="21">
        <v>1233</v>
      </c>
      <c r="P45" s="22">
        <v>182</v>
      </c>
      <c r="Q45" s="22">
        <v>189</v>
      </c>
      <c r="R45" s="17"/>
      <c r="S45" s="18"/>
    </row>
    <row r="46" spans="1:19" x14ac:dyDescent="0.2">
      <c r="A46" s="4" t="s">
        <v>25</v>
      </c>
      <c r="B46" s="21">
        <v>10915</v>
      </c>
      <c r="C46" s="22">
        <v>36</v>
      </c>
      <c r="D46" s="22">
        <v>57</v>
      </c>
      <c r="E46" s="22">
        <v>142</v>
      </c>
      <c r="F46" s="22">
        <v>117</v>
      </c>
      <c r="G46" s="22">
        <v>148</v>
      </c>
      <c r="H46" s="22">
        <v>161</v>
      </c>
      <c r="I46" s="22">
        <v>298</v>
      </c>
      <c r="J46" s="21">
        <v>3075</v>
      </c>
      <c r="K46" s="21">
        <v>1788</v>
      </c>
      <c r="L46" s="22">
        <v>565</v>
      </c>
      <c r="M46" s="22">
        <v>927</v>
      </c>
      <c r="N46" s="21">
        <v>2251</v>
      </c>
      <c r="O46" s="21">
        <v>1058</v>
      </c>
      <c r="P46" s="22">
        <v>121</v>
      </c>
      <c r="Q46" s="22">
        <v>170</v>
      </c>
      <c r="R46" s="17"/>
      <c r="S46" s="18"/>
    </row>
    <row r="47" spans="1:19" x14ac:dyDescent="0.2">
      <c r="A47" s="4" t="s">
        <v>26</v>
      </c>
      <c r="B47" s="21">
        <v>11250</v>
      </c>
      <c r="C47" s="22">
        <v>41</v>
      </c>
      <c r="D47" s="22">
        <v>75</v>
      </c>
      <c r="E47" s="22">
        <v>146</v>
      </c>
      <c r="F47" s="22">
        <v>126</v>
      </c>
      <c r="G47" s="22">
        <v>133</v>
      </c>
      <c r="H47" s="22">
        <v>162</v>
      </c>
      <c r="I47" s="22">
        <v>333</v>
      </c>
      <c r="J47" s="21">
        <v>3477</v>
      </c>
      <c r="K47" s="21">
        <v>1859</v>
      </c>
      <c r="L47" s="22">
        <v>536</v>
      </c>
      <c r="M47" s="22">
        <v>874</v>
      </c>
      <c r="N47" s="21">
        <v>2231</v>
      </c>
      <c r="O47" s="21">
        <v>971</v>
      </c>
      <c r="P47" s="22">
        <v>148</v>
      </c>
      <c r="Q47" s="22">
        <v>137</v>
      </c>
      <c r="R47" s="17"/>
      <c r="S47" s="18"/>
    </row>
    <row r="48" spans="1:19" x14ac:dyDescent="0.2">
      <c r="A48" s="4" t="s">
        <v>27</v>
      </c>
      <c r="B48" s="21">
        <v>10334</v>
      </c>
      <c r="C48" s="22">
        <v>25</v>
      </c>
      <c r="D48" s="22">
        <v>80</v>
      </c>
      <c r="E48" s="22">
        <v>163</v>
      </c>
      <c r="F48" s="22">
        <v>167</v>
      </c>
      <c r="G48" s="22">
        <v>112</v>
      </c>
      <c r="H48" s="22">
        <v>160</v>
      </c>
      <c r="I48" s="22">
        <v>292</v>
      </c>
      <c r="J48" s="21">
        <v>3114</v>
      </c>
      <c r="K48" s="21">
        <v>1796</v>
      </c>
      <c r="L48" s="22">
        <v>455</v>
      </c>
      <c r="M48" s="22">
        <v>745</v>
      </c>
      <c r="N48" s="21">
        <v>1954</v>
      </c>
      <c r="O48" s="21">
        <v>1003</v>
      </c>
      <c r="P48" s="22">
        <v>126</v>
      </c>
      <c r="Q48" s="22">
        <v>140</v>
      </c>
      <c r="R48" s="17"/>
      <c r="S48" s="18"/>
    </row>
    <row r="49" spans="1:19" x14ac:dyDescent="0.2">
      <c r="A49" s="4" t="s">
        <v>28</v>
      </c>
      <c r="B49" s="21">
        <v>8843</v>
      </c>
      <c r="C49" s="22">
        <v>37</v>
      </c>
      <c r="D49" s="22">
        <v>79</v>
      </c>
      <c r="E49" s="22">
        <v>157</v>
      </c>
      <c r="F49" s="22">
        <v>146</v>
      </c>
      <c r="G49" s="22">
        <v>129</v>
      </c>
      <c r="H49" s="22">
        <v>139</v>
      </c>
      <c r="I49" s="22">
        <v>269</v>
      </c>
      <c r="J49" s="21">
        <v>2719</v>
      </c>
      <c r="K49" s="21">
        <v>1550</v>
      </c>
      <c r="L49" s="22">
        <v>405</v>
      </c>
      <c r="M49" s="22">
        <v>500</v>
      </c>
      <c r="N49" s="21">
        <v>1603</v>
      </c>
      <c r="O49" s="22">
        <v>895</v>
      </c>
      <c r="P49" s="22">
        <v>105</v>
      </c>
      <c r="Q49" s="22">
        <v>108</v>
      </c>
      <c r="R49" s="17"/>
      <c r="S49" s="18"/>
    </row>
    <row r="50" spans="1:19" x14ac:dyDescent="0.2">
      <c r="A50" s="4" t="s">
        <v>29</v>
      </c>
      <c r="B50" s="21">
        <v>6702</v>
      </c>
      <c r="C50" s="22">
        <v>31</v>
      </c>
      <c r="D50" s="22">
        <v>83</v>
      </c>
      <c r="E50" s="22">
        <v>114</v>
      </c>
      <c r="F50" s="22">
        <v>130</v>
      </c>
      <c r="G50" s="22">
        <v>88</v>
      </c>
      <c r="H50" s="22">
        <v>145</v>
      </c>
      <c r="I50" s="22">
        <v>226</v>
      </c>
      <c r="J50" s="21">
        <v>2263</v>
      </c>
      <c r="K50" s="21">
        <v>1082</v>
      </c>
      <c r="L50" s="22">
        <v>327</v>
      </c>
      <c r="M50" s="22">
        <v>330</v>
      </c>
      <c r="N50" s="21">
        <v>1128</v>
      </c>
      <c r="O50" s="22">
        <v>641</v>
      </c>
      <c r="P50" s="22">
        <v>36</v>
      </c>
      <c r="Q50" s="22">
        <v>79</v>
      </c>
      <c r="R50" s="17"/>
      <c r="S50" s="18"/>
    </row>
    <row r="51" spans="1:19" x14ac:dyDescent="0.2">
      <c r="A51" s="6" t="s">
        <v>30</v>
      </c>
      <c r="B51" s="23">
        <v>11569</v>
      </c>
      <c r="C51" s="24">
        <v>98</v>
      </c>
      <c r="D51" s="24">
        <v>171</v>
      </c>
      <c r="E51" s="24">
        <v>252</v>
      </c>
      <c r="F51" s="24">
        <v>448</v>
      </c>
      <c r="G51" s="24">
        <v>231</v>
      </c>
      <c r="H51" s="24">
        <v>361</v>
      </c>
      <c r="I51" s="24">
        <v>547</v>
      </c>
      <c r="J51" s="23">
        <v>4533</v>
      </c>
      <c r="K51" s="23">
        <v>1788</v>
      </c>
      <c r="L51" s="24">
        <v>361</v>
      </c>
      <c r="M51" s="24">
        <v>455</v>
      </c>
      <c r="N51" s="23">
        <v>1468</v>
      </c>
      <c r="O51" s="24">
        <v>660</v>
      </c>
      <c r="P51" s="24">
        <v>79</v>
      </c>
      <c r="Q51" s="24">
        <v>117</v>
      </c>
      <c r="R51" s="17"/>
      <c r="S51" s="18"/>
    </row>
    <row r="52" spans="1:19" x14ac:dyDescent="0.2">
      <c r="A52" s="7" t="s">
        <v>33</v>
      </c>
      <c r="B52" s="25"/>
      <c r="C52" s="26"/>
      <c r="D52" s="26"/>
      <c r="E52" s="26"/>
      <c r="F52" s="26"/>
      <c r="G52" s="26"/>
      <c r="H52" s="26"/>
      <c r="I52" s="26"/>
      <c r="J52" s="25"/>
      <c r="K52" s="26"/>
      <c r="L52" s="26"/>
      <c r="M52" s="26"/>
      <c r="N52" s="26"/>
      <c r="O52" s="26"/>
      <c r="P52" s="26"/>
      <c r="Q52" s="26"/>
    </row>
    <row r="53" spans="1:19" x14ac:dyDescent="0.2">
      <c r="A53" s="9" t="s">
        <v>34</v>
      </c>
      <c r="B53" s="25"/>
      <c r="C53" s="26"/>
      <c r="D53" s="26"/>
      <c r="E53" s="26"/>
      <c r="F53" s="26"/>
      <c r="G53" s="26"/>
      <c r="H53" s="26"/>
      <c r="I53" s="26"/>
      <c r="J53" s="25"/>
      <c r="K53" s="25"/>
      <c r="L53" s="26"/>
      <c r="M53" s="26"/>
      <c r="N53" s="25"/>
      <c r="O53" s="26"/>
      <c r="P53" s="26"/>
      <c r="Q53" s="26"/>
    </row>
    <row r="54" spans="1:19" ht="14.25" x14ac:dyDescent="0.2">
      <c r="A54" s="9" t="s">
        <v>41</v>
      </c>
    </row>
    <row r="55" spans="1:19" ht="14.25" x14ac:dyDescent="0.2">
      <c r="A55" s="9" t="s">
        <v>42</v>
      </c>
    </row>
    <row r="57" spans="1:19" x14ac:dyDescent="0.2">
      <c r="A57" s="2" t="s">
        <v>38</v>
      </c>
    </row>
  </sheetData>
  <mergeCells count="2">
    <mergeCell ref="A5:A6"/>
    <mergeCell ref="B5:Q5"/>
  </mergeCells>
  <pageMargins left="0.7" right="0.45" top="0.5" bottom="0.25" header="0.3" footer="0.3"/>
  <pageSetup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Analysis_Tables</vt:lpstr>
      <vt:lpstr>Analysis_Graphs</vt:lpstr>
      <vt:lpstr>Unemployment_BLS</vt:lpstr>
      <vt:lpstr>Attainment_Census</vt:lpstr>
    </vt:vector>
  </TitlesOfParts>
  <Company>U.S. Department of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 and Social Stratification Branch - US Census Bureau</dc:creator>
  <cp:lastModifiedBy>John Hill Escobar Olmos</cp:lastModifiedBy>
  <cp:lastPrinted>2017-11-28T20:07:14Z</cp:lastPrinted>
  <dcterms:created xsi:type="dcterms:W3CDTF">2014-01-23T14:11:36Z</dcterms:created>
  <dcterms:modified xsi:type="dcterms:W3CDTF">2019-01-13T19:53:12Z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