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ml.chartshapes+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2.xml" ContentType="application/vnd.openxmlformats-officedocument.drawingml.chart+xml"/>
  <Override PartName="/xl/drawings/drawing15.xml" ContentType="application/vnd.openxmlformats-officedocument.drawingml.chartshapes+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14.xml" ContentType="application/vnd.openxmlformats-officedocument.drawingml.chart+xml"/>
  <Override PartName="/xl/drawings/drawing18.xml" ContentType="application/vnd.openxmlformats-officedocument.drawingml.chartshapes+xml"/>
  <Override PartName="/xl/charts/chart15.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6.xml" ContentType="application/vnd.openxmlformats-officedocument.drawingml.chart+xml"/>
  <Override PartName="/xl/drawings/drawing21.xml" ContentType="application/vnd.openxmlformats-officedocument.drawingml.chartshapes+xml"/>
  <Override PartName="/xl/charts/chart17.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8.xml" ContentType="application/vnd.openxmlformats-officedocument.drawingml.chart+xml"/>
  <Override PartName="/xl/drawings/drawing24.xml" ContentType="application/vnd.openxmlformats-officedocument.drawingml.chartshapes+xml"/>
  <Override PartName="/xl/charts/chart19.xml" ContentType="application/vnd.openxmlformats-officedocument.drawingml.chart+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mc:AlternateContent xmlns:mc="http://schemas.openxmlformats.org/markup-compatibility/2006">
    <mc:Choice Requires="x15">
      <x15ac:absPath xmlns:x15ac="http://schemas.microsoft.com/office/spreadsheetml/2010/11/ac" url="D:\Users\JIselin\Box Sync\LiquorTax\Data\Synth - Latest\"/>
    </mc:Choice>
  </mc:AlternateContent>
  <bookViews>
    <workbookView xWindow="240" yWindow="465" windowWidth="21660" windowHeight="13965" firstSheet="9" activeTab="11"/>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4" r:id="rId13"/>
    <sheet name="Lag Test" sheetId="9" r:id="rId14"/>
    <sheet name="Pre-Treatment Test" sheetId="20" r:id="rId15"/>
    <sheet name="Leave-One_Out Test" sheetId="21" r:id="rId16"/>
    <sheet name="States" sheetId="8" r:id="rId17"/>
  </sheets>
  <calcPr calcId="171027" concurrentCalc="0"/>
</workbook>
</file>

<file path=xl/calcChain.xml><?xml version="1.0" encoding="utf-8"?>
<calcChain xmlns="http://schemas.openxmlformats.org/spreadsheetml/2006/main">
  <c r="B3" i="24" l="1"/>
  <c r="B4" i="24"/>
  <c r="B5" i="24"/>
  <c r="B6" i="24"/>
  <c r="B7" i="24"/>
  <c r="B8" i="24"/>
  <c r="B9" i="24"/>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B50" i="24"/>
  <c r="B51" i="24"/>
  <c r="B52" i="24"/>
  <c r="B2" i="24"/>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2" i="3"/>
  <c r="R2" i="24"/>
  <c r="BP2" i="24"/>
  <c r="BP3" i="24"/>
  <c r="BP38" i="24"/>
  <c r="BO2" i="24"/>
  <c r="Q38" i="24"/>
  <c r="BO3" i="24"/>
  <c r="BO38" i="24"/>
  <c r="BN2" i="24"/>
  <c r="BN3" i="24"/>
  <c r="BN38" i="24"/>
  <c r="BM2" i="24"/>
  <c r="BM3" i="24"/>
  <c r="BM38" i="24"/>
  <c r="BL2" i="24"/>
  <c r="BL3" i="24"/>
  <c r="BL38" i="24"/>
  <c r="BK2" i="24"/>
  <c r="BK3" i="24"/>
  <c r="BK38" i="24"/>
  <c r="BJ2" i="24"/>
  <c r="BJ3" i="24"/>
  <c r="BJ38" i="24"/>
  <c r="BI2" i="24"/>
  <c r="BI3" i="24"/>
  <c r="BI38" i="24"/>
  <c r="BH2" i="24"/>
  <c r="BH3" i="24"/>
  <c r="BH38" i="24"/>
  <c r="BG2" i="24"/>
  <c r="BG3" i="24"/>
  <c r="BG38" i="24"/>
  <c r="BF2" i="24"/>
  <c r="BF3" i="24"/>
  <c r="BF38" i="24"/>
  <c r="BE2" i="24"/>
  <c r="BE3" i="24"/>
  <c r="BE38" i="24"/>
  <c r="BD2" i="24"/>
  <c r="BD3" i="24"/>
  <c r="BD38" i="24"/>
  <c r="BC2" i="24"/>
  <c r="BC3" i="24"/>
  <c r="BC38" i="24"/>
  <c r="BB2" i="24"/>
  <c r="BB3" i="24"/>
  <c r="BB38" i="24"/>
  <c r="BA2" i="24"/>
  <c r="BA3" i="24"/>
  <c r="BA38" i="24"/>
  <c r="AZ2" i="24"/>
  <c r="AZ3" i="24"/>
  <c r="AZ38" i="24"/>
  <c r="AY2" i="24"/>
  <c r="AY3" i="24"/>
  <c r="AY38" i="24"/>
  <c r="AX2" i="24"/>
  <c r="AX3" i="24"/>
  <c r="AX38" i="24"/>
  <c r="AW2" i="24"/>
  <c r="AW3" i="24"/>
  <c r="AW38" i="24"/>
  <c r="AV2" i="24"/>
  <c r="AV3" i="24"/>
  <c r="AV38" i="24"/>
  <c r="AU2" i="24"/>
  <c r="AU3" i="24"/>
  <c r="AU38" i="24"/>
  <c r="AT2" i="24"/>
  <c r="AT3" i="24"/>
  <c r="AT38" i="24"/>
  <c r="AS2" i="24"/>
  <c r="AS3" i="24"/>
  <c r="AS38" i="24"/>
  <c r="AR2" i="24"/>
  <c r="AR3" i="24"/>
  <c r="AR38" i="24"/>
  <c r="AQ2" i="24"/>
  <c r="AQ3" i="24"/>
  <c r="AQ38" i="24"/>
  <c r="AP2" i="24"/>
  <c r="AP3" i="24"/>
  <c r="AP38" i="24"/>
  <c r="AO2" i="24"/>
  <c r="AO3" i="24"/>
  <c r="AO38" i="24"/>
  <c r="AN2" i="24"/>
  <c r="AN3" i="24"/>
  <c r="AN38" i="24"/>
  <c r="AM2" i="24"/>
  <c r="AM3" i="24"/>
  <c r="AM38" i="24"/>
  <c r="AL2" i="24"/>
  <c r="AL3" i="24"/>
  <c r="AL38" i="24"/>
  <c r="AK2" i="24"/>
  <c r="AK3" i="24"/>
  <c r="AK38" i="24"/>
  <c r="AJ2" i="24"/>
  <c r="AJ3" i="24"/>
  <c r="AJ38" i="24"/>
  <c r="AI2" i="24"/>
  <c r="AI3" i="24"/>
  <c r="AI38" i="24"/>
  <c r="AH2" i="24"/>
  <c r="AH3" i="24"/>
  <c r="AH38" i="24"/>
  <c r="AG2" i="24"/>
  <c r="AG3" i="24"/>
  <c r="AG38" i="24"/>
  <c r="AF2" i="24"/>
  <c r="AF3" i="24"/>
  <c r="AF38" i="24"/>
  <c r="AE2" i="24"/>
  <c r="AE3" i="24"/>
  <c r="AE38" i="24"/>
  <c r="AD2" i="24"/>
  <c r="AD3" i="24"/>
  <c r="AD38" i="24"/>
  <c r="AC2" i="24"/>
  <c r="AC3" i="24"/>
  <c r="AC38" i="24"/>
  <c r="AB2" i="24"/>
  <c r="AB3" i="24"/>
  <c r="AB38" i="24"/>
  <c r="AA2" i="24"/>
  <c r="AA3" i="24"/>
  <c r="AA38" i="24"/>
  <c r="Z2" i="24"/>
  <c r="Z3" i="24"/>
  <c r="Z38" i="24"/>
  <c r="Y2" i="24"/>
  <c r="Y3" i="24"/>
  <c r="Y38" i="24"/>
  <c r="X2" i="24"/>
  <c r="X3" i="24"/>
  <c r="X38" i="24"/>
  <c r="W2" i="24"/>
  <c r="W3" i="24"/>
  <c r="W38" i="24"/>
  <c r="V2" i="24"/>
  <c r="V3" i="24"/>
  <c r="V38" i="24"/>
  <c r="U2" i="24"/>
  <c r="U3" i="24"/>
  <c r="U38" i="24"/>
  <c r="T2" i="24"/>
  <c r="T3" i="24"/>
  <c r="T38" i="24"/>
  <c r="S2" i="24"/>
  <c r="S3" i="24"/>
  <c r="S38" i="24"/>
  <c r="R3" i="24"/>
  <c r="R38" i="24"/>
  <c r="BP37" i="24"/>
  <c r="Q37" i="24"/>
  <c r="BO37" i="24"/>
  <c r="BN37" i="24"/>
  <c r="BM37" i="24"/>
  <c r="BL37" i="24"/>
  <c r="BK37" i="24"/>
  <c r="BJ37" i="24"/>
  <c r="BI37" i="24"/>
  <c r="BH37" i="24"/>
  <c r="BG37" i="24"/>
  <c r="BF37" i="24"/>
  <c r="BE37" i="24"/>
  <c r="BD37" i="24"/>
  <c r="BC37" i="24"/>
  <c r="BB37" i="24"/>
  <c r="BA37" i="24"/>
  <c r="AZ37" i="24"/>
  <c r="AY37" i="24"/>
  <c r="AX37" i="24"/>
  <c r="AW37" i="24"/>
  <c r="AV37" i="24"/>
  <c r="AU37" i="24"/>
  <c r="AT37" i="24"/>
  <c r="AS37" i="24"/>
  <c r="AR37" i="24"/>
  <c r="AQ37" i="24"/>
  <c r="AP37" i="24"/>
  <c r="AO37" i="24"/>
  <c r="AN37" i="24"/>
  <c r="AM37" i="24"/>
  <c r="AL37" i="24"/>
  <c r="AK37" i="24"/>
  <c r="AJ37" i="24"/>
  <c r="AI37" i="24"/>
  <c r="AH37" i="24"/>
  <c r="AG37" i="24"/>
  <c r="AF37" i="24"/>
  <c r="AE37" i="24"/>
  <c r="AD37" i="24"/>
  <c r="AC37" i="24"/>
  <c r="AB37" i="24"/>
  <c r="AA37" i="24"/>
  <c r="Z37" i="24"/>
  <c r="Y37" i="24"/>
  <c r="X37" i="24"/>
  <c r="W37" i="24"/>
  <c r="V37" i="24"/>
  <c r="U37" i="24"/>
  <c r="T37" i="24"/>
  <c r="S37" i="24"/>
  <c r="R37" i="24"/>
  <c r="BP36" i="24"/>
  <c r="Q36" i="24"/>
  <c r="BO36" i="24"/>
  <c r="BN36" i="24"/>
  <c r="BM36" i="24"/>
  <c r="BL36" i="24"/>
  <c r="BK36" i="24"/>
  <c r="BJ36" i="24"/>
  <c r="BI36" i="24"/>
  <c r="BH36" i="24"/>
  <c r="BG36" i="24"/>
  <c r="BF36" i="24"/>
  <c r="BE36" i="24"/>
  <c r="BD36" i="24"/>
  <c r="BC36" i="24"/>
  <c r="BB36" i="24"/>
  <c r="BA36" i="24"/>
  <c r="AZ36" i="24"/>
  <c r="AY36" i="24"/>
  <c r="AX36" i="24"/>
  <c r="AW36" i="24"/>
  <c r="AV36" i="24"/>
  <c r="AU36" i="24"/>
  <c r="AT36" i="24"/>
  <c r="AS36" i="24"/>
  <c r="AR36" i="24"/>
  <c r="AQ36" i="24"/>
  <c r="AP36" i="24"/>
  <c r="AO36" i="24"/>
  <c r="AN36" i="24"/>
  <c r="AM36" i="24"/>
  <c r="AL36" i="24"/>
  <c r="AK36" i="24"/>
  <c r="AJ36" i="24"/>
  <c r="AI36" i="24"/>
  <c r="AH36" i="24"/>
  <c r="AG36" i="24"/>
  <c r="AF36" i="24"/>
  <c r="AE36" i="24"/>
  <c r="AD36" i="24"/>
  <c r="AC36" i="24"/>
  <c r="AB36" i="24"/>
  <c r="AA36" i="24"/>
  <c r="Z36" i="24"/>
  <c r="Y36" i="24"/>
  <c r="X36" i="24"/>
  <c r="W36" i="24"/>
  <c r="V36" i="24"/>
  <c r="U36" i="24"/>
  <c r="T36" i="24"/>
  <c r="S36" i="24"/>
  <c r="R36" i="24"/>
  <c r="BP35" i="24"/>
  <c r="Q35" i="24"/>
  <c r="BO35" i="24"/>
  <c r="BN35" i="24"/>
  <c r="BM35" i="24"/>
  <c r="BL35" i="24"/>
  <c r="BK35" i="24"/>
  <c r="BJ35" i="24"/>
  <c r="BI35" i="24"/>
  <c r="BH35" i="24"/>
  <c r="BG35" i="24"/>
  <c r="BF35" i="24"/>
  <c r="BE35" i="24"/>
  <c r="BD35" i="24"/>
  <c r="BC35" i="24"/>
  <c r="BB35" i="24"/>
  <c r="BA35" i="24"/>
  <c r="AZ35" i="24"/>
  <c r="AY35" i="24"/>
  <c r="AX35" i="24"/>
  <c r="AW35" i="24"/>
  <c r="AV35" i="24"/>
  <c r="AU35" i="24"/>
  <c r="AT35" i="24"/>
  <c r="AS35" i="24"/>
  <c r="AR35" i="24"/>
  <c r="AQ35" i="24"/>
  <c r="AP35" i="24"/>
  <c r="AO35" i="24"/>
  <c r="AN35" i="24"/>
  <c r="AM35" i="24"/>
  <c r="AL35" i="24"/>
  <c r="AK35" i="24"/>
  <c r="AJ35" i="24"/>
  <c r="AI35" i="24"/>
  <c r="AH35" i="24"/>
  <c r="AG35" i="24"/>
  <c r="AF35" i="24"/>
  <c r="AE35" i="24"/>
  <c r="AD35" i="24"/>
  <c r="AC35" i="24"/>
  <c r="AB35" i="24"/>
  <c r="AA35" i="24"/>
  <c r="Z35" i="24"/>
  <c r="Y35" i="24"/>
  <c r="X35" i="24"/>
  <c r="W35" i="24"/>
  <c r="V35" i="24"/>
  <c r="U35" i="24"/>
  <c r="T35" i="24"/>
  <c r="S35" i="24"/>
  <c r="R35" i="24"/>
  <c r="BP34" i="24"/>
  <c r="Q34" i="24"/>
  <c r="BO34" i="24"/>
  <c r="BN34" i="24"/>
  <c r="BM34" i="24"/>
  <c r="BL34" i="24"/>
  <c r="BK34" i="24"/>
  <c r="BJ34" i="24"/>
  <c r="BI34" i="24"/>
  <c r="BH34" i="24"/>
  <c r="BG34" i="24"/>
  <c r="BF34" i="24"/>
  <c r="BE34" i="24"/>
  <c r="BD34" i="24"/>
  <c r="BC34" i="24"/>
  <c r="BB34" i="24"/>
  <c r="BA34" i="24"/>
  <c r="AZ34" i="24"/>
  <c r="AY34" i="24"/>
  <c r="AX34" i="24"/>
  <c r="AW34" i="24"/>
  <c r="AV34" i="24"/>
  <c r="AU34" i="24"/>
  <c r="AT34" i="24"/>
  <c r="AS34" i="24"/>
  <c r="AR34" i="24"/>
  <c r="AQ34" i="24"/>
  <c r="AP34" i="24"/>
  <c r="AO34" i="24"/>
  <c r="AN34" i="24"/>
  <c r="AM34" i="24"/>
  <c r="AL34" i="24"/>
  <c r="AK34" i="24"/>
  <c r="AJ34" i="24"/>
  <c r="AI34" i="24"/>
  <c r="AH34" i="24"/>
  <c r="AG34" i="24"/>
  <c r="AF34" i="24"/>
  <c r="AE34" i="24"/>
  <c r="AD34" i="24"/>
  <c r="AC34" i="24"/>
  <c r="AB34" i="24"/>
  <c r="AA34" i="24"/>
  <c r="Z34" i="24"/>
  <c r="Y34" i="24"/>
  <c r="X34" i="24"/>
  <c r="W34" i="24"/>
  <c r="V34" i="24"/>
  <c r="U34" i="24"/>
  <c r="T34" i="24"/>
  <c r="S34" i="24"/>
  <c r="R34" i="24"/>
  <c r="BP33" i="24"/>
  <c r="Q33" i="24"/>
  <c r="BO33" i="24"/>
  <c r="BN33" i="24"/>
  <c r="BM33" i="24"/>
  <c r="BL33" i="24"/>
  <c r="BK33" i="24"/>
  <c r="BJ33" i="24"/>
  <c r="BI33" i="24"/>
  <c r="BH33" i="24"/>
  <c r="BG33" i="24"/>
  <c r="BF33" i="24"/>
  <c r="BE33" i="24"/>
  <c r="BD33" i="24"/>
  <c r="BC33" i="24"/>
  <c r="BB33" i="24"/>
  <c r="BA33" i="24"/>
  <c r="AZ33" i="24"/>
  <c r="AY33" i="24"/>
  <c r="AX33" i="24"/>
  <c r="AW33" i="24"/>
  <c r="AV33" i="24"/>
  <c r="AU33" i="24"/>
  <c r="AT33" i="24"/>
  <c r="AS33" i="24"/>
  <c r="AR33" i="24"/>
  <c r="AQ33" i="24"/>
  <c r="AP33" i="24"/>
  <c r="AO33" i="24"/>
  <c r="AN33" i="24"/>
  <c r="AM33" i="24"/>
  <c r="AL33" i="24"/>
  <c r="AK33" i="24"/>
  <c r="AJ33" i="24"/>
  <c r="AI33" i="24"/>
  <c r="AH33" i="24"/>
  <c r="AG33" i="24"/>
  <c r="AF33" i="24"/>
  <c r="AE33" i="24"/>
  <c r="AD33" i="24"/>
  <c r="AC33" i="24"/>
  <c r="AB33" i="24"/>
  <c r="AA33" i="24"/>
  <c r="Z33" i="24"/>
  <c r="Y33" i="24"/>
  <c r="X33" i="24"/>
  <c r="W33" i="24"/>
  <c r="V33" i="24"/>
  <c r="U33" i="24"/>
  <c r="T33" i="24"/>
  <c r="S33" i="24"/>
  <c r="R33" i="24"/>
  <c r="BP32" i="24"/>
  <c r="Q32" i="24"/>
  <c r="BO32" i="24"/>
  <c r="BN32" i="24"/>
  <c r="BM32" i="24"/>
  <c r="BL32" i="24"/>
  <c r="BK32" i="24"/>
  <c r="BJ32" i="24"/>
  <c r="BI32" i="24"/>
  <c r="BH32" i="24"/>
  <c r="BG32" i="24"/>
  <c r="BF32" i="24"/>
  <c r="BE32" i="24"/>
  <c r="BD32" i="24"/>
  <c r="BC32" i="24"/>
  <c r="BB32" i="24"/>
  <c r="BA32" i="24"/>
  <c r="AZ32" i="24"/>
  <c r="AY32" i="24"/>
  <c r="AX32" i="24"/>
  <c r="AW32" i="24"/>
  <c r="AV32" i="24"/>
  <c r="AU32" i="24"/>
  <c r="AT32" i="24"/>
  <c r="AS32" i="24"/>
  <c r="AR32" i="24"/>
  <c r="AQ32" i="24"/>
  <c r="AP32" i="24"/>
  <c r="AO32" i="24"/>
  <c r="AN32" i="24"/>
  <c r="AM32" i="24"/>
  <c r="AL32" i="24"/>
  <c r="AK32" i="24"/>
  <c r="AJ32" i="24"/>
  <c r="AI32" i="24"/>
  <c r="AH32" i="24"/>
  <c r="AG32" i="24"/>
  <c r="AF32" i="24"/>
  <c r="AE32" i="24"/>
  <c r="AD32" i="24"/>
  <c r="AC32" i="24"/>
  <c r="AB32" i="24"/>
  <c r="AA32" i="24"/>
  <c r="Z32" i="24"/>
  <c r="Y32" i="24"/>
  <c r="X32" i="24"/>
  <c r="W32" i="24"/>
  <c r="V32" i="24"/>
  <c r="U32" i="24"/>
  <c r="T32" i="24"/>
  <c r="S32" i="24"/>
  <c r="R32" i="24"/>
  <c r="BP31" i="24"/>
  <c r="Q31" i="24"/>
  <c r="BO31" i="24"/>
  <c r="BN31" i="24"/>
  <c r="BM31" i="24"/>
  <c r="BL31" i="24"/>
  <c r="BK31" i="24"/>
  <c r="BJ31" i="24"/>
  <c r="BI31" i="24"/>
  <c r="BH31" i="24"/>
  <c r="BG31" i="24"/>
  <c r="BF31" i="24"/>
  <c r="BE31" i="24"/>
  <c r="BD31" i="24"/>
  <c r="BC31" i="24"/>
  <c r="BB31" i="24"/>
  <c r="BA31" i="24"/>
  <c r="AZ31" i="24"/>
  <c r="AY31" i="24"/>
  <c r="AX31" i="24"/>
  <c r="AW31" i="24"/>
  <c r="AV31" i="24"/>
  <c r="AU31" i="24"/>
  <c r="AT31" i="24"/>
  <c r="AS31" i="24"/>
  <c r="AR31" i="24"/>
  <c r="AQ31" i="24"/>
  <c r="AP31" i="24"/>
  <c r="AO31" i="24"/>
  <c r="AN31" i="24"/>
  <c r="AM31" i="24"/>
  <c r="AL31" i="24"/>
  <c r="AK31" i="24"/>
  <c r="AJ31" i="24"/>
  <c r="AI31" i="24"/>
  <c r="AH31" i="24"/>
  <c r="AG31" i="24"/>
  <c r="AF31" i="24"/>
  <c r="AE31" i="24"/>
  <c r="AD31" i="24"/>
  <c r="AC31" i="24"/>
  <c r="AB31" i="24"/>
  <c r="AA31" i="24"/>
  <c r="Z31" i="24"/>
  <c r="Y31" i="24"/>
  <c r="X31" i="24"/>
  <c r="W31" i="24"/>
  <c r="V31" i="24"/>
  <c r="U31" i="24"/>
  <c r="T31" i="24"/>
  <c r="S31" i="24"/>
  <c r="R31" i="24"/>
  <c r="BP30" i="24"/>
  <c r="Q30" i="24"/>
  <c r="BO30" i="24"/>
  <c r="BN30" i="24"/>
  <c r="BM30" i="24"/>
  <c r="BL30" i="24"/>
  <c r="BK30" i="24"/>
  <c r="BJ30" i="24"/>
  <c r="BI30" i="24"/>
  <c r="BH30" i="24"/>
  <c r="BG30" i="24"/>
  <c r="BF30" i="24"/>
  <c r="BE30" i="24"/>
  <c r="BD30" i="24"/>
  <c r="BC30" i="24"/>
  <c r="BB30" i="24"/>
  <c r="BA30" i="24"/>
  <c r="AZ30" i="24"/>
  <c r="AY30" i="24"/>
  <c r="AX30" i="24"/>
  <c r="AW30" i="24"/>
  <c r="AV30" i="24"/>
  <c r="AU30" i="24"/>
  <c r="AT30" i="24"/>
  <c r="AS30" i="24"/>
  <c r="AR30" i="24"/>
  <c r="AQ30" i="24"/>
  <c r="AP30" i="24"/>
  <c r="AO30" i="24"/>
  <c r="AN30" i="24"/>
  <c r="AM30" i="24"/>
  <c r="AL30" i="24"/>
  <c r="AK30" i="24"/>
  <c r="AJ30" i="24"/>
  <c r="AI30" i="24"/>
  <c r="AH30" i="24"/>
  <c r="AG30" i="24"/>
  <c r="AF30" i="24"/>
  <c r="AE30" i="24"/>
  <c r="AD30" i="24"/>
  <c r="AC30" i="24"/>
  <c r="AB30" i="24"/>
  <c r="AA30" i="24"/>
  <c r="Z30" i="24"/>
  <c r="Y30" i="24"/>
  <c r="X30" i="24"/>
  <c r="W30" i="24"/>
  <c r="V30" i="24"/>
  <c r="U30" i="24"/>
  <c r="T30" i="24"/>
  <c r="S30" i="24"/>
  <c r="R30" i="24"/>
  <c r="BP29" i="24"/>
  <c r="Q29" i="24"/>
  <c r="BO29" i="24"/>
  <c r="BN29" i="24"/>
  <c r="BM29" i="24"/>
  <c r="BL29" i="24"/>
  <c r="BK29" i="24"/>
  <c r="BJ29" i="24"/>
  <c r="BI29" i="24"/>
  <c r="BH29" i="24"/>
  <c r="BG29" i="24"/>
  <c r="BF29" i="24"/>
  <c r="BE29" i="24"/>
  <c r="BD29" i="24"/>
  <c r="BC29" i="24"/>
  <c r="BB29" i="24"/>
  <c r="BA29" i="24"/>
  <c r="AZ29" i="24"/>
  <c r="AY29" i="24"/>
  <c r="AX29" i="24"/>
  <c r="AW29" i="24"/>
  <c r="AV29" i="24"/>
  <c r="AU29" i="24"/>
  <c r="AT29" i="24"/>
  <c r="AS29" i="24"/>
  <c r="AR29" i="24"/>
  <c r="AQ29" i="24"/>
  <c r="AP29" i="24"/>
  <c r="AO29" i="24"/>
  <c r="AN29" i="24"/>
  <c r="AM29" i="24"/>
  <c r="AL29" i="24"/>
  <c r="AK29" i="24"/>
  <c r="AJ29" i="24"/>
  <c r="AI29" i="24"/>
  <c r="AH29" i="24"/>
  <c r="AG29" i="24"/>
  <c r="AF29" i="24"/>
  <c r="AE29" i="24"/>
  <c r="AD29" i="24"/>
  <c r="AC29" i="24"/>
  <c r="AB29" i="24"/>
  <c r="AA29" i="24"/>
  <c r="Z29" i="24"/>
  <c r="Y29" i="24"/>
  <c r="X29" i="24"/>
  <c r="W29" i="24"/>
  <c r="V29" i="24"/>
  <c r="U29" i="24"/>
  <c r="T29" i="24"/>
  <c r="S29" i="24"/>
  <c r="R29" i="24"/>
  <c r="BP28" i="24"/>
  <c r="Q28" i="24"/>
  <c r="BO28" i="24"/>
  <c r="BN28" i="24"/>
  <c r="BM28" i="24"/>
  <c r="BL28" i="24"/>
  <c r="BK28" i="24"/>
  <c r="BJ28" i="24"/>
  <c r="BI28" i="24"/>
  <c r="BH28" i="24"/>
  <c r="BG28" i="24"/>
  <c r="BF28" i="24"/>
  <c r="BE28" i="24"/>
  <c r="BD28" i="24"/>
  <c r="BC28" i="24"/>
  <c r="BB28" i="24"/>
  <c r="BA28" i="24"/>
  <c r="AZ28" i="24"/>
  <c r="AY28" i="24"/>
  <c r="AX28" i="24"/>
  <c r="AW28" i="24"/>
  <c r="AV28" i="24"/>
  <c r="AU28" i="24"/>
  <c r="AT28" i="24"/>
  <c r="AS28" i="24"/>
  <c r="AR28" i="24"/>
  <c r="AQ28" i="24"/>
  <c r="AP28" i="24"/>
  <c r="AO28" i="24"/>
  <c r="AN28" i="24"/>
  <c r="AM28" i="24"/>
  <c r="AL28" i="24"/>
  <c r="AK28" i="24"/>
  <c r="AJ28" i="24"/>
  <c r="AI28" i="24"/>
  <c r="AH28" i="24"/>
  <c r="AG28" i="24"/>
  <c r="AF28" i="24"/>
  <c r="AE28" i="24"/>
  <c r="AD28" i="24"/>
  <c r="AC28" i="24"/>
  <c r="AB28" i="24"/>
  <c r="AA28" i="24"/>
  <c r="Z28" i="24"/>
  <c r="Y28" i="24"/>
  <c r="X28" i="24"/>
  <c r="W28" i="24"/>
  <c r="V28" i="24"/>
  <c r="U28" i="24"/>
  <c r="T28" i="24"/>
  <c r="S28" i="24"/>
  <c r="R28" i="24"/>
  <c r="BP27" i="24"/>
  <c r="Q27" i="24"/>
  <c r="BO27" i="24"/>
  <c r="BN27" i="24"/>
  <c r="BM27" i="24"/>
  <c r="BL27" i="24"/>
  <c r="BK27" i="24"/>
  <c r="BJ27" i="24"/>
  <c r="BI27" i="24"/>
  <c r="BH27" i="24"/>
  <c r="BG27" i="24"/>
  <c r="BF27" i="24"/>
  <c r="BE27" i="24"/>
  <c r="BD27" i="24"/>
  <c r="BC27" i="24"/>
  <c r="BB27" i="24"/>
  <c r="BA27" i="24"/>
  <c r="AZ27" i="24"/>
  <c r="AY27" i="24"/>
  <c r="AX27" i="24"/>
  <c r="AW27" i="24"/>
  <c r="AV27" i="24"/>
  <c r="AU27" i="24"/>
  <c r="AT27" i="24"/>
  <c r="AS27" i="24"/>
  <c r="AR27" i="24"/>
  <c r="AQ27" i="24"/>
  <c r="AP27" i="24"/>
  <c r="AO27" i="24"/>
  <c r="AN27" i="24"/>
  <c r="AM27" i="24"/>
  <c r="AL27" i="24"/>
  <c r="AK27" i="24"/>
  <c r="AJ27" i="24"/>
  <c r="AI27" i="24"/>
  <c r="AH27" i="24"/>
  <c r="AG27" i="24"/>
  <c r="AF27" i="24"/>
  <c r="AE27" i="24"/>
  <c r="AD27" i="24"/>
  <c r="AC27" i="24"/>
  <c r="AB27" i="24"/>
  <c r="AA27" i="24"/>
  <c r="Z27" i="24"/>
  <c r="Y27" i="24"/>
  <c r="X27" i="24"/>
  <c r="W27" i="24"/>
  <c r="V27" i="24"/>
  <c r="U27" i="24"/>
  <c r="T27" i="24"/>
  <c r="S27" i="24"/>
  <c r="R27" i="24"/>
  <c r="BP26" i="24"/>
  <c r="Q26" i="24"/>
  <c r="BO26" i="24"/>
  <c r="BN26" i="24"/>
  <c r="BM26" i="24"/>
  <c r="BL26" i="24"/>
  <c r="BK26" i="24"/>
  <c r="BJ26" i="24"/>
  <c r="BI26" i="24"/>
  <c r="BH26" i="24"/>
  <c r="BG26" i="24"/>
  <c r="BF26" i="24"/>
  <c r="BE26" i="24"/>
  <c r="BD26" i="24"/>
  <c r="BC26" i="24"/>
  <c r="BB26" i="24"/>
  <c r="BA26" i="24"/>
  <c r="AZ26" i="24"/>
  <c r="AY26" i="24"/>
  <c r="AX26" i="24"/>
  <c r="AW26" i="24"/>
  <c r="AV26" i="24"/>
  <c r="AU26" i="24"/>
  <c r="AT26" i="24"/>
  <c r="AS26" i="24"/>
  <c r="AR26" i="24"/>
  <c r="AQ26" i="24"/>
  <c r="AP26" i="24"/>
  <c r="AO26" i="24"/>
  <c r="AN26" i="24"/>
  <c r="AM26" i="24"/>
  <c r="AL26" i="24"/>
  <c r="AK26" i="24"/>
  <c r="AJ26" i="24"/>
  <c r="AI26" i="24"/>
  <c r="AH26" i="24"/>
  <c r="AG26" i="24"/>
  <c r="AF26" i="24"/>
  <c r="AE26" i="24"/>
  <c r="AD26" i="24"/>
  <c r="AC26" i="24"/>
  <c r="AB26" i="24"/>
  <c r="AA26" i="24"/>
  <c r="Z26" i="24"/>
  <c r="Y26" i="24"/>
  <c r="X26" i="24"/>
  <c r="W26" i="24"/>
  <c r="V26" i="24"/>
  <c r="U26" i="24"/>
  <c r="T26" i="24"/>
  <c r="S26" i="24"/>
  <c r="R26" i="24"/>
  <c r="BP25" i="24"/>
  <c r="Q25" i="24"/>
  <c r="BO25" i="24"/>
  <c r="BN25" i="24"/>
  <c r="BM25" i="24"/>
  <c r="BL25" i="24"/>
  <c r="BK25" i="24"/>
  <c r="BJ25" i="24"/>
  <c r="BI25" i="24"/>
  <c r="BH25" i="24"/>
  <c r="BG25" i="24"/>
  <c r="BF25" i="24"/>
  <c r="BE25" i="24"/>
  <c r="BD25" i="24"/>
  <c r="BC25" i="24"/>
  <c r="BB25" i="24"/>
  <c r="BA25" i="24"/>
  <c r="AZ25" i="24"/>
  <c r="AY25" i="24"/>
  <c r="AX25" i="24"/>
  <c r="AW25" i="24"/>
  <c r="AV25" i="24"/>
  <c r="AU25" i="24"/>
  <c r="AT25" i="24"/>
  <c r="AS25" i="24"/>
  <c r="AR25" i="24"/>
  <c r="AQ25" i="24"/>
  <c r="AP25" i="24"/>
  <c r="AO25" i="24"/>
  <c r="AN25" i="24"/>
  <c r="AM25" i="24"/>
  <c r="AL25" i="24"/>
  <c r="AK25" i="24"/>
  <c r="AJ25" i="24"/>
  <c r="AI25" i="24"/>
  <c r="AH25" i="24"/>
  <c r="AG25" i="24"/>
  <c r="AF25" i="24"/>
  <c r="AE25" i="24"/>
  <c r="AD25" i="24"/>
  <c r="AC25" i="24"/>
  <c r="AB25" i="24"/>
  <c r="AA25" i="24"/>
  <c r="Z25" i="24"/>
  <c r="Y25" i="24"/>
  <c r="X25" i="24"/>
  <c r="W25" i="24"/>
  <c r="V25" i="24"/>
  <c r="U25" i="24"/>
  <c r="T25" i="24"/>
  <c r="S25" i="24"/>
  <c r="R25" i="24"/>
  <c r="BP24" i="24"/>
  <c r="Q24" i="24"/>
  <c r="BO24" i="24"/>
  <c r="BN24" i="24"/>
  <c r="BM24" i="24"/>
  <c r="BL24" i="24"/>
  <c r="BK24" i="24"/>
  <c r="BJ24" i="24"/>
  <c r="BI24" i="24"/>
  <c r="BH24" i="24"/>
  <c r="BG24" i="24"/>
  <c r="BF24" i="24"/>
  <c r="BE24" i="24"/>
  <c r="BD24" i="24"/>
  <c r="BC24" i="24"/>
  <c r="BB24" i="24"/>
  <c r="BA24" i="24"/>
  <c r="AZ24" i="24"/>
  <c r="AY24" i="24"/>
  <c r="AX24" i="24"/>
  <c r="AW24" i="24"/>
  <c r="AV24" i="24"/>
  <c r="AU24" i="24"/>
  <c r="AT24" i="24"/>
  <c r="AS24" i="24"/>
  <c r="AR24" i="24"/>
  <c r="AQ24" i="24"/>
  <c r="AP24" i="24"/>
  <c r="AO24" i="24"/>
  <c r="AN24" i="24"/>
  <c r="AM24" i="24"/>
  <c r="AL24" i="24"/>
  <c r="AK24" i="24"/>
  <c r="AJ24" i="24"/>
  <c r="AI24" i="24"/>
  <c r="AH24" i="24"/>
  <c r="AG24" i="24"/>
  <c r="AF24" i="24"/>
  <c r="AE24" i="24"/>
  <c r="AD24" i="24"/>
  <c r="AC24" i="24"/>
  <c r="AB24" i="24"/>
  <c r="AA24" i="24"/>
  <c r="Z24" i="24"/>
  <c r="Y24" i="24"/>
  <c r="X24" i="24"/>
  <c r="W24" i="24"/>
  <c r="V24" i="24"/>
  <c r="U24" i="24"/>
  <c r="T24" i="24"/>
  <c r="S24" i="24"/>
  <c r="R24" i="24"/>
  <c r="BP23" i="24"/>
  <c r="Q23" i="24"/>
  <c r="BO23" i="24"/>
  <c r="BN23" i="24"/>
  <c r="BM23" i="24"/>
  <c r="BL23" i="24"/>
  <c r="BK23" i="24"/>
  <c r="BJ23" i="24"/>
  <c r="BI23" i="24"/>
  <c r="BH23" i="24"/>
  <c r="BG23" i="24"/>
  <c r="BF23" i="24"/>
  <c r="BE23" i="24"/>
  <c r="BD23" i="24"/>
  <c r="BC23" i="24"/>
  <c r="BB23" i="24"/>
  <c r="BA23" i="24"/>
  <c r="AZ23" i="24"/>
  <c r="AY23" i="24"/>
  <c r="AX23" i="24"/>
  <c r="AW23" i="24"/>
  <c r="AV23" i="24"/>
  <c r="AU23" i="24"/>
  <c r="AT23" i="24"/>
  <c r="AS23" i="24"/>
  <c r="AR23" i="24"/>
  <c r="AQ23" i="24"/>
  <c r="AP23" i="24"/>
  <c r="AO23" i="24"/>
  <c r="AN23" i="24"/>
  <c r="AM23" i="24"/>
  <c r="AL23" i="24"/>
  <c r="AK23" i="24"/>
  <c r="AJ23" i="24"/>
  <c r="AI23" i="24"/>
  <c r="AH23" i="24"/>
  <c r="AG23" i="24"/>
  <c r="AF23" i="24"/>
  <c r="AE23" i="24"/>
  <c r="AD23" i="24"/>
  <c r="AC23" i="24"/>
  <c r="AB23" i="24"/>
  <c r="AA23" i="24"/>
  <c r="Z23" i="24"/>
  <c r="Y23" i="24"/>
  <c r="X23" i="24"/>
  <c r="W23" i="24"/>
  <c r="V23" i="24"/>
  <c r="U23" i="24"/>
  <c r="T23" i="24"/>
  <c r="S23" i="24"/>
  <c r="R23" i="24"/>
  <c r="BP22" i="24"/>
  <c r="Q22" i="24"/>
  <c r="BO22" i="24"/>
  <c r="BN22" i="24"/>
  <c r="BM22" i="24"/>
  <c r="BL22" i="24"/>
  <c r="BK22" i="24"/>
  <c r="BJ22" i="24"/>
  <c r="BI22" i="24"/>
  <c r="BH22" i="24"/>
  <c r="BG22" i="24"/>
  <c r="BF22" i="24"/>
  <c r="BE22" i="24"/>
  <c r="BD22" i="24"/>
  <c r="BC22" i="24"/>
  <c r="BB22" i="24"/>
  <c r="BA22" i="24"/>
  <c r="AZ22" i="24"/>
  <c r="AY22" i="24"/>
  <c r="AX22" i="24"/>
  <c r="AW22" i="24"/>
  <c r="AV22" i="24"/>
  <c r="AU22" i="24"/>
  <c r="AT22" i="24"/>
  <c r="AS22" i="24"/>
  <c r="AR22" i="24"/>
  <c r="AQ22" i="24"/>
  <c r="AP22" i="24"/>
  <c r="AO22" i="24"/>
  <c r="AN22" i="24"/>
  <c r="AM22" i="24"/>
  <c r="AL22" i="24"/>
  <c r="AK22" i="24"/>
  <c r="AJ22" i="24"/>
  <c r="AI22" i="24"/>
  <c r="AH22" i="24"/>
  <c r="AG22" i="24"/>
  <c r="AF22" i="24"/>
  <c r="AE22" i="24"/>
  <c r="AD22" i="24"/>
  <c r="AC22" i="24"/>
  <c r="AB22" i="24"/>
  <c r="AA22" i="24"/>
  <c r="Z22" i="24"/>
  <c r="Y22" i="24"/>
  <c r="X22" i="24"/>
  <c r="W22" i="24"/>
  <c r="V22" i="24"/>
  <c r="U22" i="24"/>
  <c r="T22" i="24"/>
  <c r="S22" i="24"/>
  <c r="R22" i="24"/>
  <c r="BP21" i="24"/>
  <c r="Q21" i="24"/>
  <c r="BO21" i="24"/>
  <c r="BN21" i="24"/>
  <c r="BM21" i="24"/>
  <c r="BL21" i="24"/>
  <c r="BK21" i="24"/>
  <c r="BJ21" i="24"/>
  <c r="BI21" i="24"/>
  <c r="BH21" i="24"/>
  <c r="BG21" i="24"/>
  <c r="BF21" i="24"/>
  <c r="BE21" i="24"/>
  <c r="BD21" i="24"/>
  <c r="BC21" i="24"/>
  <c r="BB21" i="24"/>
  <c r="BA21" i="24"/>
  <c r="AZ21" i="24"/>
  <c r="AY21" i="24"/>
  <c r="AX21" i="24"/>
  <c r="AW21" i="24"/>
  <c r="AV21" i="24"/>
  <c r="AU21" i="24"/>
  <c r="AT21" i="24"/>
  <c r="AS21" i="24"/>
  <c r="AR21" i="24"/>
  <c r="AQ21" i="24"/>
  <c r="AP21" i="24"/>
  <c r="AO21" i="24"/>
  <c r="AN21" i="24"/>
  <c r="AM21" i="24"/>
  <c r="AL21" i="24"/>
  <c r="AK21" i="24"/>
  <c r="AJ21" i="24"/>
  <c r="AI21" i="24"/>
  <c r="AH21" i="24"/>
  <c r="AG21" i="24"/>
  <c r="AF21" i="24"/>
  <c r="AE21" i="24"/>
  <c r="AD21" i="24"/>
  <c r="AC21" i="24"/>
  <c r="AB21" i="24"/>
  <c r="AA21" i="24"/>
  <c r="Z21" i="24"/>
  <c r="Y21" i="24"/>
  <c r="X21" i="24"/>
  <c r="W21" i="24"/>
  <c r="V21" i="24"/>
  <c r="U21" i="24"/>
  <c r="T21" i="24"/>
  <c r="S21" i="24"/>
  <c r="R21" i="24"/>
  <c r="BP20" i="24"/>
  <c r="Q20" i="24"/>
  <c r="BO20" i="24"/>
  <c r="BN20" i="24"/>
  <c r="BM20" i="24"/>
  <c r="BL20" i="24"/>
  <c r="BK20" i="24"/>
  <c r="BJ20" i="24"/>
  <c r="BI20" i="24"/>
  <c r="BH20" i="24"/>
  <c r="BG20" i="24"/>
  <c r="BF20" i="24"/>
  <c r="BE20" i="24"/>
  <c r="BD20" i="24"/>
  <c r="BC20" i="24"/>
  <c r="BB20" i="24"/>
  <c r="BA20" i="24"/>
  <c r="AZ20" i="24"/>
  <c r="AY20" i="24"/>
  <c r="AX20" i="24"/>
  <c r="AW20" i="24"/>
  <c r="AV20" i="24"/>
  <c r="AU20" i="24"/>
  <c r="AT20" i="24"/>
  <c r="AS20" i="24"/>
  <c r="AR20" i="24"/>
  <c r="AQ20" i="24"/>
  <c r="AP20" i="24"/>
  <c r="AO20" i="24"/>
  <c r="AN20" i="24"/>
  <c r="AM20" i="24"/>
  <c r="AL20" i="24"/>
  <c r="AK20" i="24"/>
  <c r="AJ20" i="24"/>
  <c r="AI20" i="24"/>
  <c r="AH20" i="24"/>
  <c r="AG20" i="24"/>
  <c r="AF20" i="24"/>
  <c r="AE20" i="24"/>
  <c r="AD20" i="24"/>
  <c r="AC20" i="24"/>
  <c r="AB20" i="24"/>
  <c r="AA20" i="24"/>
  <c r="Z20" i="24"/>
  <c r="Y20" i="24"/>
  <c r="X20" i="24"/>
  <c r="W20" i="24"/>
  <c r="V20" i="24"/>
  <c r="U20" i="24"/>
  <c r="T20" i="24"/>
  <c r="S20" i="24"/>
  <c r="R20" i="24"/>
  <c r="BP19" i="24"/>
  <c r="Q19" i="24"/>
  <c r="BO19" i="24"/>
  <c r="BN19" i="24"/>
  <c r="BM19" i="24"/>
  <c r="BL19" i="24"/>
  <c r="BK19" i="24"/>
  <c r="BJ19" i="24"/>
  <c r="BI19" i="24"/>
  <c r="BH19" i="24"/>
  <c r="BG19" i="24"/>
  <c r="BF19" i="24"/>
  <c r="BE19" i="24"/>
  <c r="BD19" i="24"/>
  <c r="BC19" i="24"/>
  <c r="BB19" i="24"/>
  <c r="BA19" i="24"/>
  <c r="AZ19" i="24"/>
  <c r="AY19" i="24"/>
  <c r="AX19" i="24"/>
  <c r="AW19" i="24"/>
  <c r="AV19" i="24"/>
  <c r="AU19" i="24"/>
  <c r="AT19" i="24"/>
  <c r="AS19" i="24"/>
  <c r="AR19" i="24"/>
  <c r="AQ19" i="24"/>
  <c r="AP19" i="24"/>
  <c r="AO19" i="24"/>
  <c r="AN19" i="24"/>
  <c r="AM19" i="24"/>
  <c r="AL19" i="24"/>
  <c r="AK19" i="24"/>
  <c r="AJ19" i="24"/>
  <c r="AI19" i="24"/>
  <c r="AH19" i="24"/>
  <c r="AG19" i="24"/>
  <c r="AF19" i="24"/>
  <c r="AE19" i="24"/>
  <c r="AD19" i="24"/>
  <c r="AC19" i="24"/>
  <c r="AB19" i="24"/>
  <c r="AA19" i="24"/>
  <c r="Z19" i="24"/>
  <c r="Y19" i="24"/>
  <c r="X19" i="24"/>
  <c r="W19" i="24"/>
  <c r="V19" i="24"/>
  <c r="U19" i="24"/>
  <c r="T19" i="24"/>
  <c r="S19" i="24"/>
  <c r="R19" i="24"/>
  <c r="BP18" i="24"/>
  <c r="Q18" i="24"/>
  <c r="BO18" i="24"/>
  <c r="BN18" i="24"/>
  <c r="BM18" i="24"/>
  <c r="BL18" i="24"/>
  <c r="BK18" i="24"/>
  <c r="BJ18" i="24"/>
  <c r="BI18" i="24"/>
  <c r="BH18" i="24"/>
  <c r="BG18" i="24"/>
  <c r="BF18" i="24"/>
  <c r="BE18" i="24"/>
  <c r="BD18" i="24"/>
  <c r="BC18" i="24"/>
  <c r="BB18" i="24"/>
  <c r="BA18" i="24"/>
  <c r="AZ18" i="24"/>
  <c r="AY18" i="24"/>
  <c r="AX18" i="24"/>
  <c r="AW18" i="24"/>
  <c r="AV18" i="24"/>
  <c r="AU18" i="24"/>
  <c r="AT18" i="24"/>
  <c r="AS18" i="24"/>
  <c r="AR18" i="24"/>
  <c r="AQ18" i="24"/>
  <c r="AP18" i="24"/>
  <c r="AO18" i="24"/>
  <c r="AN18" i="24"/>
  <c r="AM18" i="24"/>
  <c r="AL18" i="24"/>
  <c r="AK18" i="24"/>
  <c r="AJ18" i="24"/>
  <c r="AI18" i="24"/>
  <c r="AH18" i="24"/>
  <c r="AG18" i="24"/>
  <c r="AF18" i="24"/>
  <c r="AE18" i="24"/>
  <c r="AD18" i="24"/>
  <c r="AC18" i="24"/>
  <c r="AB18" i="24"/>
  <c r="AA18" i="24"/>
  <c r="Z18" i="24"/>
  <c r="Y18" i="24"/>
  <c r="X18" i="24"/>
  <c r="W18" i="24"/>
  <c r="V18" i="24"/>
  <c r="U18" i="24"/>
  <c r="T18" i="24"/>
  <c r="S18" i="24"/>
  <c r="R18" i="24"/>
  <c r="BP17" i="24"/>
  <c r="Q17" i="24"/>
  <c r="BO17" i="24"/>
  <c r="BN17" i="24"/>
  <c r="BM17" i="24"/>
  <c r="BL17" i="24"/>
  <c r="BK17" i="24"/>
  <c r="BJ17" i="24"/>
  <c r="BI17" i="24"/>
  <c r="BH17" i="24"/>
  <c r="BG17" i="24"/>
  <c r="BF17" i="24"/>
  <c r="BE17" i="24"/>
  <c r="BD17" i="24"/>
  <c r="BC17" i="24"/>
  <c r="BB17" i="24"/>
  <c r="BA17" i="24"/>
  <c r="AZ17" i="24"/>
  <c r="AY17" i="24"/>
  <c r="AX17" i="24"/>
  <c r="AW17" i="24"/>
  <c r="AV17" i="24"/>
  <c r="AU17" i="24"/>
  <c r="AT17" i="24"/>
  <c r="AS17" i="24"/>
  <c r="AR17" i="24"/>
  <c r="AQ17" i="24"/>
  <c r="AP17" i="24"/>
  <c r="AO17" i="24"/>
  <c r="AN17" i="24"/>
  <c r="AM17" i="24"/>
  <c r="AL17" i="24"/>
  <c r="AK17" i="24"/>
  <c r="AJ17" i="24"/>
  <c r="AI17" i="24"/>
  <c r="AH17" i="24"/>
  <c r="AG17" i="24"/>
  <c r="AF17" i="24"/>
  <c r="AE17" i="24"/>
  <c r="AD17" i="24"/>
  <c r="AC17" i="24"/>
  <c r="AB17" i="24"/>
  <c r="AA17" i="24"/>
  <c r="Z17" i="24"/>
  <c r="Y17" i="24"/>
  <c r="X17" i="24"/>
  <c r="W17" i="24"/>
  <c r="V17" i="24"/>
  <c r="U17" i="24"/>
  <c r="T17" i="24"/>
  <c r="S17" i="24"/>
  <c r="R17" i="24"/>
  <c r="BP16" i="24"/>
  <c r="Q16" i="24"/>
  <c r="BO16" i="24"/>
  <c r="BN16" i="24"/>
  <c r="BM16" i="24"/>
  <c r="BL16" i="24"/>
  <c r="BK16" i="24"/>
  <c r="BJ16" i="24"/>
  <c r="BI16" i="24"/>
  <c r="BH16" i="24"/>
  <c r="BG16" i="24"/>
  <c r="BF16" i="24"/>
  <c r="BE16" i="24"/>
  <c r="BD16" i="24"/>
  <c r="BC16" i="24"/>
  <c r="BB16" i="24"/>
  <c r="BA16" i="24"/>
  <c r="AZ16" i="24"/>
  <c r="AY16" i="24"/>
  <c r="AX16" i="24"/>
  <c r="AW16" i="24"/>
  <c r="AV16" i="24"/>
  <c r="AU16" i="24"/>
  <c r="AT16" i="24"/>
  <c r="AS16" i="24"/>
  <c r="AR16" i="24"/>
  <c r="AQ16" i="24"/>
  <c r="AP16" i="24"/>
  <c r="AO16" i="24"/>
  <c r="AN16" i="24"/>
  <c r="AM16" i="24"/>
  <c r="AL16" i="24"/>
  <c r="AK16" i="24"/>
  <c r="AJ16" i="24"/>
  <c r="AI16" i="24"/>
  <c r="AH16" i="24"/>
  <c r="AG16" i="24"/>
  <c r="AF16" i="24"/>
  <c r="AE16" i="24"/>
  <c r="AD16" i="24"/>
  <c r="AC16" i="24"/>
  <c r="AB16" i="24"/>
  <c r="AA16" i="24"/>
  <c r="Z16" i="24"/>
  <c r="Y16" i="24"/>
  <c r="X16" i="24"/>
  <c r="W16" i="24"/>
  <c r="V16" i="24"/>
  <c r="U16" i="24"/>
  <c r="T16" i="24"/>
  <c r="S16" i="24"/>
  <c r="R16" i="24"/>
  <c r="BP15" i="24"/>
  <c r="Q15" i="24"/>
  <c r="BO15" i="24"/>
  <c r="BN15" i="24"/>
  <c r="BM15" i="24"/>
  <c r="BL15" i="24"/>
  <c r="BK15" i="24"/>
  <c r="BJ15" i="24"/>
  <c r="BI15" i="24"/>
  <c r="BH15" i="24"/>
  <c r="BG15" i="24"/>
  <c r="BF15" i="24"/>
  <c r="BE15" i="24"/>
  <c r="BD15" i="24"/>
  <c r="BC15" i="24"/>
  <c r="BB15" i="24"/>
  <c r="BA15" i="24"/>
  <c r="AZ15" i="24"/>
  <c r="AY15" i="24"/>
  <c r="AX15" i="24"/>
  <c r="AW15" i="24"/>
  <c r="AV15" i="24"/>
  <c r="AU15" i="24"/>
  <c r="AT15" i="24"/>
  <c r="AS15" i="24"/>
  <c r="AR15" i="24"/>
  <c r="AQ15" i="24"/>
  <c r="AP15" i="24"/>
  <c r="AO15" i="24"/>
  <c r="AN15" i="24"/>
  <c r="AM15" i="24"/>
  <c r="AL15" i="24"/>
  <c r="AK15" i="24"/>
  <c r="AJ15" i="24"/>
  <c r="AI15" i="24"/>
  <c r="AH15" i="24"/>
  <c r="AG15" i="24"/>
  <c r="AF15" i="24"/>
  <c r="AE15" i="24"/>
  <c r="AD15" i="24"/>
  <c r="AC15" i="24"/>
  <c r="AB15" i="24"/>
  <c r="AA15" i="24"/>
  <c r="Z15" i="24"/>
  <c r="Y15" i="24"/>
  <c r="X15" i="24"/>
  <c r="W15" i="24"/>
  <c r="V15" i="24"/>
  <c r="U15" i="24"/>
  <c r="T15" i="24"/>
  <c r="S15" i="24"/>
  <c r="R15" i="24"/>
  <c r="BP14" i="24"/>
  <c r="Q14" i="24"/>
  <c r="BO14" i="24"/>
  <c r="BN14" i="24"/>
  <c r="BM14" i="24"/>
  <c r="BL14" i="24"/>
  <c r="BK14" i="24"/>
  <c r="BJ14" i="24"/>
  <c r="BI14" i="24"/>
  <c r="BH14" i="24"/>
  <c r="BG14" i="24"/>
  <c r="BF14" i="24"/>
  <c r="BE14" i="24"/>
  <c r="BD14" i="24"/>
  <c r="BC14" i="24"/>
  <c r="BB14" i="24"/>
  <c r="BA14" i="24"/>
  <c r="AZ14" i="24"/>
  <c r="AY14" i="24"/>
  <c r="AX14" i="24"/>
  <c r="AW14" i="24"/>
  <c r="AV14" i="24"/>
  <c r="AU14" i="24"/>
  <c r="AT14" i="24"/>
  <c r="AS14" i="24"/>
  <c r="AR14" i="24"/>
  <c r="AQ14" i="24"/>
  <c r="AP14" i="24"/>
  <c r="AO14" i="24"/>
  <c r="AN14" i="24"/>
  <c r="AM14" i="24"/>
  <c r="AL14" i="24"/>
  <c r="AK14" i="24"/>
  <c r="AJ14" i="24"/>
  <c r="AI14" i="24"/>
  <c r="AH14" i="24"/>
  <c r="AG14" i="24"/>
  <c r="AF14" i="24"/>
  <c r="AE14" i="24"/>
  <c r="AD14" i="24"/>
  <c r="AC14" i="24"/>
  <c r="AB14" i="24"/>
  <c r="AA14" i="24"/>
  <c r="Z14" i="24"/>
  <c r="Y14" i="24"/>
  <c r="X14" i="24"/>
  <c r="W14" i="24"/>
  <c r="V14" i="24"/>
  <c r="U14" i="24"/>
  <c r="T14" i="24"/>
  <c r="S14" i="24"/>
  <c r="R14" i="24"/>
  <c r="BP13" i="24"/>
  <c r="Q13" i="24"/>
  <c r="BO13" i="24"/>
  <c r="BN13" i="24"/>
  <c r="BM13" i="24"/>
  <c r="BL13" i="24"/>
  <c r="BK13" i="24"/>
  <c r="BJ13" i="24"/>
  <c r="BI13" i="24"/>
  <c r="BH13" i="24"/>
  <c r="BG13" i="24"/>
  <c r="BF13" i="24"/>
  <c r="BE13" i="24"/>
  <c r="BD13" i="24"/>
  <c r="BC13" i="24"/>
  <c r="BB13" i="24"/>
  <c r="BA13" i="24"/>
  <c r="AZ13" i="24"/>
  <c r="AY13" i="24"/>
  <c r="AX13" i="24"/>
  <c r="AW13" i="24"/>
  <c r="AV13" i="24"/>
  <c r="AU13" i="24"/>
  <c r="AT13" i="24"/>
  <c r="AS13" i="24"/>
  <c r="AR13" i="24"/>
  <c r="AQ13" i="24"/>
  <c r="AP13" i="24"/>
  <c r="AO13" i="24"/>
  <c r="AN13" i="24"/>
  <c r="AM13" i="24"/>
  <c r="AL13" i="24"/>
  <c r="AK13" i="24"/>
  <c r="AJ13" i="24"/>
  <c r="AI13" i="24"/>
  <c r="AH13" i="24"/>
  <c r="AG13" i="24"/>
  <c r="AF13" i="24"/>
  <c r="AE13" i="24"/>
  <c r="AD13" i="24"/>
  <c r="AC13" i="24"/>
  <c r="AB13" i="24"/>
  <c r="AA13" i="24"/>
  <c r="Z13" i="24"/>
  <c r="Y13" i="24"/>
  <c r="X13" i="24"/>
  <c r="W13" i="24"/>
  <c r="V13" i="24"/>
  <c r="U13" i="24"/>
  <c r="T13" i="24"/>
  <c r="S13" i="24"/>
  <c r="R13" i="24"/>
  <c r="BP12" i="24"/>
  <c r="Q12" i="24"/>
  <c r="BO12" i="24"/>
  <c r="BN12" i="24"/>
  <c r="BM12" i="24"/>
  <c r="BL12" i="24"/>
  <c r="BK12" i="24"/>
  <c r="BJ12" i="24"/>
  <c r="BI12" i="24"/>
  <c r="BH12" i="24"/>
  <c r="BG12" i="24"/>
  <c r="BF12" i="24"/>
  <c r="BE12" i="24"/>
  <c r="BD12" i="24"/>
  <c r="BC12" i="24"/>
  <c r="BB12" i="24"/>
  <c r="BA12" i="24"/>
  <c r="AZ12" i="24"/>
  <c r="AY12" i="24"/>
  <c r="AX12" i="24"/>
  <c r="AW12" i="24"/>
  <c r="AV12" i="24"/>
  <c r="AU12" i="24"/>
  <c r="AT12" i="24"/>
  <c r="AS12" i="24"/>
  <c r="AR12" i="24"/>
  <c r="AQ12" i="24"/>
  <c r="AP12" i="24"/>
  <c r="AO12" i="24"/>
  <c r="AN12" i="24"/>
  <c r="AM12" i="24"/>
  <c r="AL12" i="24"/>
  <c r="AK12" i="24"/>
  <c r="AJ12" i="24"/>
  <c r="AI12" i="24"/>
  <c r="AH12" i="24"/>
  <c r="AG12" i="24"/>
  <c r="AF12" i="24"/>
  <c r="AE12" i="24"/>
  <c r="AD12" i="24"/>
  <c r="AC12" i="24"/>
  <c r="AB12" i="24"/>
  <c r="AA12" i="24"/>
  <c r="Z12" i="24"/>
  <c r="Y12" i="24"/>
  <c r="X12" i="24"/>
  <c r="W12" i="24"/>
  <c r="V12" i="24"/>
  <c r="U12" i="24"/>
  <c r="T12" i="24"/>
  <c r="S12" i="24"/>
  <c r="R12" i="24"/>
  <c r="BP11" i="24"/>
  <c r="Q11" i="24"/>
  <c r="BO11" i="24"/>
  <c r="BN11" i="24"/>
  <c r="BM11" i="24"/>
  <c r="BL11" i="24"/>
  <c r="BK11" i="24"/>
  <c r="BJ11" i="24"/>
  <c r="BI11" i="24"/>
  <c r="BH11" i="24"/>
  <c r="BG11" i="24"/>
  <c r="BF11" i="24"/>
  <c r="BE11" i="24"/>
  <c r="BD11" i="24"/>
  <c r="BC11" i="24"/>
  <c r="BB11" i="24"/>
  <c r="BA11" i="24"/>
  <c r="AZ11" i="24"/>
  <c r="AY11" i="24"/>
  <c r="AX11" i="24"/>
  <c r="AW11" i="24"/>
  <c r="AV11" i="24"/>
  <c r="AU11" i="24"/>
  <c r="AT11" i="24"/>
  <c r="AS11" i="24"/>
  <c r="AR11" i="24"/>
  <c r="AQ11" i="24"/>
  <c r="AP11" i="24"/>
  <c r="AO11" i="24"/>
  <c r="AN11" i="24"/>
  <c r="AM11" i="24"/>
  <c r="AL11" i="24"/>
  <c r="AK11" i="24"/>
  <c r="AJ11" i="24"/>
  <c r="AI11" i="24"/>
  <c r="AH11" i="24"/>
  <c r="AG11" i="24"/>
  <c r="AF11" i="24"/>
  <c r="AE11" i="24"/>
  <c r="AD11" i="24"/>
  <c r="AC11" i="24"/>
  <c r="AB11" i="24"/>
  <c r="AA11" i="24"/>
  <c r="Z11" i="24"/>
  <c r="Y11" i="24"/>
  <c r="X11" i="24"/>
  <c r="W11" i="24"/>
  <c r="V11" i="24"/>
  <c r="U11" i="24"/>
  <c r="T11" i="24"/>
  <c r="S11" i="24"/>
  <c r="R11" i="24"/>
  <c r="BP10" i="24"/>
  <c r="Q10" i="24"/>
  <c r="BO10" i="24"/>
  <c r="BN10" i="24"/>
  <c r="BM10" i="24"/>
  <c r="BL10" i="24"/>
  <c r="BK10" i="24"/>
  <c r="BJ10" i="24"/>
  <c r="BI10" i="24"/>
  <c r="BH10" i="24"/>
  <c r="BG10" i="24"/>
  <c r="BF10" i="24"/>
  <c r="BE10" i="24"/>
  <c r="BD10" i="24"/>
  <c r="BC10" i="24"/>
  <c r="BB10" i="24"/>
  <c r="BA10" i="24"/>
  <c r="AZ10" i="24"/>
  <c r="AY10" i="24"/>
  <c r="AX10" i="24"/>
  <c r="AW10" i="24"/>
  <c r="AV10" i="24"/>
  <c r="AU10" i="24"/>
  <c r="AT10" i="24"/>
  <c r="AS10" i="24"/>
  <c r="AR10" i="24"/>
  <c r="AQ10" i="24"/>
  <c r="AP10" i="24"/>
  <c r="AO10" i="24"/>
  <c r="AN10" i="24"/>
  <c r="AM10" i="24"/>
  <c r="AL10" i="24"/>
  <c r="AK10" i="24"/>
  <c r="AJ10" i="24"/>
  <c r="AI10" i="24"/>
  <c r="AH10" i="24"/>
  <c r="AG10" i="24"/>
  <c r="AF10" i="24"/>
  <c r="AE10" i="24"/>
  <c r="AD10" i="24"/>
  <c r="AC10" i="24"/>
  <c r="AB10" i="24"/>
  <c r="AA10" i="24"/>
  <c r="Z10" i="24"/>
  <c r="Y10" i="24"/>
  <c r="X10" i="24"/>
  <c r="W10" i="24"/>
  <c r="V10" i="24"/>
  <c r="U10" i="24"/>
  <c r="T10" i="24"/>
  <c r="S10" i="24"/>
  <c r="R10" i="24"/>
  <c r="BP9" i="24"/>
  <c r="Q9" i="24"/>
  <c r="BO9" i="24"/>
  <c r="BN9" i="24"/>
  <c r="BM9" i="24"/>
  <c r="BL9" i="24"/>
  <c r="BK9" i="24"/>
  <c r="BJ9" i="24"/>
  <c r="BI9" i="24"/>
  <c r="BH9" i="24"/>
  <c r="BG9" i="24"/>
  <c r="BF9" i="24"/>
  <c r="BE9" i="24"/>
  <c r="BD9" i="24"/>
  <c r="BC9" i="24"/>
  <c r="BB9" i="24"/>
  <c r="BA9" i="24"/>
  <c r="AZ9" i="24"/>
  <c r="AY9" i="24"/>
  <c r="AX9" i="24"/>
  <c r="AW9" i="24"/>
  <c r="AV9" i="24"/>
  <c r="AU9" i="24"/>
  <c r="AT9" i="24"/>
  <c r="AS9" i="24"/>
  <c r="AR9" i="24"/>
  <c r="AQ9" i="24"/>
  <c r="AP9" i="24"/>
  <c r="AO9" i="24"/>
  <c r="AN9" i="24"/>
  <c r="AM9" i="24"/>
  <c r="AL9" i="24"/>
  <c r="AK9" i="24"/>
  <c r="AJ9" i="24"/>
  <c r="AI9" i="24"/>
  <c r="AH9" i="24"/>
  <c r="AG9" i="24"/>
  <c r="AF9" i="24"/>
  <c r="AE9" i="24"/>
  <c r="AD9" i="24"/>
  <c r="AC9" i="24"/>
  <c r="AB9" i="24"/>
  <c r="AA9" i="24"/>
  <c r="Z9" i="24"/>
  <c r="Y9" i="24"/>
  <c r="X9" i="24"/>
  <c r="W9" i="24"/>
  <c r="V9" i="24"/>
  <c r="U9" i="24"/>
  <c r="T9" i="24"/>
  <c r="S9" i="24"/>
  <c r="R9" i="24"/>
  <c r="BP8" i="24"/>
  <c r="Q8" i="24"/>
  <c r="BO8" i="24"/>
  <c r="BN8" i="24"/>
  <c r="BM8" i="24"/>
  <c r="BL8" i="24"/>
  <c r="BK8" i="24"/>
  <c r="BJ8" i="24"/>
  <c r="BI8" i="24"/>
  <c r="BH8" i="24"/>
  <c r="BG8" i="24"/>
  <c r="BF8" i="24"/>
  <c r="BE8" i="24"/>
  <c r="BD8" i="24"/>
  <c r="BC8" i="24"/>
  <c r="BB8" i="24"/>
  <c r="BA8" i="24"/>
  <c r="AZ8" i="24"/>
  <c r="AY8" i="24"/>
  <c r="AX8" i="24"/>
  <c r="AW8" i="24"/>
  <c r="AV8" i="24"/>
  <c r="AU8" i="24"/>
  <c r="AT8" i="24"/>
  <c r="AS8" i="24"/>
  <c r="AR8" i="24"/>
  <c r="AQ8" i="24"/>
  <c r="AP8" i="24"/>
  <c r="AO8" i="24"/>
  <c r="AN8" i="24"/>
  <c r="AM8" i="24"/>
  <c r="AL8" i="24"/>
  <c r="AK8" i="24"/>
  <c r="AJ8" i="24"/>
  <c r="AI8" i="24"/>
  <c r="AH8" i="24"/>
  <c r="AG8" i="24"/>
  <c r="AF8" i="24"/>
  <c r="AE8" i="24"/>
  <c r="AD8" i="24"/>
  <c r="AC8" i="24"/>
  <c r="AB8" i="24"/>
  <c r="AA8" i="24"/>
  <c r="Z8" i="24"/>
  <c r="Y8" i="24"/>
  <c r="X8" i="24"/>
  <c r="W8" i="24"/>
  <c r="V8" i="24"/>
  <c r="U8" i="24"/>
  <c r="T8" i="24"/>
  <c r="S8" i="24"/>
  <c r="R8" i="24"/>
  <c r="BP7" i="24"/>
  <c r="Q7" i="24"/>
  <c r="BO7" i="24"/>
  <c r="BN7" i="24"/>
  <c r="BM7" i="24"/>
  <c r="BL7" i="24"/>
  <c r="BK7" i="24"/>
  <c r="BJ7" i="24"/>
  <c r="BI7" i="24"/>
  <c r="BH7" i="24"/>
  <c r="BG7" i="24"/>
  <c r="BF7" i="24"/>
  <c r="BE7" i="24"/>
  <c r="BD7" i="24"/>
  <c r="BC7" i="24"/>
  <c r="BB7" i="24"/>
  <c r="BA7" i="24"/>
  <c r="AZ7" i="24"/>
  <c r="AY7" i="24"/>
  <c r="AX7" i="24"/>
  <c r="AW7" i="24"/>
  <c r="AV7" i="24"/>
  <c r="AU7" i="24"/>
  <c r="AT7" i="24"/>
  <c r="AS7" i="24"/>
  <c r="AR7" i="24"/>
  <c r="AQ7" i="24"/>
  <c r="AP7" i="24"/>
  <c r="AO7" i="24"/>
  <c r="AN7" i="24"/>
  <c r="AM7" i="24"/>
  <c r="AL7" i="24"/>
  <c r="AK7" i="24"/>
  <c r="AJ7" i="24"/>
  <c r="AI7" i="24"/>
  <c r="AH7" i="24"/>
  <c r="AG7" i="24"/>
  <c r="AF7" i="24"/>
  <c r="AE7" i="24"/>
  <c r="AD7" i="24"/>
  <c r="AC7" i="24"/>
  <c r="AB7" i="24"/>
  <c r="AA7" i="24"/>
  <c r="Z7" i="24"/>
  <c r="Y7" i="24"/>
  <c r="X7" i="24"/>
  <c r="W7" i="24"/>
  <c r="V7" i="24"/>
  <c r="U7" i="24"/>
  <c r="T7" i="24"/>
  <c r="S7" i="24"/>
  <c r="R7" i="24"/>
  <c r="BP6" i="24"/>
  <c r="Q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U6" i="24"/>
  <c r="T6" i="24"/>
  <c r="S6" i="24"/>
  <c r="R6" i="24"/>
  <c r="BP5" i="24"/>
  <c r="Q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Z5" i="24"/>
  <c r="Y5" i="24"/>
  <c r="X5" i="24"/>
  <c r="W5" i="24"/>
  <c r="V5" i="24"/>
  <c r="U5" i="24"/>
  <c r="T5" i="24"/>
  <c r="S5" i="24"/>
  <c r="R5" i="24"/>
  <c r="Q1" i="24"/>
  <c r="R4" i="24"/>
  <c r="S4" i="24"/>
  <c r="T4" i="24"/>
  <c r="U4" i="24"/>
  <c r="V4" i="24"/>
  <c r="W4" i="24"/>
  <c r="X4" i="24"/>
  <c r="Y4" i="24"/>
  <c r="Z4" i="24"/>
  <c r="AA4" i="24"/>
  <c r="AB4" i="24"/>
  <c r="AC4" i="24"/>
  <c r="AD4" i="24"/>
  <c r="AE4" i="24"/>
  <c r="AF4" i="24"/>
  <c r="AG4" i="24"/>
  <c r="AH4" i="24"/>
  <c r="AI4" i="24"/>
  <c r="AJ4" i="24"/>
  <c r="AK4" i="24"/>
  <c r="AL4" i="24"/>
  <c r="AM4" i="24"/>
  <c r="AN4" i="24"/>
  <c r="AO4" i="24"/>
  <c r="AP4" i="24"/>
  <c r="AQ4" i="24"/>
  <c r="AR4" i="24"/>
  <c r="AS4" i="24"/>
  <c r="AT4" i="24"/>
  <c r="AU4" i="24"/>
  <c r="AV4" i="24"/>
  <c r="AW4" i="24"/>
  <c r="AX4" i="24"/>
  <c r="AY4" i="24"/>
  <c r="AZ4" i="24"/>
  <c r="BA4" i="24"/>
  <c r="BB4" i="24"/>
  <c r="BC4" i="24"/>
  <c r="BD4" i="24"/>
  <c r="BE4" i="24"/>
  <c r="BF4" i="24"/>
  <c r="BG4" i="24"/>
  <c r="BH4" i="24"/>
  <c r="BI4" i="24"/>
  <c r="BJ4" i="24"/>
  <c r="BK4" i="24"/>
  <c r="BL4" i="24"/>
  <c r="BM4" i="24"/>
  <c r="BN4" i="24"/>
  <c r="BO4" i="24"/>
  <c r="BP4" i="24"/>
  <c r="R2" i="3"/>
  <c r="Q6" i="3"/>
  <c r="R3" i="3"/>
  <c r="R6" i="3"/>
  <c r="S2" i="3"/>
  <c r="S3" i="3"/>
  <c r="S6" i="3"/>
  <c r="T2" i="3"/>
  <c r="T3" i="3"/>
  <c r="T6" i="3"/>
  <c r="U2" i="3"/>
  <c r="U3" i="3"/>
  <c r="U6" i="3"/>
  <c r="V2" i="3"/>
  <c r="V3" i="3"/>
  <c r="V6" i="3"/>
  <c r="W2" i="3"/>
  <c r="W3" i="3"/>
  <c r="W6" i="3"/>
  <c r="X2" i="3"/>
  <c r="X3" i="3"/>
  <c r="X6" i="3"/>
  <c r="Y2" i="3"/>
  <c r="Y3" i="3"/>
  <c r="Y6" i="3"/>
  <c r="Z2" i="3"/>
  <c r="Z3" i="3"/>
  <c r="Z6" i="3"/>
  <c r="AA2" i="3"/>
  <c r="AA3" i="3"/>
  <c r="AA6" i="3"/>
  <c r="AB2" i="3"/>
  <c r="AB3" i="3"/>
  <c r="AB6" i="3"/>
  <c r="AC2" i="3"/>
  <c r="AC3" i="3"/>
  <c r="AC6" i="3"/>
  <c r="AD2" i="3"/>
  <c r="AD3" i="3"/>
  <c r="AD6" i="3"/>
  <c r="AE2" i="3"/>
  <c r="AE3" i="3"/>
  <c r="AE6" i="3"/>
  <c r="AF2" i="3"/>
  <c r="AF3" i="3"/>
  <c r="AF6" i="3"/>
  <c r="AG2" i="3"/>
  <c r="AG3" i="3"/>
  <c r="AG6" i="3"/>
  <c r="AH2" i="3"/>
  <c r="AH3" i="3"/>
  <c r="AH6" i="3"/>
  <c r="AI2" i="3"/>
  <c r="AI3" i="3"/>
  <c r="AI6" i="3"/>
  <c r="AJ2" i="3"/>
  <c r="AJ3" i="3"/>
  <c r="AJ6" i="3"/>
  <c r="AK2" i="3"/>
  <c r="AK3" i="3"/>
  <c r="AK6" i="3"/>
  <c r="AL2" i="3"/>
  <c r="AL3" i="3"/>
  <c r="AL6" i="3"/>
  <c r="AM2" i="3"/>
  <c r="AM3" i="3"/>
  <c r="AM6" i="3"/>
  <c r="AN2" i="3"/>
  <c r="AN3" i="3"/>
  <c r="AN6" i="3"/>
  <c r="AO2" i="3"/>
  <c r="AO3" i="3"/>
  <c r="AO6" i="3"/>
  <c r="AP2" i="3"/>
  <c r="AP3" i="3"/>
  <c r="AP6" i="3"/>
  <c r="AQ2" i="3"/>
  <c r="AQ3" i="3"/>
  <c r="AQ6" i="3"/>
  <c r="AR2" i="3"/>
  <c r="AR3" i="3"/>
  <c r="AR6" i="3"/>
  <c r="AS2" i="3"/>
  <c r="AS3" i="3"/>
  <c r="AS6" i="3"/>
  <c r="AT2" i="3"/>
  <c r="AT3" i="3"/>
  <c r="AT6" i="3"/>
  <c r="AU2" i="3"/>
  <c r="AU3" i="3"/>
  <c r="AU6" i="3"/>
  <c r="AV2" i="3"/>
  <c r="AV3" i="3"/>
  <c r="AV6" i="3"/>
  <c r="AW2" i="3"/>
  <c r="AW3" i="3"/>
  <c r="AW6" i="3"/>
  <c r="AX2" i="3"/>
  <c r="AX3" i="3"/>
  <c r="AX6" i="3"/>
  <c r="AY2" i="3"/>
  <c r="AY3" i="3"/>
  <c r="AY6" i="3"/>
  <c r="AZ2" i="3"/>
  <c r="AZ3" i="3"/>
  <c r="AZ6" i="3"/>
  <c r="BA2" i="3"/>
  <c r="BA3" i="3"/>
  <c r="BA6" i="3"/>
  <c r="BB2" i="3"/>
  <c r="BB3" i="3"/>
  <c r="BB6" i="3"/>
  <c r="BC2" i="3"/>
  <c r="BC3" i="3"/>
  <c r="BC6" i="3"/>
  <c r="BD2" i="3"/>
  <c r="BD3" i="3"/>
  <c r="BD6" i="3"/>
  <c r="BE2" i="3"/>
  <c r="BE3" i="3"/>
  <c r="BE6" i="3"/>
  <c r="BF2" i="3"/>
  <c r="BF3" i="3"/>
  <c r="BF6" i="3"/>
  <c r="BG2" i="3"/>
  <c r="BG3" i="3"/>
  <c r="BG6" i="3"/>
  <c r="BH2" i="3"/>
  <c r="BH3" i="3"/>
  <c r="BH6" i="3"/>
  <c r="BI2" i="3"/>
  <c r="BI3" i="3"/>
  <c r="BI6" i="3"/>
  <c r="BJ2" i="3"/>
  <c r="BJ3" i="3"/>
  <c r="BJ6" i="3"/>
  <c r="BK2" i="3"/>
  <c r="BK3" i="3"/>
  <c r="BK6" i="3"/>
  <c r="BL2" i="3"/>
  <c r="BL3" i="3"/>
  <c r="BL6" i="3"/>
  <c r="BM2" i="3"/>
  <c r="BM3" i="3"/>
  <c r="BM6" i="3"/>
  <c r="BN2" i="3"/>
  <c r="BN3" i="3"/>
  <c r="BN6" i="3"/>
  <c r="BO2" i="3"/>
  <c r="BO3" i="3"/>
  <c r="BO6" i="3"/>
  <c r="BP2" i="3"/>
  <c r="BP3" i="3"/>
  <c r="BP6"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BI14" i="3"/>
  <c r="BJ14" i="3"/>
  <c r="BK14" i="3"/>
  <c r="BL14" i="3"/>
  <c r="BM14" i="3"/>
  <c r="BN14" i="3"/>
  <c r="BO14" i="3"/>
  <c r="BP14"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BJ21" i="3"/>
  <c r="BK21" i="3"/>
  <c r="BL21" i="3"/>
  <c r="BM21" i="3"/>
  <c r="BN21" i="3"/>
  <c r="BO21" i="3"/>
  <c r="BP21"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BI26" i="3"/>
  <c r="BJ26" i="3"/>
  <c r="BK26" i="3"/>
  <c r="BL26" i="3"/>
  <c r="BM26" i="3"/>
  <c r="BN26" i="3"/>
  <c r="BO26" i="3"/>
  <c r="BP26"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BJ27" i="3"/>
  <c r="BK27" i="3"/>
  <c r="BL27" i="3"/>
  <c r="BM27" i="3"/>
  <c r="BN27" i="3"/>
  <c r="BO27" i="3"/>
  <c r="BP27"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BJ29" i="3"/>
  <c r="BK29" i="3"/>
  <c r="BL29" i="3"/>
  <c r="BM29" i="3"/>
  <c r="BN29" i="3"/>
  <c r="BO29" i="3"/>
  <c r="BP29"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BJ30" i="3"/>
  <c r="BK30" i="3"/>
  <c r="BL30" i="3"/>
  <c r="BM30" i="3"/>
  <c r="BN30" i="3"/>
  <c r="BO30" i="3"/>
  <c r="BP30"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BJ32" i="3"/>
  <c r="BK32" i="3"/>
  <c r="BL32" i="3"/>
  <c r="BM32" i="3"/>
  <c r="BN32" i="3"/>
  <c r="BO32" i="3"/>
  <c r="BP32"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BI34" i="3"/>
  <c r="BJ34" i="3"/>
  <c r="BK34" i="3"/>
  <c r="BL34" i="3"/>
  <c r="BM34" i="3"/>
  <c r="BN34" i="3"/>
  <c r="BO34" i="3"/>
  <c r="BP34"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BI35" i="3"/>
  <c r="BJ35" i="3"/>
  <c r="BK35" i="3"/>
  <c r="BL35" i="3"/>
  <c r="BM35" i="3"/>
  <c r="BN35" i="3"/>
  <c r="BO35" i="3"/>
  <c r="BP35"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BJ36" i="3"/>
  <c r="BK36" i="3"/>
  <c r="BL36" i="3"/>
  <c r="BM36" i="3"/>
  <c r="BN36" i="3"/>
  <c r="BO36" i="3"/>
  <c r="BP36"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BE37" i="3"/>
  <c r="BF37" i="3"/>
  <c r="BG37" i="3"/>
  <c r="BH37" i="3"/>
  <c r="BI37" i="3"/>
  <c r="BJ37" i="3"/>
  <c r="BK37" i="3"/>
  <c r="BL37" i="3"/>
  <c r="BM37" i="3"/>
  <c r="BN37" i="3"/>
  <c r="BO37" i="3"/>
  <c r="BP37"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BI38" i="3"/>
  <c r="BJ38" i="3"/>
  <c r="BK38" i="3"/>
  <c r="BL38" i="3"/>
  <c r="BM38" i="3"/>
  <c r="BN38" i="3"/>
  <c r="BO38" i="3"/>
  <c r="BP38" i="3"/>
  <c r="S5" i="3"/>
  <c r="T5" i="3"/>
  <c r="Q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R5" i="3"/>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2" i="16"/>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2" i="12"/>
  <c r="P36" i="21"/>
  <c r="BP36" i="21"/>
  <c r="BO36" i="21"/>
  <c r="BN36" i="21"/>
  <c r="BM36" i="21"/>
  <c r="BL36" i="21"/>
  <c r="BK36" i="21"/>
  <c r="BJ36" i="21"/>
  <c r="BI36" i="21"/>
  <c r="BH36" i="21"/>
  <c r="BG36" i="21"/>
  <c r="BF36" i="21"/>
  <c r="BE36" i="21"/>
  <c r="BD36" i="21"/>
  <c r="BC36" i="21"/>
  <c r="BB36" i="21"/>
  <c r="BA36" i="21"/>
  <c r="AZ36" i="21"/>
  <c r="AY36" i="21"/>
  <c r="AX36" i="21"/>
  <c r="AW36" i="21"/>
  <c r="AV36" i="21"/>
  <c r="AU36" i="21"/>
  <c r="AT36" i="21"/>
  <c r="AS36" i="21"/>
  <c r="AR36" i="21"/>
  <c r="AQ36" i="21"/>
  <c r="AP36" i="21"/>
  <c r="AO36" i="21"/>
  <c r="AN36" i="21"/>
  <c r="AM36" i="21"/>
  <c r="AL36" i="21"/>
  <c r="AK36" i="21"/>
  <c r="AJ36" i="21"/>
  <c r="AI36" i="21"/>
  <c r="AH36" i="21"/>
  <c r="AG36" i="21"/>
  <c r="AF36" i="21"/>
  <c r="AE36" i="21"/>
  <c r="AD36" i="21"/>
  <c r="AC36" i="21"/>
  <c r="AB36" i="21"/>
  <c r="AA36" i="21"/>
  <c r="Z36" i="21"/>
  <c r="Y36" i="21"/>
  <c r="X36" i="21"/>
  <c r="W36" i="21"/>
  <c r="V36" i="21"/>
  <c r="U36" i="21"/>
  <c r="T36" i="21"/>
  <c r="S36" i="21"/>
  <c r="R36" i="21"/>
  <c r="Q36" i="21"/>
  <c r="P35" i="21"/>
  <c r="BP35" i="21"/>
  <c r="BO35" i="21"/>
  <c r="BN35" i="21"/>
  <c r="BM35" i="21"/>
  <c r="BL35" i="21"/>
  <c r="BK35" i="21"/>
  <c r="BJ35" i="21"/>
  <c r="BI35" i="21"/>
  <c r="BH35" i="21"/>
  <c r="BG35" i="21"/>
  <c r="BF35" i="21"/>
  <c r="BE35" i="21"/>
  <c r="BD35" i="21"/>
  <c r="BC35" i="21"/>
  <c r="BB35" i="21"/>
  <c r="BA35" i="21"/>
  <c r="AZ35" i="21"/>
  <c r="AY35" i="21"/>
  <c r="AX35" i="21"/>
  <c r="AW35" i="21"/>
  <c r="AV35" i="21"/>
  <c r="AU35" i="21"/>
  <c r="AT35" i="21"/>
  <c r="AS35" i="21"/>
  <c r="AR35" i="21"/>
  <c r="AQ35" i="21"/>
  <c r="AP35" i="21"/>
  <c r="AO35" i="21"/>
  <c r="AN35" i="21"/>
  <c r="AM35" i="21"/>
  <c r="AL35" i="21"/>
  <c r="AK35" i="21"/>
  <c r="AJ35" i="21"/>
  <c r="AI35" i="21"/>
  <c r="AH35" i="21"/>
  <c r="AG35" i="21"/>
  <c r="AF35" i="21"/>
  <c r="AE35" i="21"/>
  <c r="AD35" i="21"/>
  <c r="AC35" i="21"/>
  <c r="AB35" i="21"/>
  <c r="AA35" i="21"/>
  <c r="Z35" i="21"/>
  <c r="Y35" i="21"/>
  <c r="X35" i="21"/>
  <c r="W35" i="21"/>
  <c r="V35" i="21"/>
  <c r="U35" i="21"/>
  <c r="T35" i="21"/>
  <c r="S35" i="21"/>
  <c r="R35" i="21"/>
  <c r="Q35" i="21"/>
  <c r="P34" i="21"/>
  <c r="BP34" i="21"/>
  <c r="BO34" i="21"/>
  <c r="BN34" i="21"/>
  <c r="BM34" i="21"/>
  <c r="BL34" i="21"/>
  <c r="BK34" i="21"/>
  <c r="BJ34" i="21"/>
  <c r="BI34" i="21"/>
  <c r="BH34" i="21"/>
  <c r="BG34" i="21"/>
  <c r="BF34" i="21"/>
  <c r="BE34" i="21"/>
  <c r="BD34" i="21"/>
  <c r="BC34" i="21"/>
  <c r="BB34" i="21"/>
  <c r="BA34" i="21"/>
  <c r="AZ34" i="21"/>
  <c r="AY34" i="21"/>
  <c r="AX34" i="21"/>
  <c r="AW34" i="21"/>
  <c r="AV34" i="21"/>
  <c r="AU34" i="21"/>
  <c r="AT34" i="21"/>
  <c r="AS34" i="21"/>
  <c r="AR34" i="21"/>
  <c r="AQ34" i="21"/>
  <c r="AP34" i="21"/>
  <c r="AO34" i="21"/>
  <c r="AN34" i="21"/>
  <c r="AM34" i="21"/>
  <c r="AL34" i="21"/>
  <c r="AK34" i="21"/>
  <c r="AJ34" i="21"/>
  <c r="AI34" i="21"/>
  <c r="AH34" i="21"/>
  <c r="AG34" i="21"/>
  <c r="AF34" i="21"/>
  <c r="AE34" i="21"/>
  <c r="AD34" i="21"/>
  <c r="AC34" i="21"/>
  <c r="AB34" i="21"/>
  <c r="AA34" i="21"/>
  <c r="Z34" i="21"/>
  <c r="Y34" i="21"/>
  <c r="X34" i="21"/>
  <c r="W34" i="21"/>
  <c r="V34" i="21"/>
  <c r="U34" i="21"/>
  <c r="T34" i="21"/>
  <c r="S34" i="21"/>
  <c r="R34" i="21"/>
  <c r="Q34" i="21"/>
  <c r="P33" i="21"/>
  <c r="BP33" i="21"/>
  <c r="BO33" i="21"/>
  <c r="BN33" i="21"/>
  <c r="BM33" i="21"/>
  <c r="BL33" i="21"/>
  <c r="BK33" i="21"/>
  <c r="BJ33" i="21"/>
  <c r="BI33" i="21"/>
  <c r="BH33" i="21"/>
  <c r="BG33" i="21"/>
  <c r="BF33" i="21"/>
  <c r="BE33" i="21"/>
  <c r="BD33" i="21"/>
  <c r="BC33" i="21"/>
  <c r="BB33" i="21"/>
  <c r="BA33" i="21"/>
  <c r="AZ33" i="21"/>
  <c r="AY33" i="21"/>
  <c r="AX33" i="21"/>
  <c r="AW33" i="21"/>
  <c r="AV33" i="21"/>
  <c r="AU33" i="21"/>
  <c r="AT33" i="21"/>
  <c r="AS33" i="21"/>
  <c r="AR33" i="21"/>
  <c r="AQ33" i="21"/>
  <c r="AP33" i="21"/>
  <c r="AO33" i="21"/>
  <c r="AN33" i="21"/>
  <c r="AM33" i="21"/>
  <c r="AL33" i="21"/>
  <c r="AK33" i="21"/>
  <c r="AJ33" i="21"/>
  <c r="AI33" i="21"/>
  <c r="AH33" i="21"/>
  <c r="AG33" i="21"/>
  <c r="AF33" i="21"/>
  <c r="AE33" i="21"/>
  <c r="AD33" i="21"/>
  <c r="AC33" i="21"/>
  <c r="AB33" i="21"/>
  <c r="AA33" i="21"/>
  <c r="Z33" i="21"/>
  <c r="Y33" i="21"/>
  <c r="X33" i="21"/>
  <c r="W33" i="21"/>
  <c r="V33" i="21"/>
  <c r="U33" i="21"/>
  <c r="T33" i="21"/>
  <c r="S33" i="21"/>
  <c r="R33" i="21"/>
  <c r="Q33" i="21"/>
  <c r="P32" i="21"/>
  <c r="BP32" i="21"/>
  <c r="BO32" i="21"/>
  <c r="BN32" i="21"/>
  <c r="BM32" i="21"/>
  <c r="BL32" i="21"/>
  <c r="BK32" i="21"/>
  <c r="BJ32" i="21"/>
  <c r="BI32" i="21"/>
  <c r="BH32" i="21"/>
  <c r="BG32" i="21"/>
  <c r="BF32" i="21"/>
  <c r="BE32" i="21"/>
  <c r="BD32" i="21"/>
  <c r="BC32" i="21"/>
  <c r="BB32" i="21"/>
  <c r="BA32" i="21"/>
  <c r="AZ32" i="21"/>
  <c r="AY32" i="21"/>
  <c r="AX32" i="21"/>
  <c r="AW32" i="21"/>
  <c r="AV32" i="21"/>
  <c r="AU32" i="21"/>
  <c r="AT32" i="21"/>
  <c r="AS32" i="21"/>
  <c r="AR32" i="21"/>
  <c r="AQ32" i="21"/>
  <c r="AP32" i="21"/>
  <c r="AO32" i="21"/>
  <c r="AN32" i="21"/>
  <c r="AM32" i="21"/>
  <c r="AL32" i="21"/>
  <c r="AK32" i="21"/>
  <c r="AJ32" i="21"/>
  <c r="AI32" i="21"/>
  <c r="AH32" i="21"/>
  <c r="AG32" i="21"/>
  <c r="AF32" i="21"/>
  <c r="AE32" i="21"/>
  <c r="AD32" i="21"/>
  <c r="AC32" i="21"/>
  <c r="AB32" i="21"/>
  <c r="AA32" i="21"/>
  <c r="Z32" i="21"/>
  <c r="Y32" i="21"/>
  <c r="X32" i="21"/>
  <c r="W32" i="21"/>
  <c r="V32" i="21"/>
  <c r="U32" i="21"/>
  <c r="T32" i="21"/>
  <c r="S32" i="21"/>
  <c r="R32" i="21"/>
  <c r="Q32" i="21"/>
  <c r="P31" i="21"/>
  <c r="BP31" i="21"/>
  <c r="BO31" i="21"/>
  <c r="BN31" i="21"/>
  <c r="BM31" i="21"/>
  <c r="BL31" i="21"/>
  <c r="BK31" i="21"/>
  <c r="BJ31" i="21"/>
  <c r="BI31" i="21"/>
  <c r="BH31" i="21"/>
  <c r="BG31" i="21"/>
  <c r="BF31" i="21"/>
  <c r="BE31" i="21"/>
  <c r="BD31" i="21"/>
  <c r="BC31" i="21"/>
  <c r="BB31" i="21"/>
  <c r="BA31" i="21"/>
  <c r="AZ31" i="21"/>
  <c r="AY31" i="21"/>
  <c r="AX31" i="21"/>
  <c r="AW31" i="21"/>
  <c r="AV31" i="21"/>
  <c r="AU31" i="21"/>
  <c r="AT31" i="21"/>
  <c r="AS31" i="21"/>
  <c r="AR31" i="21"/>
  <c r="AQ31" i="21"/>
  <c r="AP31" i="21"/>
  <c r="AO31" i="21"/>
  <c r="AN31" i="21"/>
  <c r="AM31" i="21"/>
  <c r="AL31" i="21"/>
  <c r="AK31" i="21"/>
  <c r="AJ31" i="21"/>
  <c r="AI31" i="21"/>
  <c r="AH31" i="21"/>
  <c r="AG31" i="21"/>
  <c r="AF31" i="21"/>
  <c r="AE31" i="21"/>
  <c r="AD31" i="21"/>
  <c r="AC31" i="21"/>
  <c r="AB31" i="21"/>
  <c r="AA31" i="21"/>
  <c r="Z31" i="21"/>
  <c r="Y31" i="21"/>
  <c r="X31" i="21"/>
  <c r="W31" i="21"/>
  <c r="V31" i="21"/>
  <c r="U31" i="21"/>
  <c r="T31" i="21"/>
  <c r="S31" i="21"/>
  <c r="R31" i="21"/>
  <c r="Q31" i="21"/>
  <c r="P30" i="21"/>
  <c r="BP30" i="21"/>
  <c r="BO30" i="21"/>
  <c r="BN30" i="21"/>
  <c r="BM30" i="21"/>
  <c r="BL30" i="21"/>
  <c r="BK30" i="21"/>
  <c r="BJ30" i="21"/>
  <c r="BI30" i="21"/>
  <c r="BH30" i="21"/>
  <c r="BG30" i="21"/>
  <c r="BF30" i="21"/>
  <c r="BE30" i="21"/>
  <c r="BD30" i="21"/>
  <c r="BC30" i="21"/>
  <c r="BB30" i="21"/>
  <c r="BA30" i="21"/>
  <c r="AZ30" i="21"/>
  <c r="AY30" i="21"/>
  <c r="AX30" i="21"/>
  <c r="AW30" i="21"/>
  <c r="AV30" i="21"/>
  <c r="AU30" i="21"/>
  <c r="AT30" i="21"/>
  <c r="AS30" i="21"/>
  <c r="AR30" i="21"/>
  <c r="AQ30" i="21"/>
  <c r="AP30" i="21"/>
  <c r="AO30" i="21"/>
  <c r="AN30" i="21"/>
  <c r="AM30" i="21"/>
  <c r="AL30" i="21"/>
  <c r="AK30" i="21"/>
  <c r="AJ30" i="21"/>
  <c r="AI30" i="21"/>
  <c r="AH30" i="21"/>
  <c r="AG30" i="21"/>
  <c r="AF30" i="21"/>
  <c r="AE30" i="21"/>
  <c r="AD30" i="21"/>
  <c r="AC30" i="21"/>
  <c r="AB30" i="21"/>
  <c r="AA30" i="21"/>
  <c r="Z30" i="21"/>
  <c r="Y30" i="21"/>
  <c r="X30" i="21"/>
  <c r="W30" i="21"/>
  <c r="V30" i="21"/>
  <c r="U30" i="21"/>
  <c r="T30" i="21"/>
  <c r="S30" i="21"/>
  <c r="R30" i="21"/>
  <c r="Q30" i="21"/>
  <c r="P29" i="21"/>
  <c r="BP29" i="21"/>
  <c r="BO29" i="21"/>
  <c r="BN29" i="21"/>
  <c r="BM29" i="21"/>
  <c r="BL29" i="21"/>
  <c r="BK29" i="21"/>
  <c r="BJ29" i="21"/>
  <c r="BI29" i="21"/>
  <c r="BH29" i="21"/>
  <c r="BG29" i="21"/>
  <c r="BF29" i="21"/>
  <c r="BE29" i="21"/>
  <c r="BD29" i="21"/>
  <c r="BC29" i="21"/>
  <c r="BB29" i="21"/>
  <c r="BA29" i="21"/>
  <c r="AZ29" i="21"/>
  <c r="AY29" i="21"/>
  <c r="AX29" i="21"/>
  <c r="AW29" i="21"/>
  <c r="AV29" i="21"/>
  <c r="AU29" i="21"/>
  <c r="AT29" i="21"/>
  <c r="AS29" i="21"/>
  <c r="AR29" i="21"/>
  <c r="AQ29" i="21"/>
  <c r="AP29" i="21"/>
  <c r="AO29" i="21"/>
  <c r="AN29" i="21"/>
  <c r="AM29" i="21"/>
  <c r="AL29" i="21"/>
  <c r="AK29" i="21"/>
  <c r="AJ29" i="21"/>
  <c r="AI29" i="21"/>
  <c r="AH29" i="21"/>
  <c r="AG29" i="21"/>
  <c r="AF29" i="21"/>
  <c r="AE29" i="21"/>
  <c r="AD29" i="21"/>
  <c r="AC29" i="21"/>
  <c r="AB29" i="21"/>
  <c r="AA29" i="21"/>
  <c r="Z29" i="21"/>
  <c r="Y29" i="21"/>
  <c r="X29" i="21"/>
  <c r="W29" i="21"/>
  <c r="V29" i="21"/>
  <c r="U29" i="21"/>
  <c r="T29" i="21"/>
  <c r="S29" i="21"/>
  <c r="R29" i="21"/>
  <c r="Q29" i="21"/>
  <c r="P28" i="21"/>
  <c r="BP28" i="21"/>
  <c r="BO28" i="21"/>
  <c r="BN28" i="21"/>
  <c r="BM28" i="21"/>
  <c r="BL28" i="21"/>
  <c r="BK28" i="21"/>
  <c r="BJ28" i="21"/>
  <c r="BI28" i="21"/>
  <c r="BH28" i="21"/>
  <c r="BG28" i="21"/>
  <c r="BF28" i="21"/>
  <c r="BE28" i="21"/>
  <c r="BD28" i="21"/>
  <c r="BC28" i="21"/>
  <c r="BB28" i="21"/>
  <c r="BA28" i="21"/>
  <c r="AZ28" i="21"/>
  <c r="AY28" i="21"/>
  <c r="AX28" i="21"/>
  <c r="AW28" i="21"/>
  <c r="AV28" i="21"/>
  <c r="AU28" i="21"/>
  <c r="AT28" i="21"/>
  <c r="AS28" i="21"/>
  <c r="AR28" i="21"/>
  <c r="AQ28" i="21"/>
  <c r="AP28" i="21"/>
  <c r="AO28" i="21"/>
  <c r="AN28" i="21"/>
  <c r="AM28" i="21"/>
  <c r="AL28" i="21"/>
  <c r="AK28" i="21"/>
  <c r="AJ28" i="21"/>
  <c r="AI28" i="21"/>
  <c r="AH28" i="21"/>
  <c r="AG28" i="21"/>
  <c r="AF28" i="21"/>
  <c r="AE28" i="21"/>
  <c r="AD28" i="21"/>
  <c r="AC28" i="21"/>
  <c r="AB28" i="21"/>
  <c r="AA28" i="21"/>
  <c r="Z28" i="21"/>
  <c r="Y28" i="21"/>
  <c r="X28" i="21"/>
  <c r="W28" i="21"/>
  <c r="V28" i="21"/>
  <c r="U28" i="21"/>
  <c r="T28" i="21"/>
  <c r="S28" i="21"/>
  <c r="R28" i="21"/>
  <c r="Q28" i="21"/>
  <c r="P27" i="21"/>
  <c r="BP27" i="21"/>
  <c r="BO27" i="21"/>
  <c r="BN27" i="21"/>
  <c r="BM27" i="21"/>
  <c r="BL27" i="21"/>
  <c r="BK27" i="21"/>
  <c r="BJ27" i="21"/>
  <c r="BI27" i="21"/>
  <c r="BH27" i="21"/>
  <c r="BG27" i="21"/>
  <c r="BF27" i="21"/>
  <c r="BE27" i="21"/>
  <c r="BD27" i="21"/>
  <c r="BC27" i="21"/>
  <c r="BB27" i="21"/>
  <c r="BA27" i="21"/>
  <c r="AZ27" i="21"/>
  <c r="AY27" i="21"/>
  <c r="AX27" i="21"/>
  <c r="AW27" i="21"/>
  <c r="AV27" i="21"/>
  <c r="AU27" i="21"/>
  <c r="AT27" i="21"/>
  <c r="AS27" i="21"/>
  <c r="AR27" i="21"/>
  <c r="AQ27" i="21"/>
  <c r="AP27" i="21"/>
  <c r="AO27" i="21"/>
  <c r="AN27" i="21"/>
  <c r="AM27" i="21"/>
  <c r="AL27" i="21"/>
  <c r="AK27" i="21"/>
  <c r="AJ27" i="21"/>
  <c r="AI27" i="21"/>
  <c r="AH27" i="21"/>
  <c r="AG27" i="21"/>
  <c r="AF27" i="21"/>
  <c r="AE27" i="21"/>
  <c r="AD27" i="21"/>
  <c r="AC27" i="21"/>
  <c r="AB27" i="21"/>
  <c r="AA27" i="21"/>
  <c r="Z27" i="21"/>
  <c r="Y27" i="21"/>
  <c r="X27" i="21"/>
  <c r="W27" i="21"/>
  <c r="V27" i="21"/>
  <c r="U27" i="21"/>
  <c r="T27" i="21"/>
  <c r="S27" i="21"/>
  <c r="R27" i="21"/>
  <c r="Q27" i="21"/>
  <c r="P26" i="21"/>
  <c r="BP26" i="21"/>
  <c r="BO26" i="21"/>
  <c r="BN26" i="21"/>
  <c r="BM26" i="21"/>
  <c r="BL26" i="21"/>
  <c r="BK26" i="21"/>
  <c r="BJ26" i="21"/>
  <c r="BI26" i="21"/>
  <c r="BH26" i="21"/>
  <c r="BG26" i="21"/>
  <c r="BF26" i="21"/>
  <c r="BE26" i="21"/>
  <c r="BD26" i="21"/>
  <c r="BC26" i="21"/>
  <c r="BB26" i="21"/>
  <c r="BA26" i="21"/>
  <c r="AZ26" i="21"/>
  <c r="AY26" i="21"/>
  <c r="AX26" i="21"/>
  <c r="AW26" i="21"/>
  <c r="AV26" i="21"/>
  <c r="AU26" i="21"/>
  <c r="AT26" i="21"/>
  <c r="AS26" i="21"/>
  <c r="AR26" i="21"/>
  <c r="AQ26" i="21"/>
  <c r="AP26" i="21"/>
  <c r="AO26" i="21"/>
  <c r="AN26" i="21"/>
  <c r="AM26" i="21"/>
  <c r="AL26" i="21"/>
  <c r="AK26" i="21"/>
  <c r="AJ26" i="21"/>
  <c r="AI26" i="21"/>
  <c r="AH26" i="21"/>
  <c r="AG26" i="21"/>
  <c r="AF26" i="21"/>
  <c r="AE26" i="21"/>
  <c r="AD26" i="21"/>
  <c r="AC26" i="21"/>
  <c r="AB26" i="21"/>
  <c r="AA26" i="21"/>
  <c r="Z26" i="21"/>
  <c r="Y26" i="21"/>
  <c r="X26" i="21"/>
  <c r="W26" i="21"/>
  <c r="V26" i="21"/>
  <c r="U26" i="21"/>
  <c r="T26" i="21"/>
  <c r="S26" i="21"/>
  <c r="R26" i="21"/>
  <c r="Q26" i="21"/>
  <c r="P25" i="21"/>
  <c r="BP25" i="21"/>
  <c r="BO25" i="21"/>
  <c r="BN25" i="21"/>
  <c r="BM25" i="21"/>
  <c r="BL25" i="21"/>
  <c r="BK25" i="21"/>
  <c r="BJ25" i="21"/>
  <c r="BI25" i="21"/>
  <c r="BH25" i="21"/>
  <c r="BG25" i="21"/>
  <c r="BF25" i="21"/>
  <c r="BE25" i="21"/>
  <c r="BD25" i="21"/>
  <c r="BC25" i="21"/>
  <c r="BB25" i="21"/>
  <c r="BA25" i="21"/>
  <c r="AZ25" i="21"/>
  <c r="AY25" i="21"/>
  <c r="AX25" i="21"/>
  <c r="AW25" i="21"/>
  <c r="AV25" i="21"/>
  <c r="AU25" i="21"/>
  <c r="AT25" i="21"/>
  <c r="AS25" i="21"/>
  <c r="AR25" i="21"/>
  <c r="AQ25" i="21"/>
  <c r="AP25" i="21"/>
  <c r="AO25" i="21"/>
  <c r="AN25" i="21"/>
  <c r="AM25" i="21"/>
  <c r="AL25" i="21"/>
  <c r="AK25" i="21"/>
  <c r="AJ25" i="21"/>
  <c r="AI25" i="21"/>
  <c r="AH25" i="21"/>
  <c r="AG25" i="21"/>
  <c r="AF25" i="21"/>
  <c r="AE25" i="21"/>
  <c r="AD25" i="21"/>
  <c r="AC25" i="21"/>
  <c r="AB25" i="21"/>
  <c r="AA25" i="21"/>
  <c r="Z25" i="21"/>
  <c r="Y25" i="21"/>
  <c r="X25" i="21"/>
  <c r="W25" i="21"/>
  <c r="V25" i="21"/>
  <c r="U25" i="21"/>
  <c r="T25" i="21"/>
  <c r="S25" i="21"/>
  <c r="R25" i="21"/>
  <c r="Q25" i="21"/>
  <c r="P24" i="21"/>
  <c r="BP24" i="21"/>
  <c r="BO24" i="21"/>
  <c r="BN24" i="21"/>
  <c r="BM24" i="21"/>
  <c r="BL24" i="21"/>
  <c r="BK24" i="21"/>
  <c r="BJ24" i="21"/>
  <c r="BI24" i="21"/>
  <c r="BH24" i="21"/>
  <c r="BG24" i="21"/>
  <c r="BF24" i="21"/>
  <c r="BE24" i="21"/>
  <c r="BD24" i="21"/>
  <c r="BC24" i="21"/>
  <c r="BB24" i="21"/>
  <c r="BA24" i="21"/>
  <c r="AZ24" i="21"/>
  <c r="AY24" i="21"/>
  <c r="AX24" i="21"/>
  <c r="AW24" i="21"/>
  <c r="AV24" i="21"/>
  <c r="AU24" i="21"/>
  <c r="AT24" i="21"/>
  <c r="AS24" i="21"/>
  <c r="AR24" i="21"/>
  <c r="AQ24" i="21"/>
  <c r="AP24" i="21"/>
  <c r="AO24" i="21"/>
  <c r="AN24" i="21"/>
  <c r="AM24" i="21"/>
  <c r="AL24" i="21"/>
  <c r="AK24" i="21"/>
  <c r="AJ24" i="21"/>
  <c r="AI24" i="21"/>
  <c r="AH24" i="21"/>
  <c r="AG24" i="21"/>
  <c r="AF24" i="21"/>
  <c r="AE24" i="21"/>
  <c r="AD24" i="21"/>
  <c r="AC24" i="21"/>
  <c r="AB24" i="21"/>
  <c r="AA24" i="21"/>
  <c r="Z24" i="21"/>
  <c r="Y24" i="21"/>
  <c r="X24" i="21"/>
  <c r="W24" i="21"/>
  <c r="V24" i="21"/>
  <c r="U24" i="21"/>
  <c r="T24" i="21"/>
  <c r="S24" i="21"/>
  <c r="R24" i="21"/>
  <c r="Q24" i="21"/>
  <c r="P23" i="21"/>
  <c r="BP23" i="21"/>
  <c r="BO23" i="21"/>
  <c r="BN23" i="21"/>
  <c r="BM23" i="21"/>
  <c r="BL23" i="21"/>
  <c r="BK23" i="21"/>
  <c r="BJ23" i="21"/>
  <c r="BI23" i="21"/>
  <c r="BH23" i="21"/>
  <c r="BG23" i="21"/>
  <c r="BF23" i="21"/>
  <c r="BE23" i="21"/>
  <c r="BD23" i="21"/>
  <c r="BC23" i="21"/>
  <c r="BB23" i="21"/>
  <c r="BA23" i="21"/>
  <c r="AZ23" i="21"/>
  <c r="AY23" i="21"/>
  <c r="AX23" i="21"/>
  <c r="AW23" i="21"/>
  <c r="AV23" i="21"/>
  <c r="AU23" i="21"/>
  <c r="AT23" i="21"/>
  <c r="AS23" i="21"/>
  <c r="AR23" i="21"/>
  <c r="AQ23" i="21"/>
  <c r="AP23" i="21"/>
  <c r="AO23" i="21"/>
  <c r="AN23" i="21"/>
  <c r="AM23" i="21"/>
  <c r="AL23" i="21"/>
  <c r="AK23" i="21"/>
  <c r="AJ23" i="21"/>
  <c r="AI23" i="21"/>
  <c r="AH23" i="21"/>
  <c r="AG23" i="21"/>
  <c r="AF23" i="21"/>
  <c r="AE23" i="21"/>
  <c r="AD23" i="21"/>
  <c r="AC23" i="21"/>
  <c r="AB23" i="21"/>
  <c r="AA23" i="21"/>
  <c r="Z23" i="21"/>
  <c r="Y23" i="21"/>
  <c r="X23" i="21"/>
  <c r="W23" i="21"/>
  <c r="V23" i="21"/>
  <c r="U23" i="21"/>
  <c r="T23" i="21"/>
  <c r="S23" i="21"/>
  <c r="R23" i="21"/>
  <c r="Q23" i="21"/>
  <c r="P22" i="21"/>
  <c r="BP22" i="21"/>
  <c r="BO22" i="21"/>
  <c r="BN22" i="21"/>
  <c r="BM22" i="21"/>
  <c r="BL22" i="21"/>
  <c r="BK22" i="21"/>
  <c r="BJ22" i="21"/>
  <c r="BI22" i="21"/>
  <c r="BH22" i="21"/>
  <c r="BG22" i="21"/>
  <c r="BF22" i="21"/>
  <c r="BE22" i="21"/>
  <c r="BD22" i="21"/>
  <c r="BC22" i="21"/>
  <c r="BB22" i="21"/>
  <c r="BA22" i="21"/>
  <c r="AZ22" i="21"/>
  <c r="AY22" i="21"/>
  <c r="AX22" i="21"/>
  <c r="AW22" i="21"/>
  <c r="AV22" i="21"/>
  <c r="AU22" i="21"/>
  <c r="AT22" i="21"/>
  <c r="AS22" i="21"/>
  <c r="AR22" i="21"/>
  <c r="AQ22" i="21"/>
  <c r="AP22" i="21"/>
  <c r="AO22" i="21"/>
  <c r="AN22" i="21"/>
  <c r="AM22" i="21"/>
  <c r="AL22" i="21"/>
  <c r="AK22" i="21"/>
  <c r="AJ22" i="21"/>
  <c r="AI22" i="21"/>
  <c r="AH22" i="21"/>
  <c r="AG22" i="21"/>
  <c r="AF22" i="21"/>
  <c r="AE22" i="21"/>
  <c r="AD22" i="21"/>
  <c r="AC22" i="21"/>
  <c r="AB22" i="21"/>
  <c r="AA22" i="21"/>
  <c r="Z22" i="21"/>
  <c r="Y22" i="21"/>
  <c r="X22" i="21"/>
  <c r="W22" i="21"/>
  <c r="V22" i="21"/>
  <c r="U22" i="21"/>
  <c r="T22" i="21"/>
  <c r="S22" i="21"/>
  <c r="R22" i="21"/>
  <c r="Q22" i="21"/>
  <c r="P21" i="21"/>
  <c r="BP21" i="21"/>
  <c r="BO21" i="21"/>
  <c r="BN21" i="21"/>
  <c r="BM21" i="21"/>
  <c r="BL21" i="21"/>
  <c r="BK21" i="21"/>
  <c r="BJ21" i="21"/>
  <c r="BI21" i="21"/>
  <c r="BH21" i="21"/>
  <c r="BG21" i="21"/>
  <c r="BF21" i="21"/>
  <c r="BE21" i="21"/>
  <c r="BD21" i="21"/>
  <c r="BC21" i="21"/>
  <c r="BB21" i="21"/>
  <c r="BA21" i="21"/>
  <c r="AZ21" i="21"/>
  <c r="AY21" i="21"/>
  <c r="AX21" i="21"/>
  <c r="AW21" i="21"/>
  <c r="AV21" i="21"/>
  <c r="AU21" i="21"/>
  <c r="AT21" i="21"/>
  <c r="AS21" i="21"/>
  <c r="AR21" i="21"/>
  <c r="AQ21" i="21"/>
  <c r="AP21" i="21"/>
  <c r="AO21" i="21"/>
  <c r="AN21" i="21"/>
  <c r="AM21" i="21"/>
  <c r="AL21" i="21"/>
  <c r="AK21" i="21"/>
  <c r="AJ21" i="21"/>
  <c r="AI21" i="21"/>
  <c r="AH21" i="21"/>
  <c r="AG21" i="21"/>
  <c r="AF21" i="21"/>
  <c r="AE21" i="21"/>
  <c r="AD21" i="21"/>
  <c r="AC21" i="21"/>
  <c r="AB21" i="21"/>
  <c r="AA21" i="21"/>
  <c r="Z21" i="21"/>
  <c r="Y21" i="21"/>
  <c r="X21" i="21"/>
  <c r="W21" i="21"/>
  <c r="V21" i="21"/>
  <c r="U21" i="21"/>
  <c r="T21" i="21"/>
  <c r="S21" i="21"/>
  <c r="R21" i="21"/>
  <c r="Q21" i="21"/>
  <c r="P20" i="21"/>
  <c r="BP20" i="21"/>
  <c r="BO20" i="21"/>
  <c r="BN20" i="21"/>
  <c r="BM20" i="21"/>
  <c r="BL20" i="21"/>
  <c r="BK20" i="21"/>
  <c r="BJ20" i="21"/>
  <c r="BI20" i="21"/>
  <c r="BH20" i="21"/>
  <c r="BG20" i="21"/>
  <c r="BF20" i="21"/>
  <c r="BE20" i="21"/>
  <c r="BD20" i="21"/>
  <c r="BC20" i="21"/>
  <c r="BB20" i="21"/>
  <c r="BA20" i="21"/>
  <c r="AZ20" i="21"/>
  <c r="AY20" i="21"/>
  <c r="AX20" i="21"/>
  <c r="AW20" i="21"/>
  <c r="AV20" i="21"/>
  <c r="AU20" i="21"/>
  <c r="AT20" i="21"/>
  <c r="AS20" i="21"/>
  <c r="AR20" i="21"/>
  <c r="AQ20" i="21"/>
  <c r="AP20" i="21"/>
  <c r="AO20" i="21"/>
  <c r="AN20" i="21"/>
  <c r="AM20" i="21"/>
  <c r="AL20" i="21"/>
  <c r="AK20" i="21"/>
  <c r="AJ20" i="21"/>
  <c r="AI20" i="21"/>
  <c r="AH20" i="21"/>
  <c r="AG20" i="21"/>
  <c r="AF20" i="21"/>
  <c r="AE20" i="21"/>
  <c r="AD20" i="21"/>
  <c r="AC20" i="21"/>
  <c r="AB20" i="21"/>
  <c r="AA20" i="21"/>
  <c r="Z20" i="21"/>
  <c r="Y20" i="21"/>
  <c r="X20" i="21"/>
  <c r="W20" i="21"/>
  <c r="V20" i="21"/>
  <c r="U20" i="21"/>
  <c r="T20" i="21"/>
  <c r="S20" i="21"/>
  <c r="R20" i="21"/>
  <c r="Q20" i="21"/>
  <c r="P19" i="21"/>
  <c r="BP19" i="21"/>
  <c r="BO19" i="21"/>
  <c r="BN19" i="21"/>
  <c r="BM19" i="21"/>
  <c r="BL19" i="21"/>
  <c r="BK19" i="21"/>
  <c r="BJ19" i="21"/>
  <c r="BI19" i="21"/>
  <c r="BH19" i="21"/>
  <c r="BG19" i="21"/>
  <c r="BF19" i="21"/>
  <c r="BE19" i="21"/>
  <c r="BD19" i="21"/>
  <c r="BC19" i="21"/>
  <c r="BB19" i="21"/>
  <c r="BA19" i="21"/>
  <c r="AZ19" i="21"/>
  <c r="AY19" i="21"/>
  <c r="AX19" i="21"/>
  <c r="AW19" i="21"/>
  <c r="AV19" i="21"/>
  <c r="AU19" i="21"/>
  <c r="AT19" i="21"/>
  <c r="AS19" i="21"/>
  <c r="AR19" i="21"/>
  <c r="AQ19" i="21"/>
  <c r="AP19" i="21"/>
  <c r="AO19" i="21"/>
  <c r="AN19" i="21"/>
  <c r="AM19" i="21"/>
  <c r="AL19" i="21"/>
  <c r="AK19" i="21"/>
  <c r="AJ19" i="21"/>
  <c r="AI19" i="21"/>
  <c r="AH19" i="21"/>
  <c r="AG19" i="21"/>
  <c r="AF19" i="21"/>
  <c r="AE19" i="21"/>
  <c r="AD19" i="21"/>
  <c r="AC19" i="21"/>
  <c r="AB19" i="21"/>
  <c r="AA19" i="21"/>
  <c r="Z19" i="21"/>
  <c r="Y19" i="21"/>
  <c r="X19" i="21"/>
  <c r="W19" i="21"/>
  <c r="V19" i="21"/>
  <c r="U19" i="21"/>
  <c r="T19" i="21"/>
  <c r="S19" i="21"/>
  <c r="R19" i="21"/>
  <c r="Q19" i="21"/>
  <c r="P18" i="21"/>
  <c r="BP18" i="21"/>
  <c r="BO18" i="21"/>
  <c r="BN18" i="21"/>
  <c r="BM18" i="21"/>
  <c r="BL18" i="21"/>
  <c r="BK18" i="21"/>
  <c r="BJ18" i="21"/>
  <c r="BI18" i="21"/>
  <c r="BH18" i="21"/>
  <c r="BG18" i="21"/>
  <c r="BF18" i="21"/>
  <c r="BE18" i="21"/>
  <c r="BD18" i="21"/>
  <c r="BC18" i="21"/>
  <c r="BB18" i="21"/>
  <c r="BA18" i="21"/>
  <c r="AZ18" i="21"/>
  <c r="AY18" i="21"/>
  <c r="AX18" i="21"/>
  <c r="AW18" i="21"/>
  <c r="AV18" i="21"/>
  <c r="AU18" i="21"/>
  <c r="AT18" i="21"/>
  <c r="AS18" i="21"/>
  <c r="AR18" i="21"/>
  <c r="AQ18" i="21"/>
  <c r="AP18" i="21"/>
  <c r="AO18" i="21"/>
  <c r="AN18" i="21"/>
  <c r="AM18" i="21"/>
  <c r="AL18" i="21"/>
  <c r="AK18" i="21"/>
  <c r="AJ18" i="21"/>
  <c r="AI18" i="21"/>
  <c r="AH18" i="21"/>
  <c r="AG18" i="21"/>
  <c r="AF18" i="21"/>
  <c r="AE18" i="21"/>
  <c r="AD18" i="21"/>
  <c r="AC18" i="21"/>
  <c r="AB18" i="21"/>
  <c r="AA18" i="21"/>
  <c r="Z18" i="21"/>
  <c r="Y18" i="21"/>
  <c r="X18" i="21"/>
  <c r="W18" i="21"/>
  <c r="V18" i="21"/>
  <c r="U18" i="21"/>
  <c r="T18" i="21"/>
  <c r="S18" i="21"/>
  <c r="R18" i="21"/>
  <c r="Q18" i="21"/>
  <c r="P17" i="21"/>
  <c r="BP17" i="21"/>
  <c r="BO17" i="21"/>
  <c r="BN17" i="21"/>
  <c r="BM17" i="21"/>
  <c r="BL17" i="21"/>
  <c r="BK17" i="21"/>
  <c r="BJ17" i="21"/>
  <c r="BI17" i="21"/>
  <c r="BH17" i="21"/>
  <c r="BG17" i="21"/>
  <c r="BF17" i="21"/>
  <c r="BE17" i="21"/>
  <c r="BD17" i="21"/>
  <c r="BC17" i="21"/>
  <c r="BB17" i="21"/>
  <c r="BA17" i="21"/>
  <c r="AZ17" i="21"/>
  <c r="AY17" i="21"/>
  <c r="AX17" i="21"/>
  <c r="AW17" i="21"/>
  <c r="AV17" i="21"/>
  <c r="AU17" i="21"/>
  <c r="AT17" i="21"/>
  <c r="AS17" i="21"/>
  <c r="AR17" i="21"/>
  <c r="AQ17" i="21"/>
  <c r="AP17" i="21"/>
  <c r="AO17" i="21"/>
  <c r="AN17" i="21"/>
  <c r="AM17" i="21"/>
  <c r="AL17" i="21"/>
  <c r="AK17" i="21"/>
  <c r="AJ17" i="21"/>
  <c r="AI17" i="21"/>
  <c r="AH17" i="21"/>
  <c r="AG17" i="21"/>
  <c r="AF17" i="21"/>
  <c r="AE17" i="21"/>
  <c r="AD17" i="21"/>
  <c r="AC17" i="21"/>
  <c r="AB17" i="21"/>
  <c r="AA17" i="21"/>
  <c r="Z17" i="21"/>
  <c r="Y17" i="21"/>
  <c r="X17" i="21"/>
  <c r="W17" i="21"/>
  <c r="V17" i="21"/>
  <c r="U17" i="21"/>
  <c r="T17" i="21"/>
  <c r="S17" i="21"/>
  <c r="R17" i="21"/>
  <c r="Q17" i="21"/>
  <c r="P16" i="21"/>
  <c r="BP16" i="21"/>
  <c r="BO16" i="21"/>
  <c r="BN16" i="21"/>
  <c r="BM16" i="21"/>
  <c r="BL16" i="21"/>
  <c r="BK16" i="21"/>
  <c r="BJ16" i="21"/>
  <c r="BI16" i="21"/>
  <c r="BH16" i="21"/>
  <c r="BG16" i="21"/>
  <c r="BF16" i="21"/>
  <c r="BE16" i="21"/>
  <c r="BD16" i="21"/>
  <c r="BC16" i="21"/>
  <c r="BB16" i="21"/>
  <c r="BA16" i="21"/>
  <c r="AZ16" i="21"/>
  <c r="AY16" i="21"/>
  <c r="AX16" i="21"/>
  <c r="AW16" i="21"/>
  <c r="AV16" i="21"/>
  <c r="AU16" i="21"/>
  <c r="AT16" i="21"/>
  <c r="AS16" i="21"/>
  <c r="AR16" i="21"/>
  <c r="AQ16" i="21"/>
  <c r="AP16" i="21"/>
  <c r="AO16" i="21"/>
  <c r="AN16" i="21"/>
  <c r="AM16" i="21"/>
  <c r="AL16" i="21"/>
  <c r="AK16" i="21"/>
  <c r="AJ16" i="21"/>
  <c r="AI16" i="21"/>
  <c r="AH16" i="21"/>
  <c r="AG16" i="21"/>
  <c r="AF16" i="21"/>
  <c r="AE16" i="21"/>
  <c r="AD16" i="21"/>
  <c r="AC16" i="21"/>
  <c r="AB16" i="21"/>
  <c r="AA16" i="21"/>
  <c r="Z16" i="21"/>
  <c r="Y16" i="21"/>
  <c r="X16" i="21"/>
  <c r="W16" i="21"/>
  <c r="V16" i="21"/>
  <c r="U16" i="21"/>
  <c r="T16" i="21"/>
  <c r="S16" i="21"/>
  <c r="R16" i="21"/>
  <c r="Q16" i="21"/>
  <c r="P15" i="21"/>
  <c r="BP15" i="21"/>
  <c r="BO15" i="21"/>
  <c r="BN15" i="21"/>
  <c r="BM15" i="21"/>
  <c r="BL15" i="21"/>
  <c r="BK15" i="21"/>
  <c r="BJ15" i="21"/>
  <c r="BI15" i="21"/>
  <c r="BH15" i="21"/>
  <c r="BG15" i="21"/>
  <c r="BF15" i="21"/>
  <c r="BE15" i="21"/>
  <c r="BD15" i="21"/>
  <c r="BC15" i="21"/>
  <c r="BB15" i="21"/>
  <c r="BA15" i="21"/>
  <c r="AZ15" i="21"/>
  <c r="AY15" i="21"/>
  <c r="AX15" i="21"/>
  <c r="AW15" i="21"/>
  <c r="AV15" i="21"/>
  <c r="AU15" i="21"/>
  <c r="AT15" i="21"/>
  <c r="AS15" i="21"/>
  <c r="AR15" i="21"/>
  <c r="AQ15" i="21"/>
  <c r="AP15" i="21"/>
  <c r="AO15" i="21"/>
  <c r="AN15" i="21"/>
  <c r="AM15" i="21"/>
  <c r="AL15" i="21"/>
  <c r="AK15" i="21"/>
  <c r="AJ15" i="21"/>
  <c r="AI15" i="21"/>
  <c r="AH15" i="21"/>
  <c r="AG15" i="21"/>
  <c r="AF15" i="21"/>
  <c r="AE15" i="21"/>
  <c r="AD15" i="21"/>
  <c r="AC15" i="21"/>
  <c r="AB15" i="21"/>
  <c r="AA15" i="21"/>
  <c r="Z15" i="21"/>
  <c r="Y15" i="21"/>
  <c r="X15" i="21"/>
  <c r="W15" i="21"/>
  <c r="V15" i="21"/>
  <c r="U15" i="21"/>
  <c r="T15" i="21"/>
  <c r="S15" i="21"/>
  <c r="R15" i="21"/>
  <c r="Q15" i="21"/>
  <c r="P14" i="21"/>
  <c r="BP14" i="21"/>
  <c r="BO14" i="21"/>
  <c r="BN14" i="21"/>
  <c r="BM14" i="21"/>
  <c r="BL14" i="21"/>
  <c r="BK14" i="21"/>
  <c r="BJ14" i="21"/>
  <c r="BI14" i="21"/>
  <c r="BH14" i="21"/>
  <c r="BG14" i="21"/>
  <c r="BF14" i="21"/>
  <c r="BE14" i="21"/>
  <c r="BD14" i="21"/>
  <c r="BC14" i="21"/>
  <c r="BB14" i="21"/>
  <c r="BA14" i="21"/>
  <c r="AZ14" i="21"/>
  <c r="AY14" i="21"/>
  <c r="AX14" i="21"/>
  <c r="AW14" i="21"/>
  <c r="AV14" i="21"/>
  <c r="AU14" i="21"/>
  <c r="AT14" i="21"/>
  <c r="AS14" i="21"/>
  <c r="AR14" i="21"/>
  <c r="AQ14" i="21"/>
  <c r="AP14" i="21"/>
  <c r="AO14" i="21"/>
  <c r="AN14" i="21"/>
  <c r="AM14" i="21"/>
  <c r="AL14" i="21"/>
  <c r="AK14" i="21"/>
  <c r="AJ14" i="21"/>
  <c r="AI14" i="21"/>
  <c r="AH14" i="21"/>
  <c r="AG14" i="21"/>
  <c r="AF14" i="21"/>
  <c r="AE14" i="21"/>
  <c r="AD14" i="21"/>
  <c r="AC14" i="21"/>
  <c r="AB14" i="21"/>
  <c r="AA14" i="21"/>
  <c r="Z14" i="21"/>
  <c r="Y14" i="21"/>
  <c r="X14" i="21"/>
  <c r="W14" i="21"/>
  <c r="V14" i="21"/>
  <c r="U14" i="21"/>
  <c r="T14" i="21"/>
  <c r="S14" i="21"/>
  <c r="R14" i="21"/>
  <c r="Q14" i="21"/>
  <c r="P13" i="21"/>
  <c r="BP13" i="21"/>
  <c r="BO13" i="21"/>
  <c r="BN13" i="21"/>
  <c r="BM13" i="21"/>
  <c r="BL13" i="21"/>
  <c r="BK13" i="21"/>
  <c r="BJ13" i="21"/>
  <c r="BI13" i="21"/>
  <c r="BH13" i="21"/>
  <c r="BG13" i="21"/>
  <c r="BF13" i="21"/>
  <c r="BE13" i="21"/>
  <c r="BD13" i="21"/>
  <c r="BC13" i="21"/>
  <c r="BB13" i="21"/>
  <c r="BA13" i="21"/>
  <c r="AZ13" i="21"/>
  <c r="AY13" i="21"/>
  <c r="AX13" i="21"/>
  <c r="AW13" i="21"/>
  <c r="AV13" i="21"/>
  <c r="AU13" i="21"/>
  <c r="AT13" i="21"/>
  <c r="AS13" i="21"/>
  <c r="AR13" i="21"/>
  <c r="AQ13" i="21"/>
  <c r="AP13" i="21"/>
  <c r="AO13" i="21"/>
  <c r="AN13" i="21"/>
  <c r="AM13" i="21"/>
  <c r="AL13" i="21"/>
  <c r="AK13" i="21"/>
  <c r="AJ13" i="21"/>
  <c r="AI13" i="21"/>
  <c r="AH13" i="21"/>
  <c r="AG13" i="21"/>
  <c r="AF13" i="21"/>
  <c r="AE13" i="21"/>
  <c r="AD13" i="21"/>
  <c r="AC13" i="21"/>
  <c r="AB13" i="21"/>
  <c r="AA13" i="21"/>
  <c r="Z13" i="21"/>
  <c r="Y13" i="21"/>
  <c r="X13" i="21"/>
  <c r="W13" i="21"/>
  <c r="V13" i="21"/>
  <c r="U13" i="21"/>
  <c r="T13" i="21"/>
  <c r="S13" i="21"/>
  <c r="R13" i="21"/>
  <c r="Q13" i="21"/>
  <c r="P12" i="21"/>
  <c r="BP12" i="21"/>
  <c r="BO12" i="21"/>
  <c r="BN12" i="21"/>
  <c r="BM12" i="21"/>
  <c r="BL12" i="21"/>
  <c r="BK12" i="21"/>
  <c r="BJ12" i="21"/>
  <c r="BI12" i="21"/>
  <c r="BH12" i="21"/>
  <c r="BG12" i="21"/>
  <c r="BF12" i="21"/>
  <c r="BE12" i="21"/>
  <c r="BD12" i="21"/>
  <c r="BC12" i="21"/>
  <c r="BB12" i="21"/>
  <c r="BA12" i="21"/>
  <c r="AZ12" i="21"/>
  <c r="AY12" i="21"/>
  <c r="AX12" i="21"/>
  <c r="AW12" i="21"/>
  <c r="AV12" i="21"/>
  <c r="AU12" i="21"/>
  <c r="AT12" i="21"/>
  <c r="AS12" i="21"/>
  <c r="AR12" i="21"/>
  <c r="AQ12" i="21"/>
  <c r="AP12" i="21"/>
  <c r="AO12" i="21"/>
  <c r="AN12" i="21"/>
  <c r="AM12" i="21"/>
  <c r="AL12" i="21"/>
  <c r="AK12" i="21"/>
  <c r="AJ12" i="21"/>
  <c r="AI12" i="21"/>
  <c r="AH12" i="21"/>
  <c r="AG12" i="21"/>
  <c r="AF12" i="21"/>
  <c r="AE12" i="21"/>
  <c r="AD12" i="21"/>
  <c r="AC12" i="21"/>
  <c r="AB12" i="21"/>
  <c r="AA12" i="21"/>
  <c r="Z12" i="21"/>
  <c r="Y12" i="21"/>
  <c r="X12" i="21"/>
  <c r="W12" i="21"/>
  <c r="V12" i="21"/>
  <c r="U12" i="21"/>
  <c r="T12" i="21"/>
  <c r="S12" i="21"/>
  <c r="R12" i="21"/>
  <c r="Q12" i="21"/>
  <c r="P11" i="21"/>
  <c r="BP11" i="21"/>
  <c r="BO11" i="21"/>
  <c r="BN11" i="21"/>
  <c r="BM11" i="21"/>
  <c r="BL11" i="21"/>
  <c r="BK11" i="21"/>
  <c r="BJ11" i="21"/>
  <c r="BI11" i="21"/>
  <c r="BH11" i="21"/>
  <c r="BG11" i="21"/>
  <c r="BF11" i="21"/>
  <c r="BE11" i="21"/>
  <c r="BD11" i="21"/>
  <c r="BC11" i="21"/>
  <c r="BB11" i="21"/>
  <c r="BA11" i="21"/>
  <c r="AZ11" i="21"/>
  <c r="AY11" i="21"/>
  <c r="AX11" i="21"/>
  <c r="AW11" i="21"/>
  <c r="AV11" i="21"/>
  <c r="AU11" i="21"/>
  <c r="AT11" i="21"/>
  <c r="AS11" i="21"/>
  <c r="AR11" i="21"/>
  <c r="AQ11" i="21"/>
  <c r="AP11" i="21"/>
  <c r="AO11" i="21"/>
  <c r="AN11" i="21"/>
  <c r="AM11" i="21"/>
  <c r="AL11" i="21"/>
  <c r="AK11" i="21"/>
  <c r="AJ11" i="21"/>
  <c r="AI11" i="21"/>
  <c r="AH11" i="21"/>
  <c r="AG11" i="21"/>
  <c r="AF11" i="21"/>
  <c r="AE11" i="21"/>
  <c r="AD11" i="21"/>
  <c r="AC11" i="21"/>
  <c r="AB11" i="21"/>
  <c r="AA11" i="21"/>
  <c r="Z11" i="21"/>
  <c r="Y11" i="21"/>
  <c r="X11" i="21"/>
  <c r="W11" i="21"/>
  <c r="V11" i="21"/>
  <c r="U11" i="21"/>
  <c r="T11" i="21"/>
  <c r="S11" i="21"/>
  <c r="R11" i="21"/>
  <c r="Q11" i="21"/>
  <c r="P10" i="21"/>
  <c r="BP10" i="21"/>
  <c r="BO10" i="21"/>
  <c r="BN10" i="21"/>
  <c r="BM10" i="21"/>
  <c r="BL10" i="21"/>
  <c r="BK10" i="21"/>
  <c r="BJ10" i="21"/>
  <c r="BI10" i="21"/>
  <c r="BH10" i="21"/>
  <c r="BG10" i="21"/>
  <c r="BF10" i="21"/>
  <c r="BE10" i="21"/>
  <c r="BD10" i="21"/>
  <c r="BC10" i="21"/>
  <c r="BB10" i="21"/>
  <c r="BA10" i="21"/>
  <c r="AZ10" i="21"/>
  <c r="AY10" i="21"/>
  <c r="AX10" i="21"/>
  <c r="AW10" i="21"/>
  <c r="AV10" i="21"/>
  <c r="AU10" i="21"/>
  <c r="AT10" i="21"/>
  <c r="AS10" i="21"/>
  <c r="AR10" i="21"/>
  <c r="AQ10" i="21"/>
  <c r="AP10" i="21"/>
  <c r="AO10" i="21"/>
  <c r="AN10" i="21"/>
  <c r="AM10" i="21"/>
  <c r="AL10" i="21"/>
  <c r="AK10" i="21"/>
  <c r="AJ10" i="21"/>
  <c r="AI10" i="21"/>
  <c r="AH10" i="21"/>
  <c r="AG10" i="21"/>
  <c r="AF10" i="21"/>
  <c r="AE10" i="21"/>
  <c r="AD10" i="21"/>
  <c r="AC10" i="21"/>
  <c r="AB10" i="21"/>
  <c r="AA10" i="21"/>
  <c r="Z10" i="21"/>
  <c r="Y10" i="21"/>
  <c r="X10" i="21"/>
  <c r="W10" i="21"/>
  <c r="V10" i="21"/>
  <c r="U10" i="21"/>
  <c r="T10" i="21"/>
  <c r="S10" i="21"/>
  <c r="R10" i="21"/>
  <c r="Q10" i="21"/>
  <c r="P9" i="21"/>
  <c r="BP9" i="21"/>
  <c r="BO9" i="21"/>
  <c r="BN9" i="21"/>
  <c r="BM9" i="21"/>
  <c r="BL9" i="21"/>
  <c r="BK9" i="21"/>
  <c r="BJ9" i="21"/>
  <c r="BI9" i="21"/>
  <c r="BH9" i="21"/>
  <c r="BG9" i="21"/>
  <c r="BF9" i="21"/>
  <c r="BE9" i="21"/>
  <c r="BD9" i="21"/>
  <c r="BC9" i="21"/>
  <c r="BB9" i="21"/>
  <c r="BA9" i="21"/>
  <c r="AZ9" i="21"/>
  <c r="AY9" i="21"/>
  <c r="AX9" i="21"/>
  <c r="AW9" i="21"/>
  <c r="AV9" i="21"/>
  <c r="AU9" i="21"/>
  <c r="AT9" i="21"/>
  <c r="AS9" i="21"/>
  <c r="AR9" i="21"/>
  <c r="AQ9" i="21"/>
  <c r="AP9" i="21"/>
  <c r="AO9" i="21"/>
  <c r="AN9" i="21"/>
  <c r="AM9" i="21"/>
  <c r="AL9" i="21"/>
  <c r="AK9" i="21"/>
  <c r="AJ9" i="21"/>
  <c r="AI9" i="21"/>
  <c r="AH9" i="21"/>
  <c r="AG9" i="21"/>
  <c r="AF9" i="21"/>
  <c r="AE9" i="21"/>
  <c r="AD9" i="21"/>
  <c r="AC9" i="21"/>
  <c r="AB9" i="21"/>
  <c r="AA9" i="21"/>
  <c r="Z9" i="21"/>
  <c r="Y9" i="21"/>
  <c r="X9" i="21"/>
  <c r="W9" i="21"/>
  <c r="V9" i="21"/>
  <c r="U9" i="21"/>
  <c r="T9" i="21"/>
  <c r="S9" i="21"/>
  <c r="R9" i="21"/>
  <c r="Q9" i="21"/>
  <c r="P8" i="21"/>
  <c r="BP8" i="21"/>
  <c r="BO8" i="21"/>
  <c r="BN8" i="21"/>
  <c r="BM8" i="21"/>
  <c r="BL8" i="21"/>
  <c r="BK8" i="21"/>
  <c r="BJ8" i="21"/>
  <c r="BI8" i="21"/>
  <c r="BH8" i="21"/>
  <c r="BG8" i="21"/>
  <c r="BF8" i="21"/>
  <c r="BE8" i="21"/>
  <c r="BD8" i="21"/>
  <c r="BC8" i="21"/>
  <c r="BB8" i="21"/>
  <c r="BA8" i="21"/>
  <c r="AZ8" i="21"/>
  <c r="AY8" i="21"/>
  <c r="AX8" i="21"/>
  <c r="AW8" i="21"/>
  <c r="AV8" i="21"/>
  <c r="AU8" i="21"/>
  <c r="AT8" i="21"/>
  <c r="AS8" i="21"/>
  <c r="AR8" i="21"/>
  <c r="AQ8" i="21"/>
  <c r="AP8" i="21"/>
  <c r="AO8" i="21"/>
  <c r="AN8" i="21"/>
  <c r="AM8" i="21"/>
  <c r="AL8" i="21"/>
  <c r="AK8" i="21"/>
  <c r="AJ8" i="21"/>
  <c r="AI8" i="21"/>
  <c r="AH8" i="21"/>
  <c r="AG8" i="21"/>
  <c r="AF8" i="21"/>
  <c r="AE8" i="21"/>
  <c r="AD8" i="21"/>
  <c r="AC8" i="21"/>
  <c r="AB8" i="21"/>
  <c r="AA8" i="21"/>
  <c r="Z8" i="21"/>
  <c r="Y8" i="21"/>
  <c r="X8" i="21"/>
  <c r="W8" i="21"/>
  <c r="V8" i="21"/>
  <c r="U8" i="21"/>
  <c r="T8" i="21"/>
  <c r="S8" i="21"/>
  <c r="R8" i="21"/>
  <c r="Q8" i="21"/>
  <c r="P7" i="21"/>
  <c r="BP7" i="21"/>
  <c r="BO7" i="21"/>
  <c r="BN7" i="21"/>
  <c r="BM7" i="21"/>
  <c r="BL7" i="21"/>
  <c r="BK7" i="21"/>
  <c r="BJ7" i="21"/>
  <c r="BI7" i="21"/>
  <c r="BH7" i="21"/>
  <c r="BG7" i="21"/>
  <c r="BF7" i="21"/>
  <c r="BE7" i="21"/>
  <c r="BD7" i="21"/>
  <c r="BC7" i="21"/>
  <c r="BB7" i="21"/>
  <c r="BA7" i="21"/>
  <c r="AZ7" i="21"/>
  <c r="AY7" i="21"/>
  <c r="AX7" i="21"/>
  <c r="AW7" i="21"/>
  <c r="AV7" i="21"/>
  <c r="AU7" i="21"/>
  <c r="AT7" i="21"/>
  <c r="AS7" i="21"/>
  <c r="AR7" i="21"/>
  <c r="AQ7" i="21"/>
  <c r="AP7" i="21"/>
  <c r="AO7" i="21"/>
  <c r="AN7" i="21"/>
  <c r="AM7" i="21"/>
  <c r="AL7" i="21"/>
  <c r="AK7" i="21"/>
  <c r="AJ7" i="21"/>
  <c r="AI7" i="21"/>
  <c r="AH7" i="21"/>
  <c r="AG7" i="21"/>
  <c r="AF7" i="21"/>
  <c r="AE7" i="21"/>
  <c r="AD7" i="21"/>
  <c r="AC7" i="21"/>
  <c r="AB7" i="21"/>
  <c r="AA7" i="21"/>
  <c r="Z7" i="21"/>
  <c r="Y7" i="21"/>
  <c r="X7" i="21"/>
  <c r="W7" i="21"/>
  <c r="V7" i="21"/>
  <c r="U7" i="21"/>
  <c r="T7" i="21"/>
  <c r="S7" i="21"/>
  <c r="R7" i="21"/>
  <c r="Q7" i="21"/>
  <c r="P6" i="21"/>
  <c r="BP6" i="21"/>
  <c r="BO6" i="21"/>
  <c r="BN6" i="21"/>
  <c r="BM6" i="21"/>
  <c r="BL6" i="21"/>
  <c r="BK6" i="21"/>
  <c r="BJ6" i="21"/>
  <c r="BI6" i="21"/>
  <c r="BH6" i="21"/>
  <c r="BG6" i="21"/>
  <c r="BF6" i="21"/>
  <c r="BE6" i="21"/>
  <c r="BD6" i="21"/>
  <c r="BC6" i="21"/>
  <c r="BB6" i="21"/>
  <c r="BA6" i="21"/>
  <c r="AZ6" i="21"/>
  <c r="AY6" i="21"/>
  <c r="AX6" i="21"/>
  <c r="AW6" i="21"/>
  <c r="AV6" i="21"/>
  <c r="AU6" i="21"/>
  <c r="AT6" i="21"/>
  <c r="AS6" i="21"/>
  <c r="AR6" i="21"/>
  <c r="AQ6" i="21"/>
  <c r="AP6" i="21"/>
  <c r="AO6" i="21"/>
  <c r="AN6" i="21"/>
  <c r="AM6" i="21"/>
  <c r="AL6" i="21"/>
  <c r="AK6" i="21"/>
  <c r="AJ6" i="21"/>
  <c r="AI6" i="21"/>
  <c r="AH6" i="21"/>
  <c r="AG6" i="21"/>
  <c r="AF6" i="21"/>
  <c r="AE6" i="21"/>
  <c r="AD6" i="21"/>
  <c r="AC6" i="21"/>
  <c r="AB6" i="21"/>
  <c r="AA6" i="21"/>
  <c r="Z6" i="21"/>
  <c r="Y6" i="21"/>
  <c r="X6" i="21"/>
  <c r="W6" i="21"/>
  <c r="V6" i="21"/>
  <c r="U6" i="21"/>
  <c r="T6" i="21"/>
  <c r="S6" i="21"/>
  <c r="R6" i="21"/>
  <c r="Q6" i="21"/>
  <c r="P5" i="21"/>
  <c r="BP5" i="21"/>
  <c r="BO5" i="21"/>
  <c r="BN5" i="21"/>
  <c r="BM5" i="21"/>
  <c r="BL5" i="21"/>
  <c r="BK5" i="21"/>
  <c r="BJ5" i="21"/>
  <c r="BI5" i="21"/>
  <c r="BH5" i="21"/>
  <c r="BG5" i="21"/>
  <c r="BF5" i="21"/>
  <c r="BE5" i="21"/>
  <c r="BD5" i="21"/>
  <c r="BC5" i="21"/>
  <c r="BB5" i="21"/>
  <c r="BA5" i="21"/>
  <c r="AZ5" i="21"/>
  <c r="AY5" i="21"/>
  <c r="AX5" i="21"/>
  <c r="AW5" i="21"/>
  <c r="AV5" i="21"/>
  <c r="AU5" i="21"/>
  <c r="AT5" i="21"/>
  <c r="AS5" i="21"/>
  <c r="AR5" i="21"/>
  <c r="AQ5" i="21"/>
  <c r="AP5" i="21"/>
  <c r="AO5" i="21"/>
  <c r="AN5" i="21"/>
  <c r="AM5" i="21"/>
  <c r="AL5" i="21"/>
  <c r="AK5" i="21"/>
  <c r="AJ5" i="21"/>
  <c r="AI5" i="21"/>
  <c r="AH5" i="21"/>
  <c r="AG5" i="21"/>
  <c r="AF5" i="21"/>
  <c r="AE5" i="21"/>
  <c r="AD5" i="21"/>
  <c r="AC5" i="21"/>
  <c r="AB5" i="21"/>
  <c r="AA5" i="21"/>
  <c r="Z5" i="21"/>
  <c r="Y5" i="21"/>
  <c r="X5" i="21"/>
  <c r="W5" i="21"/>
  <c r="V5" i="21"/>
  <c r="U5" i="21"/>
  <c r="T5" i="21"/>
  <c r="S5" i="21"/>
  <c r="R5" i="21"/>
  <c r="Q5" i="21"/>
  <c r="P4" i="21"/>
  <c r="BP4" i="21"/>
  <c r="BO4" i="21"/>
  <c r="BN4" i="21"/>
  <c r="BM4" i="21"/>
  <c r="BL4" i="21"/>
  <c r="BK4" i="21"/>
  <c r="BJ4" i="21"/>
  <c r="BI4" i="21"/>
  <c r="BH4" i="21"/>
  <c r="BG4" i="21"/>
  <c r="BF4" i="21"/>
  <c r="BE4" i="21"/>
  <c r="BD4" i="21"/>
  <c r="BC4" i="21"/>
  <c r="BB4" i="21"/>
  <c r="BA4" i="21"/>
  <c r="AZ4" i="21"/>
  <c r="AY4" i="21"/>
  <c r="AX4" i="21"/>
  <c r="AW4" i="21"/>
  <c r="AV4" i="21"/>
  <c r="AU4" i="21"/>
  <c r="AT4" i="21"/>
  <c r="AS4" i="21"/>
  <c r="AR4" i="21"/>
  <c r="AQ4" i="21"/>
  <c r="AP4" i="21"/>
  <c r="AO4" i="21"/>
  <c r="AN4" i="21"/>
  <c r="AM4" i="21"/>
  <c r="AL4" i="21"/>
  <c r="AK4" i="21"/>
  <c r="AJ4" i="21"/>
  <c r="AI4" i="21"/>
  <c r="AH4" i="21"/>
  <c r="AG4" i="21"/>
  <c r="AF4" i="21"/>
  <c r="AE4" i="21"/>
  <c r="AD4" i="21"/>
  <c r="AC4" i="21"/>
  <c r="AB4" i="21"/>
  <c r="AA4" i="21"/>
  <c r="Z4" i="21"/>
  <c r="Y4" i="21"/>
  <c r="X4" i="21"/>
  <c r="W4" i="21"/>
  <c r="V4" i="21"/>
  <c r="U4" i="21"/>
  <c r="T4" i="21"/>
  <c r="S4" i="21"/>
  <c r="R4" i="21"/>
  <c r="Q4" i="21"/>
  <c r="P3" i="21"/>
  <c r="BP3" i="21"/>
  <c r="BO3" i="21"/>
  <c r="BN3" i="21"/>
  <c r="BM3" i="21"/>
  <c r="BL3" i="21"/>
  <c r="BK3" i="21"/>
  <c r="BJ3" i="21"/>
  <c r="BI3" i="21"/>
  <c r="BH3" i="21"/>
  <c r="BG3" i="21"/>
  <c r="BF3" i="21"/>
  <c r="BE3" i="21"/>
  <c r="BD3" i="21"/>
  <c r="BC3" i="21"/>
  <c r="BB3" i="21"/>
  <c r="BA3" i="21"/>
  <c r="AZ3" i="21"/>
  <c r="AY3" i="21"/>
  <c r="AX3" i="21"/>
  <c r="AW3" i="21"/>
  <c r="AV3" i="21"/>
  <c r="AU3" i="21"/>
  <c r="AT3" i="21"/>
  <c r="AS3" i="21"/>
  <c r="AR3" i="21"/>
  <c r="AQ3" i="21"/>
  <c r="AP3" i="21"/>
  <c r="AO3" i="21"/>
  <c r="AN3" i="21"/>
  <c r="AM3" i="21"/>
  <c r="AL3" i="21"/>
  <c r="AK3" i="21"/>
  <c r="AJ3" i="21"/>
  <c r="AI3" i="21"/>
  <c r="AH3" i="21"/>
  <c r="AG3" i="21"/>
  <c r="AF3" i="21"/>
  <c r="AE3" i="21"/>
  <c r="AD3" i="21"/>
  <c r="AC3" i="21"/>
  <c r="AB3" i="21"/>
  <c r="AA3" i="21"/>
  <c r="Z3" i="21"/>
  <c r="Y3" i="21"/>
  <c r="X3" i="21"/>
  <c r="W3" i="21"/>
  <c r="V3" i="21"/>
  <c r="U3" i="21"/>
  <c r="T3" i="21"/>
  <c r="S3" i="21"/>
  <c r="R3" i="21"/>
  <c r="Q3" i="21"/>
  <c r="BP2" i="21"/>
  <c r="BO2" i="21"/>
  <c r="BN2" i="21"/>
  <c r="BM2" i="21"/>
  <c r="BL2" i="21"/>
  <c r="BK2" i="21"/>
  <c r="BJ2" i="21"/>
  <c r="BI2" i="21"/>
  <c r="BH2" i="21"/>
  <c r="BG2" i="21"/>
  <c r="BF2" i="21"/>
  <c r="BE2" i="21"/>
  <c r="BD2" i="21"/>
  <c r="BC2" i="21"/>
  <c r="BB2" i="21"/>
  <c r="BA2" i="21"/>
  <c r="AZ2" i="21"/>
  <c r="AY2" i="21"/>
  <c r="AX2" i="21"/>
  <c r="AW2" i="21"/>
  <c r="AV2" i="21"/>
  <c r="AU2" i="21"/>
  <c r="AT2" i="21"/>
  <c r="AS2" i="21"/>
  <c r="AR2" i="21"/>
  <c r="AQ2" i="21"/>
  <c r="AP2" i="21"/>
  <c r="AO2" i="21"/>
  <c r="AN2" i="21"/>
  <c r="AM2" i="21"/>
  <c r="AL2" i="21"/>
  <c r="AK2" i="21"/>
  <c r="AJ2" i="21"/>
  <c r="AI2" i="21"/>
  <c r="AH2" i="21"/>
  <c r="AG2" i="21"/>
  <c r="AF2" i="21"/>
  <c r="AE2" i="21"/>
  <c r="AD2" i="21"/>
  <c r="AC2" i="21"/>
  <c r="AB2" i="21"/>
  <c r="AA2" i="21"/>
  <c r="Z2" i="21"/>
  <c r="Y2" i="21"/>
  <c r="X2" i="21"/>
  <c r="W2" i="21"/>
  <c r="V2" i="21"/>
  <c r="U2" i="21"/>
  <c r="T2" i="21"/>
  <c r="S2" i="21"/>
  <c r="R2" i="21"/>
  <c r="Q2" i="21"/>
  <c r="P1" i="21"/>
  <c r="F35" i="20"/>
  <c r="E35" i="20"/>
  <c r="D35" i="20"/>
  <c r="C35" i="20"/>
  <c r="B35" i="20"/>
  <c r="F34" i="20"/>
  <c r="E34" i="20"/>
  <c r="D34" i="20"/>
  <c r="C34" i="20"/>
  <c r="B34" i="20"/>
  <c r="F33" i="20"/>
  <c r="E33" i="20"/>
  <c r="D33" i="20"/>
  <c r="C33" i="20"/>
  <c r="B33" i="20"/>
  <c r="F32" i="20"/>
  <c r="E32" i="20"/>
  <c r="D32" i="20"/>
  <c r="C32" i="20"/>
  <c r="B32" i="20"/>
  <c r="F31" i="20"/>
  <c r="E31" i="20"/>
  <c r="D31" i="20"/>
  <c r="C31" i="20"/>
  <c r="B31" i="20"/>
  <c r="F30" i="20"/>
  <c r="E30" i="20"/>
  <c r="D30" i="20"/>
  <c r="C30" i="20"/>
  <c r="B30" i="20"/>
  <c r="F29" i="20"/>
  <c r="E29" i="20"/>
  <c r="D29" i="20"/>
  <c r="C29" i="20"/>
  <c r="B29" i="20"/>
  <c r="F28" i="20"/>
  <c r="E28" i="20"/>
  <c r="D28" i="20"/>
  <c r="C28" i="20"/>
  <c r="B28" i="20"/>
  <c r="F27" i="20"/>
  <c r="E27" i="20"/>
  <c r="D27" i="20"/>
  <c r="C27" i="20"/>
  <c r="B27" i="20"/>
  <c r="F26" i="20"/>
  <c r="E26" i="20"/>
  <c r="D26" i="20"/>
  <c r="C26" i="20"/>
  <c r="B26" i="20"/>
  <c r="F25" i="20"/>
  <c r="E25" i="20"/>
  <c r="D25" i="20"/>
  <c r="C25" i="20"/>
  <c r="B25" i="20"/>
  <c r="F24" i="20"/>
  <c r="E24" i="20"/>
  <c r="D24" i="20"/>
  <c r="C24" i="20"/>
  <c r="B24" i="20"/>
  <c r="F23" i="20"/>
  <c r="E23" i="20"/>
  <c r="D23" i="20"/>
  <c r="C23" i="20"/>
  <c r="B23" i="20"/>
  <c r="F22" i="20"/>
  <c r="E22" i="20"/>
  <c r="D22" i="20"/>
  <c r="C22" i="20"/>
  <c r="B22" i="20"/>
  <c r="F21" i="20"/>
  <c r="E21" i="20"/>
  <c r="D21" i="20"/>
  <c r="C21" i="20"/>
  <c r="B21" i="20"/>
  <c r="F20" i="20"/>
  <c r="E20" i="20"/>
  <c r="D20" i="20"/>
  <c r="C20" i="20"/>
  <c r="B20" i="20"/>
  <c r="F19" i="20"/>
  <c r="E19" i="20"/>
  <c r="D19" i="20"/>
  <c r="C19" i="20"/>
  <c r="B19" i="20"/>
  <c r="F18" i="20"/>
  <c r="E18" i="20"/>
  <c r="D18" i="20"/>
  <c r="C18" i="20"/>
  <c r="B18" i="20"/>
  <c r="F17" i="20"/>
  <c r="E17" i="20"/>
  <c r="D17" i="20"/>
  <c r="C17" i="20"/>
  <c r="B17" i="20"/>
  <c r="F16" i="20"/>
  <c r="E16" i="20"/>
  <c r="D16" i="20"/>
  <c r="C16" i="20"/>
  <c r="B16" i="20"/>
  <c r="F15" i="20"/>
  <c r="E15" i="20"/>
  <c r="D15" i="20"/>
  <c r="C15" i="20"/>
  <c r="B15" i="20"/>
  <c r="F14" i="20"/>
  <c r="E14" i="20"/>
  <c r="D14" i="20"/>
  <c r="C14" i="20"/>
  <c r="B14" i="20"/>
  <c r="F13" i="20"/>
  <c r="E13" i="20"/>
  <c r="D13" i="20"/>
  <c r="C13" i="20"/>
  <c r="B13" i="20"/>
  <c r="F12" i="20"/>
  <c r="E12" i="20"/>
  <c r="D12" i="20"/>
  <c r="C12" i="20"/>
  <c r="B12" i="20"/>
  <c r="F11" i="20"/>
  <c r="E11" i="20"/>
  <c r="D11" i="20"/>
  <c r="C11" i="20"/>
  <c r="B11" i="20"/>
  <c r="F10" i="20"/>
  <c r="E10" i="20"/>
  <c r="D10" i="20"/>
  <c r="C10" i="20"/>
  <c r="B10" i="20"/>
  <c r="F9" i="20"/>
  <c r="E9" i="20"/>
  <c r="D9" i="20"/>
  <c r="C9" i="20"/>
  <c r="B9" i="20"/>
  <c r="F8" i="20"/>
  <c r="E8" i="20"/>
  <c r="D8" i="20"/>
  <c r="C8" i="20"/>
  <c r="B8" i="20"/>
  <c r="F7" i="20"/>
  <c r="E7" i="20"/>
  <c r="D7" i="20"/>
  <c r="C7" i="20"/>
  <c r="B7" i="20"/>
  <c r="F6" i="20"/>
  <c r="E6" i="20"/>
  <c r="D6" i="20"/>
  <c r="C6" i="20"/>
  <c r="B6" i="20"/>
  <c r="F5" i="20"/>
  <c r="E5" i="20"/>
  <c r="D5" i="20"/>
  <c r="C5" i="20"/>
  <c r="B5" i="20"/>
  <c r="F4" i="20"/>
  <c r="E4" i="20"/>
  <c r="D4" i="20"/>
  <c r="C4" i="20"/>
  <c r="B4" i="20"/>
  <c r="F3" i="20"/>
  <c r="E3" i="20"/>
  <c r="D3" i="20"/>
  <c r="C3" i="20"/>
  <c r="B3" i="20"/>
  <c r="F2" i="20"/>
  <c r="E2" i="20"/>
  <c r="D2" i="20"/>
  <c r="C2" i="20"/>
  <c r="B2" i="20"/>
  <c r="F35" i="9"/>
  <c r="E35" i="9"/>
  <c r="D35" i="9"/>
  <c r="C35" i="9"/>
  <c r="B35" i="9"/>
  <c r="F34" i="9"/>
  <c r="E34" i="9"/>
  <c r="D34" i="9"/>
  <c r="C34" i="9"/>
  <c r="B34" i="9"/>
  <c r="F33" i="9"/>
  <c r="E33" i="9"/>
  <c r="D33" i="9"/>
  <c r="C33" i="9"/>
  <c r="B33" i="9"/>
  <c r="F32" i="9"/>
  <c r="E32" i="9"/>
  <c r="D32" i="9"/>
  <c r="C32" i="9"/>
  <c r="B32" i="9"/>
  <c r="F31" i="9"/>
  <c r="E31" i="9"/>
  <c r="D31" i="9"/>
  <c r="C31" i="9"/>
  <c r="B31" i="9"/>
  <c r="F30" i="9"/>
  <c r="E30" i="9"/>
  <c r="D30" i="9"/>
  <c r="C30" i="9"/>
  <c r="B30" i="9"/>
  <c r="F29" i="9"/>
  <c r="E29" i="9"/>
  <c r="D29" i="9"/>
  <c r="C29" i="9"/>
  <c r="B29" i="9"/>
  <c r="F28" i="9"/>
  <c r="E28" i="9"/>
  <c r="D28" i="9"/>
  <c r="C28" i="9"/>
  <c r="B28" i="9"/>
  <c r="F27" i="9"/>
  <c r="E27" i="9"/>
  <c r="D27" i="9"/>
  <c r="C27" i="9"/>
  <c r="B27" i="9"/>
  <c r="F26" i="9"/>
  <c r="E26" i="9"/>
  <c r="D26" i="9"/>
  <c r="C26" i="9"/>
  <c r="B26" i="9"/>
  <c r="F25" i="9"/>
  <c r="E25" i="9"/>
  <c r="D25" i="9"/>
  <c r="C25" i="9"/>
  <c r="B25" i="9"/>
  <c r="F24" i="9"/>
  <c r="E24" i="9"/>
  <c r="D24" i="9"/>
  <c r="C24" i="9"/>
  <c r="B24" i="9"/>
  <c r="F23" i="9"/>
  <c r="E23" i="9"/>
  <c r="D23" i="9"/>
  <c r="C23" i="9"/>
  <c r="B23" i="9"/>
  <c r="F22" i="9"/>
  <c r="E22" i="9"/>
  <c r="D22" i="9"/>
  <c r="C22" i="9"/>
  <c r="B22" i="9"/>
  <c r="F21" i="9"/>
  <c r="E21" i="9"/>
  <c r="D21" i="9"/>
  <c r="C21" i="9"/>
  <c r="B21" i="9"/>
  <c r="F20" i="9"/>
  <c r="E20" i="9"/>
  <c r="D20" i="9"/>
  <c r="C20" i="9"/>
  <c r="B20" i="9"/>
  <c r="F19" i="9"/>
  <c r="E19" i="9"/>
  <c r="D19" i="9"/>
  <c r="C19" i="9"/>
  <c r="B19" i="9"/>
  <c r="F18" i="9"/>
  <c r="E18" i="9"/>
  <c r="D18" i="9"/>
  <c r="C18" i="9"/>
  <c r="B18" i="9"/>
  <c r="F17" i="9"/>
  <c r="E17" i="9"/>
  <c r="D17" i="9"/>
  <c r="C17" i="9"/>
  <c r="B17" i="9"/>
  <c r="F16" i="9"/>
  <c r="E16" i="9"/>
  <c r="D16" i="9"/>
  <c r="C16" i="9"/>
  <c r="B16" i="9"/>
  <c r="F15" i="9"/>
  <c r="E15" i="9"/>
  <c r="D15" i="9"/>
  <c r="C15" i="9"/>
  <c r="B15" i="9"/>
  <c r="F14" i="9"/>
  <c r="E14" i="9"/>
  <c r="D14" i="9"/>
  <c r="C14" i="9"/>
  <c r="B14" i="9"/>
  <c r="F13" i="9"/>
  <c r="E13" i="9"/>
  <c r="D13" i="9"/>
  <c r="C13" i="9"/>
  <c r="B13" i="9"/>
  <c r="F12" i="9"/>
  <c r="E12" i="9"/>
  <c r="D12" i="9"/>
  <c r="C12" i="9"/>
  <c r="B12" i="9"/>
  <c r="F11" i="9"/>
  <c r="E11" i="9"/>
  <c r="D11" i="9"/>
  <c r="C11" i="9"/>
  <c r="B11" i="9"/>
  <c r="F10" i="9"/>
  <c r="E10" i="9"/>
  <c r="D10" i="9"/>
  <c r="C10" i="9"/>
  <c r="B10" i="9"/>
  <c r="F9" i="9"/>
  <c r="E9" i="9"/>
  <c r="D9" i="9"/>
  <c r="C9" i="9"/>
  <c r="B9" i="9"/>
  <c r="F8" i="9"/>
  <c r="E8" i="9"/>
  <c r="D8" i="9"/>
  <c r="C8" i="9"/>
  <c r="B8" i="9"/>
  <c r="F7" i="9"/>
  <c r="E7" i="9"/>
  <c r="D7" i="9"/>
  <c r="C7" i="9"/>
  <c r="B7" i="9"/>
  <c r="F6" i="9"/>
  <c r="E6" i="9"/>
  <c r="D6" i="9"/>
  <c r="C6" i="9"/>
  <c r="B6" i="9"/>
  <c r="F5" i="9"/>
  <c r="E5" i="9"/>
  <c r="D5" i="9"/>
  <c r="C5" i="9"/>
  <c r="B5" i="9"/>
  <c r="F4" i="9"/>
  <c r="E4" i="9"/>
  <c r="D4" i="9"/>
  <c r="C4" i="9"/>
  <c r="B4" i="9"/>
  <c r="F3" i="9"/>
  <c r="E3" i="9"/>
  <c r="D3" i="9"/>
  <c r="C3" i="9"/>
  <c r="B3" i="9"/>
  <c r="F2" i="9"/>
  <c r="E2" i="9"/>
  <c r="D2" i="9"/>
  <c r="C2" i="9"/>
  <c r="B2" i="9"/>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1" i="3"/>
  <c r="H52" i="16"/>
  <c r="H51" i="16"/>
  <c r="H50" i="16"/>
  <c r="H49" i="16"/>
  <c r="H48" i="16"/>
  <c r="H47" i="16"/>
  <c r="H46" i="16"/>
  <c r="H45" i="16"/>
  <c r="H44" i="16"/>
  <c r="H43" i="16"/>
  <c r="H42" i="16"/>
  <c r="H41" i="16"/>
  <c r="H40" i="16"/>
  <c r="H39" i="16"/>
  <c r="H38" i="16"/>
  <c r="H37" i="16"/>
  <c r="H36" i="16"/>
  <c r="H35" i="16"/>
  <c r="C35" i="16"/>
  <c r="B35" i="16"/>
  <c r="H34" i="16"/>
  <c r="C34" i="16"/>
  <c r="B34" i="16"/>
  <c r="H33" i="16"/>
  <c r="C33" i="16"/>
  <c r="B33" i="16"/>
  <c r="H32" i="16"/>
  <c r="C32" i="16"/>
  <c r="B32" i="16"/>
  <c r="H31" i="16"/>
  <c r="C31" i="16"/>
  <c r="B31" i="16"/>
  <c r="H30" i="16"/>
  <c r="C30" i="16"/>
  <c r="B30" i="16"/>
  <c r="H29" i="16"/>
  <c r="C29" i="16"/>
  <c r="B29" i="16"/>
  <c r="H28" i="16"/>
  <c r="C28" i="16"/>
  <c r="B28" i="16"/>
  <c r="H27" i="16"/>
  <c r="C27" i="16"/>
  <c r="B27" i="16"/>
  <c r="H26" i="16"/>
  <c r="C26" i="16"/>
  <c r="B26" i="16"/>
  <c r="H25" i="16"/>
  <c r="C25" i="16"/>
  <c r="B25" i="16"/>
  <c r="H24" i="16"/>
  <c r="C24" i="16"/>
  <c r="B24" i="16"/>
  <c r="H23" i="16"/>
  <c r="C23" i="16"/>
  <c r="B23" i="16"/>
  <c r="H22" i="16"/>
  <c r="C22" i="16"/>
  <c r="B22" i="16"/>
  <c r="H21" i="16"/>
  <c r="C21" i="16"/>
  <c r="B21" i="16"/>
  <c r="H20" i="16"/>
  <c r="C20" i="16"/>
  <c r="B20" i="16"/>
  <c r="H19" i="16"/>
  <c r="C19" i="16"/>
  <c r="B19" i="16"/>
  <c r="H18" i="16"/>
  <c r="C18" i="16"/>
  <c r="B18" i="16"/>
  <c r="H17" i="16"/>
  <c r="C17" i="16"/>
  <c r="B17" i="16"/>
  <c r="H16" i="16"/>
  <c r="C16" i="16"/>
  <c r="B16" i="16"/>
  <c r="H15" i="16"/>
  <c r="C15" i="16"/>
  <c r="B15" i="16"/>
  <c r="H14" i="16"/>
  <c r="C14" i="16"/>
  <c r="B14" i="16"/>
  <c r="H13" i="16"/>
  <c r="C13" i="16"/>
  <c r="B13" i="16"/>
  <c r="H12" i="16"/>
  <c r="C12" i="16"/>
  <c r="B12" i="16"/>
  <c r="H11" i="16"/>
  <c r="C11" i="16"/>
  <c r="B11" i="16"/>
  <c r="H10" i="16"/>
  <c r="C10" i="16"/>
  <c r="B10" i="16"/>
  <c r="K9" i="16"/>
  <c r="H9" i="16"/>
  <c r="C9" i="16"/>
  <c r="B9" i="16"/>
  <c r="K8" i="16"/>
  <c r="H8" i="16"/>
  <c r="C8" i="16"/>
  <c r="B8" i="16"/>
  <c r="K7" i="16"/>
  <c r="H7" i="16"/>
  <c r="C7" i="16"/>
  <c r="B7" i="16"/>
  <c r="K6" i="16"/>
  <c r="H6" i="16"/>
  <c r="C6" i="16"/>
  <c r="B6" i="16"/>
  <c r="K5" i="16"/>
  <c r="H5" i="16"/>
  <c r="C5" i="16"/>
  <c r="B5" i="16"/>
  <c r="K4" i="16"/>
  <c r="H4" i="16"/>
  <c r="C4" i="16"/>
  <c r="B4" i="16"/>
  <c r="K3" i="16"/>
  <c r="H3" i="16"/>
  <c r="C3" i="16"/>
  <c r="B3" i="16"/>
  <c r="K2" i="16"/>
  <c r="H2" i="16"/>
  <c r="C2" i="16"/>
  <c r="B2" i="16"/>
  <c r="H52" i="12"/>
  <c r="H51" i="12"/>
  <c r="H50" i="12"/>
  <c r="H49" i="12"/>
  <c r="H48" i="12"/>
  <c r="H47" i="12"/>
  <c r="H46" i="12"/>
  <c r="H45" i="12"/>
  <c r="H44" i="12"/>
  <c r="H43" i="12"/>
  <c r="H42" i="12"/>
  <c r="H41" i="12"/>
  <c r="H40" i="12"/>
  <c r="H39" i="12"/>
  <c r="H38" i="12"/>
  <c r="H37" i="12"/>
  <c r="H36" i="12"/>
  <c r="H35" i="12"/>
  <c r="C35" i="12"/>
  <c r="B35" i="12"/>
  <c r="H34" i="12"/>
  <c r="C34" i="12"/>
  <c r="B34" i="12"/>
  <c r="H33" i="12"/>
  <c r="C33" i="12"/>
  <c r="B33" i="12"/>
  <c r="H32" i="12"/>
  <c r="C32" i="12"/>
  <c r="B32" i="12"/>
  <c r="H31" i="12"/>
  <c r="C31" i="12"/>
  <c r="B31" i="12"/>
  <c r="H30" i="12"/>
  <c r="C30" i="12"/>
  <c r="B30" i="12"/>
  <c r="H29" i="12"/>
  <c r="C29" i="12"/>
  <c r="B29" i="12"/>
  <c r="H28" i="12"/>
  <c r="C28" i="12"/>
  <c r="B28" i="12"/>
  <c r="H27" i="12"/>
  <c r="C27" i="12"/>
  <c r="B27" i="12"/>
  <c r="H26" i="12"/>
  <c r="C26" i="12"/>
  <c r="B26" i="12"/>
  <c r="H25" i="12"/>
  <c r="C25" i="12"/>
  <c r="B25" i="12"/>
  <c r="H24" i="12"/>
  <c r="C24" i="12"/>
  <c r="B24" i="12"/>
  <c r="H23" i="12"/>
  <c r="C23" i="12"/>
  <c r="B23" i="12"/>
  <c r="H22" i="12"/>
  <c r="C22" i="12"/>
  <c r="B22" i="12"/>
  <c r="H21" i="12"/>
  <c r="C21" i="12"/>
  <c r="B21" i="12"/>
  <c r="H20" i="12"/>
  <c r="C20" i="12"/>
  <c r="B20" i="12"/>
  <c r="H19" i="12"/>
  <c r="C19" i="12"/>
  <c r="B19" i="12"/>
  <c r="H18" i="12"/>
  <c r="C18" i="12"/>
  <c r="B18" i="12"/>
  <c r="H17" i="12"/>
  <c r="C17" i="12"/>
  <c r="B17" i="12"/>
  <c r="H16" i="12"/>
  <c r="C16" i="12"/>
  <c r="B16" i="12"/>
  <c r="H15" i="12"/>
  <c r="C15" i="12"/>
  <c r="B15" i="12"/>
  <c r="H14" i="12"/>
  <c r="C14" i="12"/>
  <c r="B14" i="12"/>
  <c r="H13" i="12"/>
  <c r="C13" i="12"/>
  <c r="B13" i="12"/>
  <c r="H12" i="12"/>
  <c r="C12" i="12"/>
  <c r="B12" i="12"/>
  <c r="H11" i="12"/>
  <c r="C11" i="12"/>
  <c r="B11" i="12"/>
  <c r="H10" i="12"/>
  <c r="C10" i="12"/>
  <c r="B10" i="12"/>
  <c r="H9" i="12"/>
  <c r="C9" i="12"/>
  <c r="B9" i="12"/>
  <c r="H8" i="12"/>
  <c r="C8" i="12"/>
  <c r="B8" i="12"/>
  <c r="H7" i="12"/>
  <c r="C7" i="12"/>
  <c r="B7" i="12"/>
  <c r="H6" i="12"/>
  <c r="C6" i="12"/>
  <c r="B6" i="12"/>
  <c r="H5" i="12"/>
  <c r="C5" i="12"/>
  <c r="B5" i="12"/>
  <c r="H4" i="12"/>
  <c r="C4" i="12"/>
  <c r="B4" i="12"/>
  <c r="H3" i="12"/>
  <c r="C3" i="12"/>
  <c r="B3" i="12"/>
  <c r="H2" i="12"/>
  <c r="C2" i="12"/>
  <c r="B2" i="12"/>
</calcChain>
</file>

<file path=xl/sharedStrings.xml><?xml version="1.0" encoding="utf-8"?>
<sst xmlns="http://schemas.openxmlformats.org/spreadsheetml/2006/main" count="633" uniqueCount="272">
  <si>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</si>
  <si>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</si>
  <si>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</si>
  <si>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</si>
  <si>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</si>
  <si>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</si>
  <si>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</si>
  <si>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</si>
  <si>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</si>
  <si>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</si>
  <si>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</si>
  <si>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</si>
  <si>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</si>
  <si>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</si>
  <si>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</si>
  <si>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</si>
  <si>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</si>
  <si>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</si>
  <si>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</si>
  <si>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</si>
  <si>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</si>
  <si>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</si>
  <si>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</si>
  <si>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</si>
  <si>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</si>
  <si>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</si>
  <si>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</si>
  <si>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</si>
  <si>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</si>
  <si>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</si>
  <si>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</si>
  <si>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</si>
  <si>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</si>
  <si>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</si>
  <si>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</si>
  <si>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</si>
  <si>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</si>
  <si>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</si>
  <si>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</si>
  <si>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</si>
  <si>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</si>
  <si>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</si>
  <si>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</si>
  <si>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</si>
  <si>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</si>
  <si>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</si>
  <si>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</si>
  <si>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</si>
  <si>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</si>
  <si>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</si>
  <si>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</si>
  <si>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</si>
  <si>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</si>
  <si>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</si>
  <si>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</si>
  <si>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</si>
  <si>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</si>
  <si>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</si>
  <si>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</si>
  <si>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</si>
  <si>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</si>
  <si>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</si>
  <si>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</si>
  <si>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</si>
  <si>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</si>
  <si>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</si>
  <si>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</si>
  <si>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</si>
  <si>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</si>
  <si>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</si>
  <si>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</si>
  <si>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</si>
  <si>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</si>
  <si>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</si>
  <si>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</si>
  <si>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</si>
  <si>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</si>
  <si>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</si>
  <si>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</si>
  <si>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</si>
  <si>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</si>
  <si>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</si>
  <si>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</si>
  <si>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</si>
  <si>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</si>
  <si>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</si>
  <si>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</si>
  <si>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</si>
  <si>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</si>
  <si>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</si>
  <si>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</si>
  <si>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</si>
  <si>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</si>
  <si>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</si>
  <si>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</si>
  <si>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</si>
  <si>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</si>
  <si>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</si>
  <si>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</si>
  <si>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</si>
  <si>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</si>
  <si>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</si>
  <si>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</si>
  <si>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</si>
  <si>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</si>
  <si>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</si>
  <si>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</si>
  <si>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</si>
  <si>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</si>
  <si>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</si>
  <si>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</si>
  <si>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</si>
  <si>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</si>
  <si>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</si>
  <si>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</si>
  <si>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</si>
  <si>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</si>
  <si>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</si>
  <si>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</si>
  <si>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</si>
  <si>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</si>
  <si>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</si>
  <si>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</si>
  <si>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</si>
  <si>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</si>
  <si>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</si>
  <si>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</si>
  <si>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</si>
  <si>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</si>
  <si>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</si>
  <si>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</si>
  <si>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</si>
  <si>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</si>
  <si>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RSME</t>
  </si>
  <si>
    <t>_Y_treated</t>
  </si>
  <si>
    <t>_original_synth</t>
  </si>
  <si>
    <t>_lags_v2_synth</t>
  </si>
  <si>
    <t>_lags_v3_synth</t>
  </si>
  <si>
    <t xml:space="preserve">--&gt; </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</si>
  <si>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</si>
  <si>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</si>
  <si>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</si>
  <si>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</si>
  <si>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</si>
  <si>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</si>
  <si>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</si>
  <si>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</si>
  <si>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</si>
  <si>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</si>
  <si>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</si>
  <si>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</si>
  <si>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</si>
  <si>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</si>
  <si>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Sensitivity  Analysis</t>
  </si>
  <si>
    <t>Model</t>
  </si>
  <si>
    <t>Alcohol-Related Fatal Accidents as a Share of Total Fatal Accidents</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</si>
  <si>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</si>
  <si>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</si>
  <si>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</si>
  <si>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</si>
  <si>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</si>
  <si>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</si>
  <si>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</si>
  <si>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</si>
  <si>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</si>
  <si>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</si>
  <si>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</si>
  <si>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</si>
  <si>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share_alcohol_1983</t>
  </si>
  <si>
    <t>share_alcohol_1985</t>
  </si>
  <si>
    <t>share_alcohol_1991</t>
  </si>
  <si>
    <t>share_alcohol_1993</t>
  </si>
  <si>
    <t>share_alcohol_1999</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</si>
  <si>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</si>
  <si>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</si>
  <si>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</si>
  <si>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</si>
  <si>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</si>
  <si>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</si>
  <si>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</si>
  <si>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</si>
  <si>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</si>
  <si>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</si>
  <si>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</si>
  <si>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</si>
  <si>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</si>
  <si>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</si>
  <si>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</si>
  <si>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</si>
  <si>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</si>
  <si>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</si>
  <si>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</si>
  <si>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</si>
  <si>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</si>
  <si>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</si>
  <si>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</si>
  <si>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</si>
  <si>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</si>
  <si>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</si>
  <si>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</si>
  <si>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</si>
  <si>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</si>
  <si>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</si>
  <si>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Alt Lag 1</t>
  </si>
  <si>
    <t>Alt Lag 2</t>
  </si>
  <si>
    <t>Smoothed Lags</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</si>
  <si>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</si>
  <si>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</si>
  <si>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</si>
  <si>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</si>
  <si>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</si>
  <si>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</si>
  <si>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</si>
  <si>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</si>
  <si>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</si>
  <si>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</si>
  <si>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</si>
  <si>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</si>
  <si>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</si>
  <si>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</si>
  <si>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</si>
  <si>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</si>
  <si>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</si>
  <si>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</si>
  <si>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</si>
  <si>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</si>
  <si>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</si>
  <si>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</si>
  <si>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</si>
  <si>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</si>
  <si>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</si>
  <si>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</si>
  <si>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</si>
  <si>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</si>
  <si>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</si>
  <si>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</si>
  <si>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</si>
  <si>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</si>
  <si>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</si>
  <si>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</si>
  <si>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</si>
  <si>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</si>
  <si>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</si>
  <si>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</si>
  <si>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</si>
  <si>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</si>
  <si>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</si>
  <si>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</si>
  <si>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 FILL IN</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</si>
  <si>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</si>
  <si>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</si>
  <si>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</si>
  <si>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</si>
  <si>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</si>
  <si>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</si>
  <si>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</si>
  <si>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</si>
  <si>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</si>
  <si>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</si>
  <si>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</si>
  <si>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</si>
  <si>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</si>
  <si>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</si>
  <si>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</si>
  <si>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</si>
  <si>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Synthetic 1982-LAST</t>
  </si>
  <si>
    <t>1985-LAST</t>
  </si>
  <si>
    <t>1990-LAST</t>
  </si>
  <si>
    <t>1995-LAST</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</si>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</sst>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0000_);_(* \(#,##0.0000\);_(* &quot;-&quot;??_);_(@_)"/>
  </numFmts>
  <fonts count="8" x14ac:knownFonts="1">
    <font>
      <sz val="11"/>
      <color theme="1"/>
      <name val="Calibri"/>
      <family val="2"/>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s>
  <fills count="2">
    <fill>
      <patternFill patternType="none"/>
    </fill>
    <fill>
      <patternFill patternType="gray125"/>
    </fill>
  </fills>
  <borders count="1">
    <border>
      <left/>
      <right/>
      <top/>
      <bottom/>
      <diagonal/>
    </border>
  </borders>
  <cellStyleXfs count="5">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2" fillId="0" borderId="0" xfId="2"/>
    <xf numFmtId="43" fontId="0" fillId="0" borderId="0" xfId="1" applyFont="1"/>
    <xf numFmtId="164" fontId="0" fillId="0" borderId="0" xfId="1" applyNumberFormat="1" applyFont="1"/>
    <xf numFmtId="0" fontId="2" fillId="0" borderId="0" xfId="2" applyFill="1"/>
    <xf numFmtId="0" fontId="0" fillId="0" borderId="0" xfId="1" applyNumberFormat="1" applyFont="1"/>
    <xf numFmtId="0" fontId="3" fillId="0" borderId="0" xfId="2" applyFont="1" applyFill="1"/>
    <xf numFmtId="0" fontId="0" fillId="0" borderId="0" xfId="0" quotePrefix="1"/>
    <xf numFmtId="0" fontId="4" fillId="0" borderId="0" xfId="0" applyFont="1"/>
    <xf numFmtId="0" fontId="0" fillId="0" borderId="0" xfId="0" applyAlignment="1">
      <alignment wrapText="1"/>
    </xf>
    <xf numFmtId="0" fontId="5" fillId="0" borderId="0" xfId="0" applyFont="1" applyAlignment="1">
      <alignment vertical="center" wrapText="1"/>
    </xf>
    <xf numFmtId="9" fontId="0" fillId="0" borderId="0" xfId="4" applyFont="1"/>
    <xf numFmtId="0" fontId="0" fillId="0" borderId="0" xfId="0" applyAlignment="1">
      <alignment horizontal="left" wrapText="1"/>
    </xf>
  </cellXfs>
  <cellStyles count="5">
    <cellStyle name="Comma" xfId="1" builtinId="3"/>
    <cellStyle name="Comma 2" xfId="3"/>
    <cellStyle name="Normal" xfId="0" builtinId="0"/>
    <cellStyle name="Normal 2"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0.46398344367742539</c:v>
                </c:pt>
                <c:pt idx="1">
                  <c:v>0.45208545088768004</c:v>
                </c:pt>
                <c:pt idx="2">
                  <c:v>0.42365869742631906</c:v>
                </c:pt>
                <c:pt idx="3">
                  <c:v>0.38005282777547839</c:v>
                </c:pt>
                <c:pt idx="4">
                  <c:v>0.39074350377917294</c:v>
                </c:pt>
                <c:pt idx="5">
                  <c:v>0.37395957794785495</c:v>
                </c:pt>
                <c:pt idx="6">
                  <c:v>0.3771142604649067</c:v>
                </c:pt>
                <c:pt idx="7">
                  <c:v>0.36635662648081779</c:v>
                </c:pt>
                <c:pt idx="8">
                  <c:v>0.38074058732390409</c:v>
                </c:pt>
                <c:pt idx="9">
                  <c:v>0.37722676169872282</c:v>
                </c:pt>
                <c:pt idx="10">
                  <c:v>0.34729410541057587</c:v>
                </c:pt>
                <c:pt idx="11">
                  <c:v>0.33111139422655111</c:v>
                </c:pt>
                <c:pt idx="12">
                  <c:v>0.33184808216989042</c:v>
                </c:pt>
                <c:pt idx="13">
                  <c:v>0.33530552090704441</c:v>
                </c:pt>
                <c:pt idx="14">
                  <c:v>0.3181563045978546</c:v>
                </c:pt>
                <c:pt idx="15">
                  <c:v>0.29952593266963956</c:v>
                </c:pt>
                <c:pt idx="16">
                  <c:v>0.31424125763773919</c:v>
                </c:pt>
                <c:pt idx="17">
                  <c:v>0.30635541775822644</c:v>
                </c:pt>
                <c:pt idx="18">
                  <c:v>0.31276253858208652</c:v>
                </c:pt>
                <c:pt idx="19">
                  <c:v>0.30608820943534376</c:v>
                </c:pt>
                <c:pt idx="20">
                  <c:v>0.30754794341325759</c:v>
                </c:pt>
                <c:pt idx="21">
                  <c:v>0.31172789165377612</c:v>
                </c:pt>
                <c:pt idx="22">
                  <c:v>0.27975658956170085</c:v>
                </c:pt>
                <c:pt idx="23">
                  <c:v>0.29834986200928693</c:v>
                </c:pt>
                <c:pt idx="24">
                  <c:v>0.29287400063872338</c:v>
                </c:pt>
                <c:pt idx="25">
                  <c:v>0.30495447930693625</c:v>
                </c:pt>
                <c:pt idx="26">
                  <c:v>0.29953068900108337</c:v>
                </c:pt>
                <c:pt idx="27">
                  <c:v>0.29985448808968068</c:v>
                </c:pt>
                <c:pt idx="28">
                  <c:v>0.28338923931121829</c:v>
                </c:pt>
                <c:pt idx="29">
                  <c:v>0.2884222201704979</c:v>
                </c:pt>
                <c:pt idx="30">
                  <c:v>0.28934676964581008</c:v>
                </c:pt>
                <c:pt idx="31">
                  <c:v>0.27129086560010912</c:v>
                </c:pt>
                <c:pt idx="32">
                  <c:v>0.26627936100959781</c:v>
                </c:pt>
                <c:pt idx="33">
                  <c:v>0.2542479195296764</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Figure'!$S$4</c:f>
              <c:strCache>
                <c:ptCount val="1"/>
                <c:pt idx="0">
                  <c:v>AL</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Figure'!$S$5:$S$38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Figure'!$T$4</c:f>
              <c:strCache>
                <c:ptCount val="1"/>
                <c:pt idx="0">
                  <c:v>AK</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Figure'!$T$5:$T$38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Figure'!$U$4</c:f>
              <c:strCache>
                <c:ptCount val="1"/>
                <c:pt idx="0">
                  <c:v>AZ</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Figure'!$U$5:$U$38</c:f>
              <c:numCache>
                <c:formatCode>_(* #,##0.00_);_(* \(#,##0.00\);_(* "-"??_);_(@_)</c:formatCode>
                <c:ptCount val="34"/>
                <c:pt idx="0">
                  <c:v>1.4282135292887688E-2</c:v>
                </c:pt>
                <c:pt idx="1">
                  <c:v>9.6195591613650322E-3</c:v>
                </c:pt>
                <c:pt idx="2">
                  <c:v>-7.3016560636460781E-3</c:v>
                </c:pt>
                <c:pt idx="3">
                  <c:v>-3.651405917480588E-3</c:v>
                </c:pt>
                <c:pt idx="4">
                  <c:v>4.3145925737917423E-3</c:v>
                </c:pt>
                <c:pt idx="5">
                  <c:v>-1.2323739938437939E-2</c:v>
                </c:pt>
                <c:pt idx="6">
                  <c:v>-9.8919868469238281E-3</c:v>
                </c:pt>
                <c:pt idx="7">
                  <c:v>4.0731996297836304E-2</c:v>
                </c:pt>
                <c:pt idx="8">
                  <c:v>3.3876795321702957E-2</c:v>
                </c:pt>
                <c:pt idx="9">
                  <c:v>-8.0607328563928604E-3</c:v>
                </c:pt>
                <c:pt idx="10">
                  <c:v>1.7701121047139168E-2</c:v>
                </c:pt>
                <c:pt idx="11">
                  <c:v>-1.0004216805100441E-2</c:v>
                </c:pt>
                <c:pt idx="12">
                  <c:v>3.3727370202541351E-2</c:v>
                </c:pt>
                <c:pt idx="13">
                  <c:v>1.4790806919336319E-2</c:v>
                </c:pt>
                <c:pt idx="14">
                  <c:v>7.8896759077906609E-3</c:v>
                </c:pt>
                <c:pt idx="15">
                  <c:v>-5.0955560058355331E-2</c:v>
                </c:pt>
                <c:pt idx="16">
                  <c:v>-1.0311925783753395E-2</c:v>
                </c:pt>
                <c:pt idx="17">
                  <c:v>4.5814947225153446E-3</c:v>
                </c:pt>
                <c:pt idx="18">
                  <c:v>-2.6905701961368322E-3</c:v>
                </c:pt>
                <c:pt idx="19">
                  <c:v>-1.0643030516803265E-2</c:v>
                </c:pt>
                <c:pt idx="20">
                  <c:v>-2.0587995648384094E-2</c:v>
                </c:pt>
                <c:pt idx="21">
                  <c:v>-2.0704593043774366E-3</c:v>
                </c:pt>
                <c:pt idx="22">
                  <c:v>1.4953166246414185E-2</c:v>
                </c:pt>
                <c:pt idx="23">
                  <c:v>-2.0097799599170685E-2</c:v>
                </c:pt>
                <c:pt idx="24">
                  <c:v>5.2431508898735046E-2</c:v>
                </c:pt>
                <c:pt idx="25">
                  <c:v>-6.956406868994236E-4</c:v>
                </c:pt>
                <c:pt idx="26">
                  <c:v>7.0409968495368958E-2</c:v>
                </c:pt>
                <c:pt idx="27">
                  <c:v>4.379364475607872E-2</c:v>
                </c:pt>
                <c:pt idx="28">
                  <c:v>4.2208272963762283E-2</c:v>
                </c:pt>
                <c:pt idx="29">
                  <c:v>3.9486177265644073E-2</c:v>
                </c:pt>
                <c:pt idx="30">
                  <c:v>3.5971853882074356E-2</c:v>
                </c:pt>
                <c:pt idx="31">
                  <c:v>4.5882858335971832E-2</c:v>
                </c:pt>
                <c:pt idx="32">
                  <c:v>4.38682921230793E-2</c:v>
                </c:pt>
                <c:pt idx="33">
                  <c:v>-1.2086464092135429E-2</c:v>
                </c:pt>
              </c:numCache>
            </c:numRef>
          </c:val>
          <c:smooth val="0"/>
          <c:extLst>
            <c:ext xmlns:c16="http://schemas.microsoft.com/office/drawing/2014/chart" uri="{C3380CC4-5D6E-409C-BE32-E72D297353CC}">
              <c16:uniqueId val="{000000E0-DE9E-4313-8B0B-2DE11C1133A8}"/>
            </c:ext>
          </c:extLst>
        </c:ser>
        <c:ser>
          <c:idx val="18"/>
          <c:order val="3"/>
          <c:tx>
            <c:strRef>
              <c:f>'Placebo Figure'!$V$4</c:f>
              <c:strCache>
                <c:ptCount val="1"/>
                <c:pt idx="0">
                  <c:v>AR</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Figure'!$V$5:$V$38</c:f>
              <c:numCache>
                <c:formatCode>_(* #,##0.00_);_(* \(#,##0.00\);_(* "-"??_);_(@_)</c:formatCode>
                <c:ptCount val="34"/>
                <c:pt idx="0">
                  <c:v>-1.6992844641208649E-2</c:v>
                </c:pt>
                <c:pt idx="1">
                  <c:v>-1.753825880587101E-2</c:v>
                </c:pt>
                <c:pt idx="2">
                  <c:v>-4.933398962020874E-2</c:v>
                </c:pt>
                <c:pt idx="3">
                  <c:v>-3.2180655747652054E-2</c:v>
                </c:pt>
                <c:pt idx="4">
                  <c:v>-6.1984527856111526E-2</c:v>
                </c:pt>
                <c:pt idx="5">
                  <c:v>-6.228778138756752E-2</c:v>
                </c:pt>
                <c:pt idx="6">
                  <c:v>-0.1238149106502533</c:v>
                </c:pt>
                <c:pt idx="7">
                  <c:v>-9.8437890410423279E-2</c:v>
                </c:pt>
                <c:pt idx="8">
                  <c:v>-6.6300101578235626E-2</c:v>
                </c:pt>
                <c:pt idx="9">
                  <c:v>-4.7947656363248825E-2</c:v>
                </c:pt>
                <c:pt idx="10">
                  <c:v>3.3556520938873291E-2</c:v>
                </c:pt>
                <c:pt idx="11">
                  <c:v>1.841704361140728E-2</c:v>
                </c:pt>
                <c:pt idx="12">
                  <c:v>9.3961462378501892E-2</c:v>
                </c:pt>
                <c:pt idx="13">
                  <c:v>0.11056067049503326</c:v>
                </c:pt>
                <c:pt idx="14">
                  <c:v>5.065072700381279E-2</c:v>
                </c:pt>
                <c:pt idx="15">
                  <c:v>5.5143203586339951E-2</c:v>
                </c:pt>
                <c:pt idx="16">
                  <c:v>5.3236905485391617E-2</c:v>
                </c:pt>
                <c:pt idx="17">
                  <c:v>4.1388008743524551E-2</c:v>
                </c:pt>
                <c:pt idx="18">
                  <c:v>6.9966912269592285E-2</c:v>
                </c:pt>
                <c:pt idx="19">
                  <c:v>0.13711065053939819</c:v>
                </c:pt>
                <c:pt idx="20">
                  <c:v>6.6497556865215302E-2</c:v>
                </c:pt>
                <c:pt idx="21">
                  <c:v>4.8928286880254745E-2</c:v>
                </c:pt>
                <c:pt idx="22">
                  <c:v>1.7453493550419807E-2</c:v>
                </c:pt>
                <c:pt idx="23">
                  <c:v>7.3824204504489899E-2</c:v>
                </c:pt>
                <c:pt idx="24">
                  <c:v>6.1434883624315262E-2</c:v>
                </c:pt>
                <c:pt idx="25">
                  <c:v>2.1915089339017868E-2</c:v>
                </c:pt>
                <c:pt idx="26">
                  <c:v>5.8131683617830276E-2</c:v>
                </c:pt>
                <c:pt idx="27">
                  <c:v>7.6593972742557526E-2</c:v>
                </c:pt>
                <c:pt idx="28">
                  <c:v>-4.1526034474372864E-2</c:v>
                </c:pt>
                <c:pt idx="29">
                  <c:v>2.0449170842766762E-2</c:v>
                </c:pt>
                <c:pt idx="30">
                  <c:v>4.1898954659700394E-2</c:v>
                </c:pt>
                <c:pt idx="31">
                  <c:v>4.4515576213598251E-2</c:v>
                </c:pt>
                <c:pt idx="32">
                  <c:v>1.0238456539809704E-2</c:v>
                </c:pt>
                <c:pt idx="33">
                  <c:v>3.7084046751260757E-2</c:v>
                </c:pt>
              </c:numCache>
            </c:numRef>
          </c:val>
          <c:smooth val="0"/>
          <c:extLst>
            <c:ext xmlns:c16="http://schemas.microsoft.com/office/drawing/2014/chart" uri="{C3380CC4-5D6E-409C-BE32-E72D297353CC}">
              <c16:uniqueId val="{000000E1-DE9E-4313-8B0B-2DE11C1133A8}"/>
            </c:ext>
          </c:extLst>
        </c:ser>
        <c:ser>
          <c:idx val="19"/>
          <c:order val="4"/>
          <c:tx>
            <c:strRef>
              <c:f>'Placebo Figure'!$W$4</c:f>
              <c:strCache>
                <c:ptCount val="1"/>
                <c:pt idx="0">
                  <c:v>CA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Figure'!$W$5:$W$38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Figure'!$X$4</c:f>
              <c:strCache>
                <c:ptCount val="1"/>
                <c:pt idx="0">
                  <c:v>CO</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Figure'!$X$5:$X$38</c:f>
              <c:numCache>
                <c:formatCode>_(* #,##0.00_);_(* \(#,##0.00\);_(* "-"??_);_(@_)</c:formatCode>
                <c:ptCount val="34"/>
                <c:pt idx="0">
                  <c:v>9.2666223645210266E-3</c:v>
                </c:pt>
                <c:pt idx="1">
                  <c:v>-1.00812166929245E-2</c:v>
                </c:pt>
                <c:pt idx="2">
                  <c:v>2.9133951757103205E-3</c:v>
                </c:pt>
                <c:pt idx="3">
                  <c:v>-2.6426420663483441E-4</c:v>
                </c:pt>
                <c:pt idx="4">
                  <c:v>-2.0244445651769638E-2</c:v>
                </c:pt>
                <c:pt idx="5">
                  <c:v>5.943424254655838E-2</c:v>
                </c:pt>
                <c:pt idx="6">
                  <c:v>5.1244672387838364E-2</c:v>
                </c:pt>
                <c:pt idx="7">
                  <c:v>5.3872205317020416E-2</c:v>
                </c:pt>
                <c:pt idx="8">
                  <c:v>8.2743555307388306E-2</c:v>
                </c:pt>
                <c:pt idx="9">
                  <c:v>-4.2351288720965385E-3</c:v>
                </c:pt>
                <c:pt idx="10">
                  <c:v>-1.7050957540050149E-3</c:v>
                </c:pt>
                <c:pt idx="11">
                  <c:v>-4.4718794524669647E-3</c:v>
                </c:pt>
                <c:pt idx="12">
                  <c:v>8.359421044588089E-4</c:v>
                </c:pt>
                <c:pt idx="13">
                  <c:v>5.2897310815751553E-3</c:v>
                </c:pt>
                <c:pt idx="14">
                  <c:v>6.2220976687967777E-3</c:v>
                </c:pt>
                <c:pt idx="15">
                  <c:v>2.7138091623783112E-2</c:v>
                </c:pt>
                <c:pt idx="16">
                  <c:v>1.293477974832058E-2</c:v>
                </c:pt>
                <c:pt idx="17">
                  <c:v>1.8533332273364067E-2</c:v>
                </c:pt>
                <c:pt idx="18">
                  <c:v>6.8864956498146057E-2</c:v>
                </c:pt>
                <c:pt idx="19">
                  <c:v>-1.7315354198217392E-2</c:v>
                </c:pt>
                <c:pt idx="20">
                  <c:v>-1.4198899269104004E-2</c:v>
                </c:pt>
                <c:pt idx="21">
                  <c:v>-5.334177054464817E-3</c:v>
                </c:pt>
                <c:pt idx="22">
                  <c:v>1.301930658519268E-2</c:v>
                </c:pt>
                <c:pt idx="23">
                  <c:v>-3.9717927575111389E-2</c:v>
                </c:pt>
                <c:pt idx="24">
                  <c:v>-1.426977850496769E-2</c:v>
                </c:pt>
                <c:pt idx="25">
                  <c:v>8.1351790577173233E-3</c:v>
                </c:pt>
                <c:pt idx="26">
                  <c:v>-1.3198534026741982E-2</c:v>
                </c:pt>
                <c:pt idx="27">
                  <c:v>-3.0852165073156357E-2</c:v>
                </c:pt>
                <c:pt idx="28">
                  <c:v>4.9945738166570663E-2</c:v>
                </c:pt>
                <c:pt idx="29">
                  <c:v>-3.9281468838453293E-2</c:v>
                </c:pt>
                <c:pt idx="30">
                  <c:v>3.1605083495378494E-2</c:v>
                </c:pt>
                <c:pt idx="31">
                  <c:v>5.0437613390386105E-3</c:v>
                </c:pt>
                <c:pt idx="32">
                  <c:v>5.5381688289344311E-3</c:v>
                </c:pt>
                <c:pt idx="33">
                  <c:v>3.8837563246488571E-2</c:v>
                </c:pt>
              </c:numCache>
            </c:numRef>
          </c:val>
          <c:smooth val="0"/>
          <c:extLst>
            <c:ext xmlns:c16="http://schemas.microsoft.com/office/drawing/2014/chart" uri="{C3380CC4-5D6E-409C-BE32-E72D297353CC}">
              <c16:uniqueId val="{000000E3-DE9E-4313-8B0B-2DE11C1133A8}"/>
            </c:ext>
          </c:extLst>
        </c:ser>
        <c:ser>
          <c:idx val="21"/>
          <c:order val="6"/>
          <c:tx>
            <c:strRef>
              <c:f>'Placebo Figure'!$Y$4</c:f>
              <c:strCache>
                <c:ptCount val="1"/>
                <c:pt idx="0">
                  <c:v>CT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Figure'!$Y$5:$Y$38</c:f>
              <c:numCache>
                <c:formatCode>_(* #,##0.00_);_(* \(#,##0.00\);_(* "-"??_);_(@_)</c:formatCode>
                <c:ptCount val="34"/>
                <c:pt idx="0">
                  <c:v>-4.3212484568357468E-2</c:v>
                </c:pt>
                <c:pt idx="1">
                  <c:v>-1.2128229252994061E-2</c:v>
                </c:pt>
                <c:pt idx="2">
                  <c:v>-3.4180842339992523E-2</c:v>
                </c:pt>
                <c:pt idx="3">
                  <c:v>-1.7334332689642906E-2</c:v>
                </c:pt>
                <c:pt idx="4">
                  <c:v>-1.3040751218795776E-2</c:v>
                </c:pt>
                <c:pt idx="5">
                  <c:v>-4.0647711604833603E-2</c:v>
                </c:pt>
                <c:pt idx="6">
                  <c:v>1.2067629955708981E-2</c:v>
                </c:pt>
                <c:pt idx="7">
                  <c:v>-2.9498487710952759E-2</c:v>
                </c:pt>
                <c:pt idx="8">
                  <c:v>-3.215443342924118E-2</c:v>
                </c:pt>
                <c:pt idx="9">
                  <c:v>-7.9958261922001839E-3</c:v>
                </c:pt>
                <c:pt idx="10">
                  <c:v>2.0618688315153122E-2</c:v>
                </c:pt>
                <c:pt idx="11">
                  <c:v>-5.7107326574623585E-3</c:v>
                </c:pt>
                <c:pt idx="12">
                  <c:v>7.7266558073461056E-3</c:v>
                </c:pt>
                <c:pt idx="13">
                  <c:v>-2.196180447936058E-2</c:v>
                </c:pt>
                <c:pt idx="14">
                  <c:v>-8.4285447373986244E-3</c:v>
                </c:pt>
                <c:pt idx="15">
                  <c:v>-5.1978481933474541E-3</c:v>
                </c:pt>
                <c:pt idx="16">
                  <c:v>-3.8955576717853546E-2</c:v>
                </c:pt>
                <c:pt idx="17">
                  <c:v>-2.1430531051009893E-3</c:v>
                </c:pt>
                <c:pt idx="18">
                  <c:v>-1.6641579568386078E-2</c:v>
                </c:pt>
                <c:pt idx="19">
                  <c:v>-3.8748972117900848E-2</c:v>
                </c:pt>
                <c:pt idx="20">
                  <c:v>2.6913909241557121E-2</c:v>
                </c:pt>
                <c:pt idx="21">
                  <c:v>-3.9209771901369095E-2</c:v>
                </c:pt>
                <c:pt idx="22">
                  <c:v>-3.1652443110942841E-2</c:v>
                </c:pt>
                <c:pt idx="23">
                  <c:v>1.0462718084454536E-2</c:v>
                </c:pt>
                <c:pt idx="24">
                  <c:v>6.9830461870878935E-4</c:v>
                </c:pt>
                <c:pt idx="25">
                  <c:v>3.9350185543298721E-3</c:v>
                </c:pt>
                <c:pt idx="26">
                  <c:v>4.3580930680036545E-2</c:v>
                </c:pt>
                <c:pt idx="27">
                  <c:v>-6.5100550651550293E-2</c:v>
                </c:pt>
                <c:pt idx="28">
                  <c:v>-8.4737585857510567E-3</c:v>
                </c:pt>
                <c:pt idx="29">
                  <c:v>-7.0810750126838684E-2</c:v>
                </c:pt>
                <c:pt idx="30">
                  <c:v>-3.4530032426118851E-2</c:v>
                </c:pt>
                <c:pt idx="31">
                  <c:v>-7.6839633285999298E-2</c:v>
                </c:pt>
                <c:pt idx="32">
                  <c:v>-2.9846180230379105E-2</c:v>
                </c:pt>
                <c:pt idx="33">
                  <c:v>-4.8623625189065933E-2</c:v>
                </c:pt>
              </c:numCache>
            </c:numRef>
          </c:val>
          <c:smooth val="0"/>
          <c:extLst>
            <c:ext xmlns:c16="http://schemas.microsoft.com/office/drawing/2014/chart" uri="{C3380CC4-5D6E-409C-BE32-E72D297353CC}">
              <c16:uniqueId val="{000000E4-DE9E-4313-8B0B-2DE11C1133A8}"/>
            </c:ext>
          </c:extLst>
        </c:ser>
        <c:ser>
          <c:idx val="22"/>
          <c:order val="7"/>
          <c:tx>
            <c:strRef>
              <c:f>'Placebo Figure'!$Z$4</c:f>
              <c:strCache>
                <c:ptCount val="1"/>
                <c:pt idx="0">
                  <c:v>DE</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Figure'!$Z$5:$Z$38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Figure'!$AA$4</c:f>
              <c:strCache>
                <c:ptCount val="1"/>
                <c:pt idx="0">
                  <c:v>DC</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Figure'!$AA$5:$AA$38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Figure'!$AB$4</c:f>
              <c:strCache>
                <c:ptCount val="1"/>
                <c:pt idx="0">
                  <c:v>FL</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Figure'!$AB$5:$AB$38</c:f>
              <c:numCache>
                <c:formatCode>_(* #,##0.00_);_(* \(#,##0.00\);_(* "-"??_);_(@_)</c:formatCode>
                <c:ptCount val="34"/>
                <c:pt idx="0">
                  <c:v>6.3660480082035065E-2</c:v>
                </c:pt>
                <c:pt idx="1">
                  <c:v>-1.1684855446219444E-2</c:v>
                </c:pt>
                <c:pt idx="2">
                  <c:v>-3.2107855658978224E-3</c:v>
                </c:pt>
                <c:pt idx="3">
                  <c:v>1.0075994767248631E-2</c:v>
                </c:pt>
                <c:pt idx="4">
                  <c:v>-3.1434055417776108E-2</c:v>
                </c:pt>
                <c:pt idx="5">
                  <c:v>-2.5776604190468788E-2</c:v>
                </c:pt>
                <c:pt idx="6">
                  <c:v>5.6994208134710789E-3</c:v>
                </c:pt>
                <c:pt idx="7">
                  <c:v>1.1836609803140163E-2</c:v>
                </c:pt>
                <c:pt idx="8">
                  <c:v>-1.1026760563254356E-2</c:v>
                </c:pt>
                <c:pt idx="9">
                  <c:v>-3.0073306988924742E-3</c:v>
                </c:pt>
                <c:pt idx="10">
                  <c:v>-1.0998331941664219E-2</c:v>
                </c:pt>
                <c:pt idx="11">
                  <c:v>-2.0625248551368713E-2</c:v>
                </c:pt>
                <c:pt idx="12">
                  <c:v>4.3969850987195969E-2</c:v>
                </c:pt>
                <c:pt idx="13">
                  <c:v>3.1494613736867905E-2</c:v>
                </c:pt>
                <c:pt idx="14">
                  <c:v>3.5974495112895966E-2</c:v>
                </c:pt>
                <c:pt idx="15">
                  <c:v>3.4443404525518417E-2</c:v>
                </c:pt>
                <c:pt idx="16">
                  <c:v>5.0966493785381317E-2</c:v>
                </c:pt>
                <c:pt idx="17">
                  <c:v>3.2289288938045502E-2</c:v>
                </c:pt>
                <c:pt idx="18">
                  <c:v>3.8705773651599884E-2</c:v>
                </c:pt>
                <c:pt idx="19">
                  <c:v>3.2749675214290619E-2</c:v>
                </c:pt>
                <c:pt idx="20">
                  <c:v>8.4071299061179161E-3</c:v>
                </c:pt>
                <c:pt idx="21">
                  <c:v>2.7300940826535225E-2</c:v>
                </c:pt>
                <c:pt idx="22">
                  <c:v>3.0529437586665154E-2</c:v>
                </c:pt>
                <c:pt idx="23">
                  <c:v>-3.9721196517348289E-3</c:v>
                </c:pt>
                <c:pt idx="24">
                  <c:v>4.2135439813137054E-2</c:v>
                </c:pt>
                <c:pt idx="25">
                  <c:v>2.5346582755446434E-2</c:v>
                </c:pt>
                <c:pt idx="26">
                  <c:v>-3.6519442219287157E-3</c:v>
                </c:pt>
                <c:pt idx="27">
                  <c:v>1.4127364382147789E-2</c:v>
                </c:pt>
                <c:pt idx="28">
                  <c:v>3.5298265516757965E-2</c:v>
                </c:pt>
                <c:pt idx="29">
                  <c:v>3.8048919290304184E-2</c:v>
                </c:pt>
                <c:pt idx="30">
                  <c:v>2.45086420327425E-2</c:v>
                </c:pt>
                <c:pt idx="31">
                  <c:v>2.3074163123965263E-2</c:v>
                </c:pt>
                <c:pt idx="32">
                  <c:v>2.3452708497643471E-2</c:v>
                </c:pt>
                <c:pt idx="33">
                  <c:v>6.9921733811497688E-3</c:v>
                </c:pt>
              </c:numCache>
            </c:numRef>
          </c:val>
          <c:smooth val="0"/>
          <c:extLst>
            <c:ext xmlns:c16="http://schemas.microsoft.com/office/drawing/2014/chart" uri="{C3380CC4-5D6E-409C-BE32-E72D297353CC}">
              <c16:uniqueId val="{000000E7-DE9E-4313-8B0B-2DE11C1133A8}"/>
            </c:ext>
          </c:extLst>
        </c:ser>
        <c:ser>
          <c:idx val="25"/>
          <c:order val="10"/>
          <c:tx>
            <c:strRef>
              <c:f>'Placebo Figure'!$AC$4</c:f>
              <c:strCache>
                <c:ptCount val="1"/>
                <c:pt idx="0">
                  <c:v>GA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Figure'!$AC$5:$AC$38</c:f>
              <c:numCache>
                <c:formatCode>_(* #,##0.00_);_(* \(#,##0.00\);_(* "-"??_);_(@_)</c:formatCode>
                <c:ptCount val="34"/>
                <c:pt idx="0">
                  <c:v>-4.6433575451374054E-2</c:v>
                </c:pt>
                <c:pt idx="1">
                  <c:v>1.5987655147910118E-2</c:v>
                </c:pt>
                <c:pt idx="2">
                  <c:v>-8.4929605945944786E-3</c:v>
                </c:pt>
                <c:pt idx="3">
                  <c:v>3.1441885512322187E-3</c:v>
                </c:pt>
                <c:pt idx="4">
                  <c:v>9.4992741942405701E-3</c:v>
                </c:pt>
                <c:pt idx="5">
                  <c:v>-1.0888597927987576E-2</c:v>
                </c:pt>
                <c:pt idx="6">
                  <c:v>7.9955281689763069E-3</c:v>
                </c:pt>
                <c:pt idx="7">
                  <c:v>-2.5675183162093163E-2</c:v>
                </c:pt>
                <c:pt idx="8">
                  <c:v>8.4924036636948586E-3</c:v>
                </c:pt>
                <c:pt idx="9">
                  <c:v>-4.4275680556893349E-3</c:v>
                </c:pt>
                <c:pt idx="10">
                  <c:v>9.4434674829244614E-3</c:v>
                </c:pt>
                <c:pt idx="11">
                  <c:v>4.7201346606016159E-3</c:v>
                </c:pt>
                <c:pt idx="12">
                  <c:v>4.3586692772805691E-3</c:v>
                </c:pt>
                <c:pt idx="13">
                  <c:v>1.5094425529241562E-2</c:v>
                </c:pt>
                <c:pt idx="14">
                  <c:v>-2.2315580397844315E-2</c:v>
                </c:pt>
                <c:pt idx="15">
                  <c:v>2.0654687657952309E-2</c:v>
                </c:pt>
                <c:pt idx="16">
                  <c:v>5.3161557763814926E-2</c:v>
                </c:pt>
                <c:pt idx="17">
                  <c:v>2.122284471988678E-2</c:v>
                </c:pt>
                <c:pt idx="18">
                  <c:v>-1.3264637673273683E-3</c:v>
                </c:pt>
                <c:pt idx="19">
                  <c:v>2.8093697503209114E-2</c:v>
                </c:pt>
                <c:pt idx="20">
                  <c:v>1.1434758082032204E-2</c:v>
                </c:pt>
                <c:pt idx="21">
                  <c:v>3.3748701214790344E-2</c:v>
                </c:pt>
                <c:pt idx="22">
                  <c:v>3.085700236260891E-2</c:v>
                </c:pt>
                <c:pt idx="23">
                  <c:v>2.6712631806731224E-2</c:v>
                </c:pt>
                <c:pt idx="24">
                  <c:v>4.0431305766105652E-2</c:v>
                </c:pt>
                <c:pt idx="25">
                  <c:v>1.0356076993048191E-2</c:v>
                </c:pt>
                <c:pt idx="26">
                  <c:v>1.3018952682614326E-2</c:v>
                </c:pt>
                <c:pt idx="27">
                  <c:v>4.5363478362560272E-2</c:v>
                </c:pt>
                <c:pt idx="28">
                  <c:v>4.6848591417074203E-2</c:v>
                </c:pt>
                <c:pt idx="29">
                  <c:v>7.2574079036712646E-2</c:v>
                </c:pt>
                <c:pt idx="30">
                  <c:v>4.8570964485406876E-2</c:v>
                </c:pt>
                <c:pt idx="31">
                  <c:v>4.3917585164308548E-2</c:v>
                </c:pt>
                <c:pt idx="32">
                  <c:v>1.5293212607502937E-2</c:v>
                </c:pt>
                <c:pt idx="33">
                  <c:v>6.7436615936458111E-3</c:v>
                </c:pt>
              </c:numCache>
            </c:numRef>
          </c:val>
          <c:smooth val="0"/>
          <c:extLst>
            <c:ext xmlns:c16="http://schemas.microsoft.com/office/drawing/2014/chart" uri="{C3380CC4-5D6E-409C-BE32-E72D297353CC}">
              <c16:uniqueId val="{000000E8-DE9E-4313-8B0B-2DE11C1133A8}"/>
            </c:ext>
          </c:extLst>
        </c:ser>
        <c:ser>
          <c:idx val="26"/>
          <c:order val="11"/>
          <c:tx>
            <c:strRef>
              <c:f>'Placebo Figure'!$AD$4</c:f>
              <c:strCache>
                <c:ptCount val="1"/>
                <c:pt idx="0">
                  <c:v>HI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Figure'!$AD$5:$AD$38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Figure'!$AE$4</c:f>
              <c:strCache>
                <c:ptCount val="1"/>
                <c:pt idx="0">
                  <c:v>ID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Figure'!$AE$5:$AE$38</c:f>
              <c:numCache>
                <c:formatCode>_(* #,##0.00_);_(* \(#,##0.00\);_(* "-"??_);_(@_)</c:formatCode>
                <c:ptCount val="34"/>
                <c:pt idx="0">
                  <c:v>4.7910448163747787E-2</c:v>
                </c:pt>
                <c:pt idx="1">
                  <c:v>8.6866170167922974E-3</c:v>
                </c:pt>
                <c:pt idx="2">
                  <c:v>5.4530244320631027E-2</c:v>
                </c:pt>
                <c:pt idx="3">
                  <c:v>-1.9124671816825867E-2</c:v>
                </c:pt>
                <c:pt idx="4">
                  <c:v>-1.2566182762384415E-2</c:v>
                </c:pt>
                <c:pt idx="5">
                  <c:v>-2.4937456473708153E-2</c:v>
                </c:pt>
                <c:pt idx="6">
                  <c:v>2.2972080856561661E-2</c:v>
                </c:pt>
                <c:pt idx="7">
                  <c:v>2.0245581399649382E-3</c:v>
                </c:pt>
                <c:pt idx="8">
                  <c:v>-4.8480629920959473E-2</c:v>
                </c:pt>
                <c:pt idx="9">
                  <c:v>1.7278179526329041E-2</c:v>
                </c:pt>
                <c:pt idx="10">
                  <c:v>-3.2156556844711304E-2</c:v>
                </c:pt>
                <c:pt idx="11">
                  <c:v>-3.4377839416265488E-2</c:v>
                </c:pt>
                <c:pt idx="12">
                  <c:v>6.4304345287382603E-3</c:v>
                </c:pt>
                <c:pt idx="13">
                  <c:v>2.7922259643673897E-2</c:v>
                </c:pt>
                <c:pt idx="14">
                  <c:v>3.2075010240077972E-2</c:v>
                </c:pt>
                <c:pt idx="15">
                  <c:v>9.0183578431606293E-3</c:v>
                </c:pt>
                <c:pt idx="16">
                  <c:v>-6.2276646494865417E-3</c:v>
                </c:pt>
                <c:pt idx="17">
                  <c:v>1.2475877068936825E-2</c:v>
                </c:pt>
                <c:pt idx="18">
                  <c:v>-7.4380445294082165E-3</c:v>
                </c:pt>
                <c:pt idx="19">
                  <c:v>2.4848358705639839E-2</c:v>
                </c:pt>
                <c:pt idx="20">
                  <c:v>5.0129160284996033E-2</c:v>
                </c:pt>
                <c:pt idx="21">
                  <c:v>9.9298832938075066E-3</c:v>
                </c:pt>
                <c:pt idx="22">
                  <c:v>-3.977079875767231E-3</c:v>
                </c:pt>
                <c:pt idx="23">
                  <c:v>2.3564610630273819E-2</c:v>
                </c:pt>
                <c:pt idx="24">
                  <c:v>-4.7359175980091095E-2</c:v>
                </c:pt>
                <c:pt idx="25">
                  <c:v>-8.3201401866972446E-4</c:v>
                </c:pt>
                <c:pt idx="26">
                  <c:v>-8.4982849657535553E-2</c:v>
                </c:pt>
                <c:pt idx="27">
                  <c:v>-5.0294795073568821E-3</c:v>
                </c:pt>
                <c:pt idx="28">
                  <c:v>-5.6574083864688873E-2</c:v>
                </c:pt>
                <c:pt idx="29">
                  <c:v>-1.9382927566766739E-2</c:v>
                </c:pt>
                <c:pt idx="30">
                  <c:v>-3.7633900064975023E-3</c:v>
                </c:pt>
                <c:pt idx="31">
                  <c:v>-4.1154943406581879E-2</c:v>
                </c:pt>
                <c:pt idx="32">
                  <c:v>-4.1245896369218826E-2</c:v>
                </c:pt>
                <c:pt idx="33">
                  <c:v>-3.5430949181318283E-2</c:v>
                </c:pt>
              </c:numCache>
            </c:numRef>
          </c:val>
          <c:smooth val="0"/>
          <c:extLst>
            <c:ext xmlns:c16="http://schemas.microsoft.com/office/drawing/2014/chart" uri="{C3380CC4-5D6E-409C-BE32-E72D297353CC}">
              <c16:uniqueId val="{000000EA-DE9E-4313-8B0B-2DE11C1133A8}"/>
            </c:ext>
          </c:extLst>
        </c:ser>
        <c:ser>
          <c:idx val="8"/>
          <c:order val="13"/>
          <c:tx>
            <c:strRef>
              <c:f>'Placebo Figure'!$AF$4</c:f>
              <c:strCache>
                <c:ptCount val="1"/>
                <c:pt idx="0">
                  <c:v>IN</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Figure'!$AF$5:$AF$38</c:f>
              <c:numCache>
                <c:formatCode>_(* #,##0.00_);_(* \(#,##0.00\);_(* "-"??_);_(@_)</c:formatCode>
                <c:ptCount val="34"/>
                <c:pt idx="0">
                  <c:v>3.1476609408855438E-2</c:v>
                </c:pt>
                <c:pt idx="1">
                  <c:v>1.8251944333314896E-2</c:v>
                </c:pt>
                <c:pt idx="2">
                  <c:v>-1.3049391098320484E-2</c:v>
                </c:pt>
                <c:pt idx="3">
                  <c:v>2.6660049334168434E-2</c:v>
                </c:pt>
                <c:pt idx="4">
                  <c:v>-2.6641737204045057E-3</c:v>
                </c:pt>
                <c:pt idx="5">
                  <c:v>3.7161514163017273E-2</c:v>
                </c:pt>
                <c:pt idx="6">
                  <c:v>-2.692605834454298E-3</c:v>
                </c:pt>
                <c:pt idx="7">
                  <c:v>6.4945081248879433E-3</c:v>
                </c:pt>
                <c:pt idx="8">
                  <c:v>1.5235058031976223E-2</c:v>
                </c:pt>
                <c:pt idx="9">
                  <c:v>-1.31430858746171E-2</c:v>
                </c:pt>
                <c:pt idx="10">
                  <c:v>2.9068170115351677E-2</c:v>
                </c:pt>
                <c:pt idx="11">
                  <c:v>-2.2764026653021574E-4</c:v>
                </c:pt>
                <c:pt idx="12">
                  <c:v>1.9778463989496231E-2</c:v>
                </c:pt>
                <c:pt idx="13">
                  <c:v>4.0802128612995148E-2</c:v>
                </c:pt>
                <c:pt idx="14">
                  <c:v>3.5287879407405853E-2</c:v>
                </c:pt>
                <c:pt idx="15">
                  <c:v>-8.1269377842545509E-3</c:v>
                </c:pt>
                <c:pt idx="16">
                  <c:v>-4.632272943854332E-2</c:v>
                </c:pt>
                <c:pt idx="17">
                  <c:v>-1.0956268524751067E-3</c:v>
                </c:pt>
                <c:pt idx="18">
                  <c:v>3.5195082426071167E-2</c:v>
                </c:pt>
                <c:pt idx="19">
                  <c:v>2.9122345149517059E-2</c:v>
                </c:pt>
                <c:pt idx="20">
                  <c:v>5.7775158435106277E-2</c:v>
                </c:pt>
                <c:pt idx="21">
                  <c:v>5.8161124587059021E-2</c:v>
                </c:pt>
                <c:pt idx="22">
                  <c:v>1.4476385898888111E-2</c:v>
                </c:pt>
                <c:pt idx="23">
                  <c:v>3.2763027120381594E-3</c:v>
                </c:pt>
                <c:pt idx="24">
                  <c:v>4.9974825233221054E-3</c:v>
                </c:pt>
                <c:pt idx="25">
                  <c:v>3.4192871302366257E-2</c:v>
                </c:pt>
                <c:pt idx="26">
                  <c:v>6.1112012714147568E-2</c:v>
                </c:pt>
                <c:pt idx="27">
                  <c:v>-2.3569324985146523E-2</c:v>
                </c:pt>
                <c:pt idx="28">
                  <c:v>2.2479381412267685E-2</c:v>
                </c:pt>
                <c:pt idx="29">
                  <c:v>-2.912181057035923E-2</c:v>
                </c:pt>
                <c:pt idx="30">
                  <c:v>-1.6038423404097557E-2</c:v>
                </c:pt>
                <c:pt idx="31">
                  <c:v>1.6913646832108498E-2</c:v>
                </c:pt>
                <c:pt idx="32">
                  <c:v>5.8369044214487076E-2</c:v>
                </c:pt>
                <c:pt idx="33">
                  <c:v>5.6859970092773438E-2</c:v>
                </c:pt>
              </c:numCache>
            </c:numRef>
          </c:val>
          <c:smooth val="0"/>
          <c:extLst>
            <c:ext xmlns:c16="http://schemas.microsoft.com/office/drawing/2014/chart" uri="{C3380CC4-5D6E-409C-BE32-E72D297353CC}">
              <c16:uniqueId val="{000000C4-DE9E-4313-8B0B-2DE11C1133A8}"/>
            </c:ext>
          </c:extLst>
        </c:ser>
        <c:ser>
          <c:idx val="9"/>
          <c:order val="14"/>
          <c:tx>
            <c:strRef>
              <c:f>'Placebo Figure'!$AG$4</c:f>
              <c:strCache>
                <c:ptCount val="1"/>
                <c:pt idx="0">
                  <c:v>IA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Figure'!$AG$5:$AG$38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Figure'!$AH$4</c:f>
              <c:strCache>
                <c:ptCount val="1"/>
                <c:pt idx="0">
                  <c:v>KS</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Figure'!$AH$5:$AH$38</c:f>
              <c:numCache>
                <c:formatCode>_(* #,##0.00_);_(* \(#,##0.00\);_(* "-"??_);_(@_)</c:formatCode>
                <c:ptCount val="34"/>
                <c:pt idx="0">
                  <c:v>1.2342025525867939E-2</c:v>
                </c:pt>
                <c:pt idx="1">
                  <c:v>-1.5373671427369118E-2</c:v>
                </c:pt>
                <c:pt idx="2">
                  <c:v>3.9502460509538651E-2</c:v>
                </c:pt>
                <c:pt idx="3">
                  <c:v>1.9796581938862801E-2</c:v>
                </c:pt>
                <c:pt idx="4">
                  <c:v>-1.5697585418820381E-2</c:v>
                </c:pt>
                <c:pt idx="5">
                  <c:v>-2.1668907254934311E-2</c:v>
                </c:pt>
                <c:pt idx="6">
                  <c:v>2.0197827368974686E-2</c:v>
                </c:pt>
                <c:pt idx="7">
                  <c:v>4.8369958996772766E-2</c:v>
                </c:pt>
                <c:pt idx="8">
                  <c:v>-2.5714060291647911E-2</c:v>
                </c:pt>
                <c:pt idx="9">
                  <c:v>-1.0968374088406563E-2</c:v>
                </c:pt>
                <c:pt idx="10">
                  <c:v>-3.7239596247673035E-2</c:v>
                </c:pt>
                <c:pt idx="11">
                  <c:v>2.2906763479113579E-2</c:v>
                </c:pt>
                <c:pt idx="12">
                  <c:v>-1.8969109281897545E-2</c:v>
                </c:pt>
                <c:pt idx="13">
                  <c:v>-9.1261982917785645E-2</c:v>
                </c:pt>
                <c:pt idx="14">
                  <c:v>-5.3182099014520645E-2</c:v>
                </c:pt>
                <c:pt idx="15">
                  <c:v>1.2562238611280918E-2</c:v>
                </c:pt>
                <c:pt idx="16">
                  <c:v>7.8834956511855125E-3</c:v>
                </c:pt>
                <c:pt idx="17">
                  <c:v>-4.4961674138903618E-3</c:v>
                </c:pt>
                <c:pt idx="18">
                  <c:v>-1.3259735889732838E-2</c:v>
                </c:pt>
                <c:pt idx="19">
                  <c:v>-6.5337240695953369E-2</c:v>
                </c:pt>
                <c:pt idx="20">
                  <c:v>-9.4511032104492188E-2</c:v>
                </c:pt>
                <c:pt idx="21">
                  <c:v>-6.7168742418289185E-2</c:v>
                </c:pt>
                <c:pt idx="22">
                  <c:v>3.1849350780248642E-2</c:v>
                </c:pt>
                <c:pt idx="23">
                  <c:v>2.1351031959056854E-2</c:v>
                </c:pt>
                <c:pt idx="24">
                  <c:v>8.8581489399075508E-3</c:v>
                </c:pt>
                <c:pt idx="25">
                  <c:v>-1.2295324122533202E-3</c:v>
                </c:pt>
                <c:pt idx="26">
                  <c:v>-8.8955976068973541E-2</c:v>
                </c:pt>
                <c:pt idx="27">
                  <c:v>-1.3330258429050446E-2</c:v>
                </c:pt>
                <c:pt idx="28">
                  <c:v>-3.581884503364563E-2</c:v>
                </c:pt>
                <c:pt idx="29">
                  <c:v>1.4216575771570206E-2</c:v>
                </c:pt>
                <c:pt idx="30">
                  <c:v>1.0512240696698427E-3</c:v>
                </c:pt>
                <c:pt idx="31">
                  <c:v>-4.2575754225254059E-2</c:v>
                </c:pt>
                <c:pt idx="32">
                  <c:v>-8.3343656733632088E-3</c:v>
                </c:pt>
                <c:pt idx="33">
                  <c:v>-1.8918214365839958E-2</c:v>
                </c:pt>
              </c:numCache>
            </c:numRef>
          </c:val>
          <c:smooth val="0"/>
          <c:extLst>
            <c:ext xmlns:c16="http://schemas.microsoft.com/office/drawing/2014/chart" uri="{C3380CC4-5D6E-409C-BE32-E72D297353CC}">
              <c16:uniqueId val="{000000C8-DE9E-4313-8B0B-2DE11C1133A8}"/>
            </c:ext>
          </c:extLst>
        </c:ser>
        <c:ser>
          <c:idx val="11"/>
          <c:order val="16"/>
          <c:tx>
            <c:strRef>
              <c:f>'Placebo Figure'!$AI$4</c:f>
              <c:strCache>
                <c:ptCount val="1"/>
                <c:pt idx="0">
                  <c:v>KY</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Figure'!$AI$5:$AI$38</c:f>
              <c:numCache>
                <c:formatCode>_(* #,##0.00_);_(* \(#,##0.00\);_(* "-"??_);_(@_)</c:formatCode>
                <c:ptCount val="34"/>
                <c:pt idx="0">
                  <c:v>3.54163758456707E-2</c:v>
                </c:pt>
                <c:pt idx="1">
                  <c:v>-1.5131946420297027E-3</c:v>
                </c:pt>
                <c:pt idx="2">
                  <c:v>4.526287317276001E-2</c:v>
                </c:pt>
                <c:pt idx="3">
                  <c:v>2.2155502811074257E-3</c:v>
                </c:pt>
                <c:pt idx="4">
                  <c:v>1.9685927778482437E-2</c:v>
                </c:pt>
                <c:pt idx="5">
                  <c:v>1.8862431868910789E-2</c:v>
                </c:pt>
                <c:pt idx="6">
                  <c:v>1.0562914423644543E-2</c:v>
                </c:pt>
                <c:pt idx="7">
                  <c:v>4.0342599153518677E-2</c:v>
                </c:pt>
                <c:pt idx="8">
                  <c:v>6.0028694570064545E-2</c:v>
                </c:pt>
                <c:pt idx="9">
                  <c:v>1.4184712199494243E-3</c:v>
                </c:pt>
                <c:pt idx="10">
                  <c:v>1.3751162216067314E-2</c:v>
                </c:pt>
                <c:pt idx="11">
                  <c:v>-1.0589761659502983E-3</c:v>
                </c:pt>
                <c:pt idx="12">
                  <c:v>1.3924530707299709E-2</c:v>
                </c:pt>
                <c:pt idx="13">
                  <c:v>1.6650194302201271E-2</c:v>
                </c:pt>
                <c:pt idx="14">
                  <c:v>-1.2206170940771699E-3</c:v>
                </c:pt>
                <c:pt idx="15">
                  <c:v>1.7449716106057167E-2</c:v>
                </c:pt>
                <c:pt idx="16">
                  <c:v>9.2870909720659256E-3</c:v>
                </c:pt>
                <c:pt idx="17">
                  <c:v>2.4530116934329271E-4</c:v>
                </c:pt>
                <c:pt idx="18">
                  <c:v>3.8412086665630341E-2</c:v>
                </c:pt>
                <c:pt idx="19">
                  <c:v>8.5644356906414032E-2</c:v>
                </c:pt>
                <c:pt idx="20">
                  <c:v>6.7479252815246582E-2</c:v>
                </c:pt>
                <c:pt idx="21">
                  <c:v>6.9296114146709442E-2</c:v>
                </c:pt>
                <c:pt idx="22">
                  <c:v>5.4470192641019821E-2</c:v>
                </c:pt>
                <c:pt idx="23">
                  <c:v>4.6533934772014618E-2</c:v>
                </c:pt>
                <c:pt idx="24">
                  <c:v>6.9944649934768677E-2</c:v>
                </c:pt>
                <c:pt idx="25">
                  <c:v>5.8961879462003708E-2</c:v>
                </c:pt>
                <c:pt idx="26">
                  <c:v>7.932715117931366E-2</c:v>
                </c:pt>
                <c:pt idx="27">
                  <c:v>5.3994275629520416E-2</c:v>
                </c:pt>
                <c:pt idx="28">
                  <c:v>7.1425355970859528E-2</c:v>
                </c:pt>
                <c:pt idx="29">
                  <c:v>4.9901645630598068E-2</c:v>
                </c:pt>
                <c:pt idx="30">
                  <c:v>6.2216151505708694E-2</c:v>
                </c:pt>
                <c:pt idx="31">
                  <c:v>3.4995615482330322E-2</c:v>
                </c:pt>
                <c:pt idx="32">
                  <c:v>6.57314732670784E-2</c:v>
                </c:pt>
                <c:pt idx="33">
                  <c:v>2.3082219995558262E-3</c:v>
                </c:pt>
              </c:numCache>
            </c:numRef>
          </c:val>
          <c:smooth val="0"/>
          <c:extLst>
            <c:ext xmlns:c16="http://schemas.microsoft.com/office/drawing/2014/chart" uri="{C3380CC4-5D6E-409C-BE32-E72D297353CC}">
              <c16:uniqueId val="{000000CA-DE9E-4313-8B0B-2DE11C1133A8}"/>
            </c:ext>
          </c:extLst>
        </c:ser>
        <c:ser>
          <c:idx val="12"/>
          <c:order val="17"/>
          <c:tx>
            <c:strRef>
              <c:f>'Placebo Figure'!$AJ$4</c:f>
              <c:strCache>
                <c:ptCount val="1"/>
                <c:pt idx="0">
                  <c:v>LA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Figure'!$AJ$5:$AJ$38</c:f>
              <c:numCache>
                <c:formatCode>_(* #,##0.00_);_(* \(#,##0.00\);_(* "-"??_);_(@_)</c:formatCode>
                <c:ptCount val="34"/>
                <c:pt idx="0">
                  <c:v>4.0776945650577545E-2</c:v>
                </c:pt>
                <c:pt idx="1">
                  <c:v>2.4118127301335335E-2</c:v>
                </c:pt>
                <c:pt idx="2">
                  <c:v>-4.6835687011480331E-2</c:v>
                </c:pt>
                <c:pt idx="3">
                  <c:v>2.2872986271977425E-2</c:v>
                </c:pt>
                <c:pt idx="4">
                  <c:v>3.0379729345440865E-2</c:v>
                </c:pt>
                <c:pt idx="5">
                  <c:v>-2.4555556592531502E-4</c:v>
                </c:pt>
                <c:pt idx="6">
                  <c:v>-5.6461426429450512E-3</c:v>
                </c:pt>
                <c:pt idx="7">
                  <c:v>-2.7127141132950783E-2</c:v>
                </c:pt>
                <c:pt idx="8">
                  <c:v>-1.9353395327925682E-2</c:v>
                </c:pt>
                <c:pt idx="9">
                  <c:v>-8.6346687749028206E-3</c:v>
                </c:pt>
                <c:pt idx="10">
                  <c:v>-5.6522175669670105E-2</c:v>
                </c:pt>
                <c:pt idx="11">
                  <c:v>-3.6723222583532333E-2</c:v>
                </c:pt>
                <c:pt idx="12">
                  <c:v>-2.4922218173742294E-2</c:v>
                </c:pt>
                <c:pt idx="13">
                  <c:v>-4.635528102517128E-2</c:v>
                </c:pt>
                <c:pt idx="14">
                  <c:v>2.9552537947893143E-2</c:v>
                </c:pt>
                <c:pt idx="15">
                  <c:v>-2.8102847281843424E-3</c:v>
                </c:pt>
                <c:pt idx="16">
                  <c:v>1.6941968351602554E-2</c:v>
                </c:pt>
                <c:pt idx="17">
                  <c:v>-1.4973967336118221E-2</c:v>
                </c:pt>
                <c:pt idx="18">
                  <c:v>-3.6755941808223724E-2</c:v>
                </c:pt>
                <c:pt idx="19">
                  <c:v>-3.1011174432933331E-3</c:v>
                </c:pt>
                <c:pt idx="20">
                  <c:v>-1.9464736804366112E-2</c:v>
                </c:pt>
                <c:pt idx="21">
                  <c:v>-4.9021519720554352E-2</c:v>
                </c:pt>
                <c:pt idx="22">
                  <c:v>-4.5744303613901138E-2</c:v>
                </c:pt>
                <c:pt idx="23">
                  <c:v>-1.4830020256340504E-2</c:v>
                </c:pt>
                <c:pt idx="24">
                  <c:v>-4.8024065792560577E-2</c:v>
                </c:pt>
                <c:pt idx="25">
                  <c:v>-4.1473349556326866E-3</c:v>
                </c:pt>
                <c:pt idx="26">
                  <c:v>-3.3186439424753189E-2</c:v>
                </c:pt>
                <c:pt idx="27">
                  <c:v>1.9936528988182545E-3</c:v>
                </c:pt>
                <c:pt idx="28">
                  <c:v>1.6907637938857079E-2</c:v>
                </c:pt>
                <c:pt idx="29">
                  <c:v>2.173176035284996E-2</c:v>
                </c:pt>
                <c:pt idx="30">
                  <c:v>4.830130934715271E-2</c:v>
                </c:pt>
                <c:pt idx="31">
                  <c:v>5.421618465334177E-3</c:v>
                </c:pt>
                <c:pt idx="32">
                  <c:v>-3.5827662795782089E-2</c:v>
                </c:pt>
                <c:pt idx="33">
                  <c:v>-4.427323117852211E-2</c:v>
                </c:pt>
              </c:numCache>
            </c:numRef>
          </c:val>
          <c:smooth val="0"/>
          <c:extLst>
            <c:ext xmlns:c16="http://schemas.microsoft.com/office/drawing/2014/chart" uri="{C3380CC4-5D6E-409C-BE32-E72D297353CC}">
              <c16:uniqueId val="{000000CC-DE9E-4313-8B0B-2DE11C1133A8}"/>
            </c:ext>
          </c:extLst>
        </c:ser>
        <c:ser>
          <c:idx val="13"/>
          <c:order val="18"/>
          <c:tx>
            <c:strRef>
              <c:f>'Placebo Figure'!$AK$4</c:f>
              <c:strCache>
                <c:ptCount val="1"/>
                <c:pt idx="0">
                  <c:v>ME</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Figure'!$AK$5:$AK$38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Figure'!$AL$4</c:f>
              <c:strCache>
                <c:ptCount val="1"/>
                <c:pt idx="0">
                  <c:v>MD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Figure'!$AL$5:$AL$38</c:f>
              <c:numCache>
                <c:formatCode>_(* #,##0.00_);_(* \(#,##0.00\);_(* "-"??_);_(@_)</c:formatCode>
                <c:ptCount val="34"/>
                <c:pt idx="0">
                  <c:v>-2.8242161497473717E-2</c:v>
                </c:pt>
                <c:pt idx="1">
                  <c:v>-2.1476546302437782E-2</c:v>
                </c:pt>
                <c:pt idx="2">
                  <c:v>-2.3808985948562622E-2</c:v>
                </c:pt>
                <c:pt idx="3">
                  <c:v>-2.5935513898730278E-2</c:v>
                </c:pt>
                <c:pt idx="4">
                  <c:v>-7.6265729963779449E-2</c:v>
                </c:pt>
                <c:pt idx="5">
                  <c:v>-1.5899211168289185E-2</c:v>
                </c:pt>
                <c:pt idx="6">
                  <c:v>-8.614598773419857E-3</c:v>
                </c:pt>
                <c:pt idx="7">
                  <c:v>1.632349006831646E-2</c:v>
                </c:pt>
                <c:pt idx="8">
                  <c:v>-1.5436439774930477E-2</c:v>
                </c:pt>
                <c:pt idx="9">
                  <c:v>3.4976836293935776E-2</c:v>
                </c:pt>
                <c:pt idx="10">
                  <c:v>-1.6027152538299561E-2</c:v>
                </c:pt>
                <c:pt idx="11">
                  <c:v>9.7219750750809908E-4</c:v>
                </c:pt>
                <c:pt idx="12">
                  <c:v>3.5810414701700211E-2</c:v>
                </c:pt>
                <c:pt idx="13">
                  <c:v>-2.0440101623535156E-2</c:v>
                </c:pt>
                <c:pt idx="14">
                  <c:v>2.10234634578228E-2</c:v>
                </c:pt>
                <c:pt idx="15">
                  <c:v>-3.4472562372684479E-2</c:v>
                </c:pt>
                <c:pt idx="16">
                  <c:v>-1.050120685249567E-2</c:v>
                </c:pt>
                <c:pt idx="17">
                  <c:v>9.8193082958459854E-3</c:v>
                </c:pt>
                <c:pt idx="18">
                  <c:v>3.1861372292041779E-2</c:v>
                </c:pt>
                <c:pt idx="19">
                  <c:v>-5.2466350607573986E-3</c:v>
                </c:pt>
                <c:pt idx="20">
                  <c:v>-4.5895976945757866E-3</c:v>
                </c:pt>
                <c:pt idx="21">
                  <c:v>-2.7741482481360435E-3</c:v>
                </c:pt>
                <c:pt idx="22">
                  <c:v>-5.8160949498414993E-2</c:v>
                </c:pt>
                <c:pt idx="23">
                  <c:v>1.2587385252118111E-2</c:v>
                </c:pt>
                <c:pt idx="24">
                  <c:v>3.0195985455065966E-3</c:v>
                </c:pt>
                <c:pt idx="25">
                  <c:v>6.0380767099559307E-3</c:v>
                </c:pt>
                <c:pt idx="26">
                  <c:v>3.2695762813091278E-2</c:v>
                </c:pt>
                <c:pt idx="27">
                  <c:v>-3.4543290734291077E-2</c:v>
                </c:pt>
                <c:pt idx="28">
                  <c:v>8.3536823512986302E-4</c:v>
                </c:pt>
                <c:pt idx="29">
                  <c:v>-5.6556756608188152E-3</c:v>
                </c:pt>
                <c:pt idx="30">
                  <c:v>-2.8977140784263611E-2</c:v>
                </c:pt>
                <c:pt idx="31">
                  <c:v>-2.2070677950978279E-2</c:v>
                </c:pt>
                <c:pt idx="32">
                  <c:v>6.3047930598258972E-3</c:v>
                </c:pt>
                <c:pt idx="33">
                  <c:v>-6.1041701585054398E-2</c:v>
                </c:pt>
              </c:numCache>
            </c:numRef>
          </c:val>
          <c:smooth val="0"/>
          <c:extLst>
            <c:ext xmlns:c16="http://schemas.microsoft.com/office/drawing/2014/chart" uri="{C3380CC4-5D6E-409C-BE32-E72D297353CC}">
              <c16:uniqueId val="{000000D0-DE9E-4313-8B0B-2DE11C1133A8}"/>
            </c:ext>
          </c:extLst>
        </c:ser>
        <c:ser>
          <c:idx val="4"/>
          <c:order val="20"/>
          <c:tx>
            <c:strRef>
              <c:f>'Placebo Figure'!$AM$4</c:f>
              <c:strCache>
                <c:ptCount val="1"/>
                <c:pt idx="0">
                  <c:v>MA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Figure'!$AM$5:$AM$38</c:f>
              <c:numCache>
                <c:formatCode>_(* #,##0.00_);_(* \(#,##0.00\);_(* "-"??_);_(@_)</c:formatCode>
                <c:ptCount val="34"/>
                <c:pt idx="0">
                  <c:v>-9.5640923827886581E-3</c:v>
                </c:pt>
                <c:pt idx="1">
                  <c:v>-8.4510780870914459E-3</c:v>
                </c:pt>
                <c:pt idx="2">
                  <c:v>-3.3633921295404434E-2</c:v>
                </c:pt>
                <c:pt idx="3">
                  <c:v>6.6934577189385891E-3</c:v>
                </c:pt>
                <c:pt idx="4">
                  <c:v>4.1398100554943085E-2</c:v>
                </c:pt>
                <c:pt idx="5">
                  <c:v>-2.1184002980589867E-4</c:v>
                </c:pt>
                <c:pt idx="6">
                  <c:v>-2.1447289735078812E-2</c:v>
                </c:pt>
                <c:pt idx="7">
                  <c:v>-6.5454423427581787E-2</c:v>
                </c:pt>
                <c:pt idx="8">
                  <c:v>-5.5922355502843857E-2</c:v>
                </c:pt>
                <c:pt idx="9">
                  <c:v>1.8838313408195972E-3</c:v>
                </c:pt>
                <c:pt idx="10">
                  <c:v>-3.528643399477005E-2</c:v>
                </c:pt>
                <c:pt idx="11">
                  <c:v>3.1341300345957279E-3</c:v>
                </c:pt>
                <c:pt idx="12">
                  <c:v>-2.0987633615732193E-2</c:v>
                </c:pt>
                <c:pt idx="13">
                  <c:v>3.4328710287809372E-2</c:v>
                </c:pt>
                <c:pt idx="14">
                  <c:v>3.8669310510158539E-2</c:v>
                </c:pt>
                <c:pt idx="15">
                  <c:v>-1.0209600441157818E-2</c:v>
                </c:pt>
                <c:pt idx="16">
                  <c:v>2.6338594034314156E-2</c:v>
                </c:pt>
                <c:pt idx="17">
                  <c:v>-4.9062486505135894E-4</c:v>
                </c:pt>
                <c:pt idx="18">
                  <c:v>-5.1835593767464161E-3</c:v>
                </c:pt>
                <c:pt idx="19">
                  <c:v>-9.5792720094323158E-3</c:v>
                </c:pt>
                <c:pt idx="20">
                  <c:v>-2.6571618393063545E-2</c:v>
                </c:pt>
                <c:pt idx="21">
                  <c:v>5.7722157798707485E-3</c:v>
                </c:pt>
                <c:pt idx="22">
                  <c:v>-3.2469470053911209E-2</c:v>
                </c:pt>
                <c:pt idx="23">
                  <c:v>1.0599775705486536E-3</c:v>
                </c:pt>
                <c:pt idx="24">
                  <c:v>2.0394636318087578E-2</c:v>
                </c:pt>
                <c:pt idx="25">
                  <c:v>3.4245647490024567E-2</c:v>
                </c:pt>
                <c:pt idx="26">
                  <c:v>1.3686686754226685E-2</c:v>
                </c:pt>
                <c:pt idx="27">
                  <c:v>2.484612911939621E-2</c:v>
                </c:pt>
                <c:pt idx="28">
                  <c:v>1.5718031674623489E-2</c:v>
                </c:pt>
                <c:pt idx="29">
                  <c:v>6.2077785842120647E-3</c:v>
                </c:pt>
                <c:pt idx="30">
                  <c:v>6.9856405258178711E-2</c:v>
                </c:pt>
                <c:pt idx="31">
                  <c:v>-1.7455561086535454E-2</c:v>
                </c:pt>
                <c:pt idx="32">
                  <c:v>-8.0952674150466919E-2</c:v>
                </c:pt>
                <c:pt idx="33">
                  <c:v>3.4969378262758255E-2</c:v>
                </c:pt>
              </c:numCache>
            </c:numRef>
          </c:val>
          <c:smooth val="0"/>
          <c:extLst>
            <c:ext xmlns:c16="http://schemas.microsoft.com/office/drawing/2014/chart" uri="{C3380CC4-5D6E-409C-BE32-E72D297353CC}">
              <c16:uniqueId val="{000000D2-DE9E-4313-8B0B-2DE11C1133A8}"/>
            </c:ext>
          </c:extLst>
        </c:ser>
        <c:ser>
          <c:idx val="6"/>
          <c:order val="21"/>
          <c:tx>
            <c:strRef>
              <c:f>'Placebo Figure'!$AN$4</c:f>
              <c:strCache>
                <c:ptCount val="1"/>
                <c:pt idx="0">
                  <c:v>MI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Figure'!$AN$5:$AN$38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Figure'!$AO$4</c:f>
              <c:strCache>
                <c:ptCount val="1"/>
                <c:pt idx="0">
                  <c:v>MN</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Figure'!$AO$5:$AO$38</c:f>
              <c:numCache>
                <c:formatCode>_(* #,##0.00_);_(* \(#,##0.00\);_(* "-"??_);_(@_)</c:formatCode>
                <c:ptCount val="34"/>
                <c:pt idx="0">
                  <c:v>-2.7177585288882256E-2</c:v>
                </c:pt>
                <c:pt idx="1">
                  <c:v>-1.214579027146101E-2</c:v>
                </c:pt>
                <c:pt idx="2">
                  <c:v>-4.6228229999542236E-2</c:v>
                </c:pt>
                <c:pt idx="3">
                  <c:v>2.7235059067606926E-2</c:v>
                </c:pt>
                <c:pt idx="4">
                  <c:v>8.1750275567173958E-3</c:v>
                </c:pt>
                <c:pt idx="5">
                  <c:v>1.1917723342776299E-2</c:v>
                </c:pt>
                <c:pt idx="6">
                  <c:v>1.1911269277334213E-2</c:v>
                </c:pt>
                <c:pt idx="7">
                  <c:v>-4.547886922955513E-2</c:v>
                </c:pt>
                <c:pt idx="8">
                  <c:v>1.9739653915166855E-2</c:v>
                </c:pt>
                <c:pt idx="9">
                  <c:v>7.2755268774926662E-3</c:v>
                </c:pt>
                <c:pt idx="10">
                  <c:v>-3.6521155387163162E-2</c:v>
                </c:pt>
                <c:pt idx="11">
                  <c:v>-1.6210636124014854E-2</c:v>
                </c:pt>
                <c:pt idx="12">
                  <c:v>-2.3556100204586983E-2</c:v>
                </c:pt>
                <c:pt idx="13">
                  <c:v>-4.7753460705280304E-2</c:v>
                </c:pt>
                <c:pt idx="14">
                  <c:v>-1.7376527190208435E-2</c:v>
                </c:pt>
                <c:pt idx="15">
                  <c:v>1.0341544635593891E-2</c:v>
                </c:pt>
                <c:pt idx="16">
                  <c:v>-5.8416616171598434E-2</c:v>
                </c:pt>
                <c:pt idx="17">
                  <c:v>6.3237263821065426E-3</c:v>
                </c:pt>
                <c:pt idx="18">
                  <c:v>-4.5373495668172836E-2</c:v>
                </c:pt>
                <c:pt idx="19">
                  <c:v>-8.4819765761494637E-3</c:v>
                </c:pt>
                <c:pt idx="20">
                  <c:v>-1.9109921529889107E-2</c:v>
                </c:pt>
                <c:pt idx="21">
                  <c:v>-4.1562281548976898E-2</c:v>
                </c:pt>
                <c:pt idx="22">
                  <c:v>1.1942511424422264E-2</c:v>
                </c:pt>
                <c:pt idx="23">
                  <c:v>-7.3723415844142437E-3</c:v>
                </c:pt>
                <c:pt idx="24">
                  <c:v>-7.9447347670793533E-3</c:v>
                </c:pt>
                <c:pt idx="25">
                  <c:v>-3.177318349480629E-2</c:v>
                </c:pt>
                <c:pt idx="26">
                  <c:v>3.4190206788480282E-3</c:v>
                </c:pt>
                <c:pt idx="27">
                  <c:v>4.2832676321268082E-2</c:v>
                </c:pt>
                <c:pt idx="28">
                  <c:v>-7.7465195208787918E-3</c:v>
                </c:pt>
                <c:pt idx="29">
                  <c:v>-1.2104404158890247E-3</c:v>
                </c:pt>
                <c:pt idx="30">
                  <c:v>-1.1895724572241306E-2</c:v>
                </c:pt>
                <c:pt idx="31">
                  <c:v>3.9611551910638809E-2</c:v>
                </c:pt>
                <c:pt idx="32">
                  <c:v>5.2185550885042176E-5</c:v>
                </c:pt>
                <c:pt idx="33">
                  <c:v>2.0291643217206001E-2</c:v>
                </c:pt>
              </c:numCache>
            </c:numRef>
          </c:val>
          <c:smooth val="0"/>
          <c:extLst>
            <c:ext xmlns:c16="http://schemas.microsoft.com/office/drawing/2014/chart" uri="{C3380CC4-5D6E-409C-BE32-E72D297353CC}">
              <c16:uniqueId val="{000000D6-DE9E-4313-8B0B-2DE11C1133A8}"/>
            </c:ext>
          </c:extLst>
        </c:ser>
        <c:ser>
          <c:idx val="3"/>
          <c:order val="23"/>
          <c:tx>
            <c:strRef>
              <c:f>'Placebo Figure'!$AP$4</c:f>
              <c:strCache>
                <c:ptCount val="1"/>
                <c:pt idx="0">
                  <c:v>MS</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Figure'!$AP$5:$AP$38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Figure'!$AQ$4</c:f>
              <c:strCache>
                <c:ptCount val="1"/>
                <c:pt idx="0">
                  <c:v>MO</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Figure'!$AQ$5:$AQ$38</c:f>
              <c:numCache>
                <c:formatCode>_(* #,##0.00_);_(* \(#,##0.00\);_(* "-"??_);_(@_)</c:formatCode>
                <c:ptCount val="34"/>
                <c:pt idx="0">
                  <c:v>2.0309166982769966E-2</c:v>
                </c:pt>
                <c:pt idx="1">
                  <c:v>3.6691143177449703E-3</c:v>
                </c:pt>
                <c:pt idx="2">
                  <c:v>4.5280519872903824E-2</c:v>
                </c:pt>
                <c:pt idx="3">
                  <c:v>2.8474453836679459E-2</c:v>
                </c:pt>
                <c:pt idx="4">
                  <c:v>-1.5413451474159956E-3</c:v>
                </c:pt>
                <c:pt idx="5">
                  <c:v>-8.8861454278230667E-3</c:v>
                </c:pt>
                <c:pt idx="6">
                  <c:v>-3.7421651184558868E-2</c:v>
                </c:pt>
                <c:pt idx="7">
                  <c:v>-3.0545560643076897E-2</c:v>
                </c:pt>
                <c:pt idx="8">
                  <c:v>-3.5192716866731644E-2</c:v>
                </c:pt>
                <c:pt idx="9">
                  <c:v>-2.4103451520204544E-2</c:v>
                </c:pt>
                <c:pt idx="10">
                  <c:v>-1.6429724637418985E-3</c:v>
                </c:pt>
                <c:pt idx="11">
                  <c:v>-2.0307045429944992E-2</c:v>
                </c:pt>
                <c:pt idx="12">
                  <c:v>-8.0004461109638214E-2</c:v>
                </c:pt>
                <c:pt idx="13">
                  <c:v>-5.2694734185934067E-2</c:v>
                </c:pt>
                <c:pt idx="14">
                  <c:v>-6.45279660820961E-2</c:v>
                </c:pt>
                <c:pt idx="15">
                  <c:v>1.1085969395935535E-2</c:v>
                </c:pt>
                <c:pt idx="16">
                  <c:v>8.9691104367375374E-3</c:v>
                </c:pt>
                <c:pt idx="17">
                  <c:v>6.1921682208776474E-3</c:v>
                </c:pt>
                <c:pt idx="18">
                  <c:v>-8.3054294809699059E-3</c:v>
                </c:pt>
                <c:pt idx="19">
                  <c:v>-7.3751723393797874E-3</c:v>
                </c:pt>
                <c:pt idx="20">
                  <c:v>-4.4794632121920586E-3</c:v>
                </c:pt>
                <c:pt idx="21">
                  <c:v>-1.2732654809951782E-2</c:v>
                </c:pt>
                <c:pt idx="22">
                  <c:v>-1.4546852558851242E-2</c:v>
                </c:pt>
                <c:pt idx="23">
                  <c:v>-1.5011575073003769E-2</c:v>
                </c:pt>
                <c:pt idx="24">
                  <c:v>-4.0556676685810089E-2</c:v>
                </c:pt>
                <c:pt idx="25">
                  <c:v>-1.3853671029210091E-2</c:v>
                </c:pt>
                <c:pt idx="26">
                  <c:v>-4.5843847095966339E-2</c:v>
                </c:pt>
                <c:pt idx="27">
                  <c:v>-4.9576759338378906E-2</c:v>
                </c:pt>
                <c:pt idx="28">
                  <c:v>-3.3916927874088287E-2</c:v>
                </c:pt>
                <c:pt idx="29">
                  <c:v>-6.9015301764011383E-2</c:v>
                </c:pt>
                <c:pt idx="30">
                  <c:v>-6.8072497844696045E-2</c:v>
                </c:pt>
                <c:pt idx="31">
                  <c:v>-5.451231449842453E-2</c:v>
                </c:pt>
                <c:pt idx="32">
                  <c:v>-7.6520494185388088E-3</c:v>
                </c:pt>
                <c:pt idx="33">
                  <c:v>1.9103677943348885E-2</c:v>
                </c:pt>
              </c:numCache>
            </c:numRef>
          </c:val>
          <c:smooth val="0"/>
          <c:extLst>
            <c:ext xmlns:c16="http://schemas.microsoft.com/office/drawing/2014/chart" uri="{C3380CC4-5D6E-409C-BE32-E72D297353CC}">
              <c16:uniqueId val="{000000DA-DE9E-4313-8B0B-2DE11C1133A8}"/>
            </c:ext>
          </c:extLst>
        </c:ser>
        <c:ser>
          <c:idx val="1"/>
          <c:order val="25"/>
          <c:tx>
            <c:strRef>
              <c:f>'Placebo Figure'!$AR$4</c:f>
              <c:strCache>
                <c:ptCount val="1"/>
                <c:pt idx="0">
                  <c:v>MT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Figure'!$AR$5:$AR$38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Figure'!$AS$4</c:f>
              <c:strCache>
                <c:ptCount val="1"/>
                <c:pt idx="0">
                  <c:v>NE</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Figure'!$AS$5:$AS$38</c:f>
              <c:numCache>
                <c:formatCode>_(* #,##0.00_);_(* \(#,##0.00\);_(* "-"??_);_(@_)</c:formatCode>
                <c:ptCount val="34"/>
                <c:pt idx="0">
                  <c:v>3.8520045578479767E-2</c:v>
                </c:pt>
                <c:pt idx="1">
                  <c:v>2.249671146273613E-2</c:v>
                </c:pt>
                <c:pt idx="2">
                  <c:v>6.6904626786708832E-2</c:v>
                </c:pt>
                <c:pt idx="3">
                  <c:v>1.0416602715849876E-2</c:v>
                </c:pt>
                <c:pt idx="4">
                  <c:v>-5.046476423740387E-2</c:v>
                </c:pt>
                <c:pt idx="5">
                  <c:v>2.0665744319558144E-2</c:v>
                </c:pt>
                <c:pt idx="6">
                  <c:v>-6.6765740513801575E-2</c:v>
                </c:pt>
                <c:pt idx="7">
                  <c:v>-8.8683683425188065E-3</c:v>
                </c:pt>
                <c:pt idx="8">
                  <c:v>1.5765199437737465E-2</c:v>
                </c:pt>
                <c:pt idx="9">
                  <c:v>1.0289923287928104E-2</c:v>
                </c:pt>
                <c:pt idx="10">
                  <c:v>4.129420593380928E-2</c:v>
                </c:pt>
                <c:pt idx="11">
                  <c:v>6.4642955549061298E-3</c:v>
                </c:pt>
                <c:pt idx="12">
                  <c:v>8.1728901714086533E-3</c:v>
                </c:pt>
                <c:pt idx="13">
                  <c:v>1.5792069956660271E-2</c:v>
                </c:pt>
                <c:pt idx="14">
                  <c:v>1.2629863806068897E-2</c:v>
                </c:pt>
                <c:pt idx="15">
                  <c:v>1.2519786832854152E-3</c:v>
                </c:pt>
                <c:pt idx="16">
                  <c:v>-2.8294641524553299E-2</c:v>
                </c:pt>
                <c:pt idx="17">
                  <c:v>-2.7219833806157112E-2</c:v>
                </c:pt>
                <c:pt idx="18">
                  <c:v>3.8401342928409576E-2</c:v>
                </c:pt>
                <c:pt idx="19">
                  <c:v>-2.3360313847661018E-2</c:v>
                </c:pt>
                <c:pt idx="20">
                  <c:v>-6.5399049781262875E-3</c:v>
                </c:pt>
                <c:pt idx="21">
                  <c:v>-2.8715368360280991E-2</c:v>
                </c:pt>
                <c:pt idx="22">
                  <c:v>-1.6621176153421402E-2</c:v>
                </c:pt>
                <c:pt idx="23">
                  <c:v>4.8690582625567913E-3</c:v>
                </c:pt>
                <c:pt idx="24">
                  <c:v>1.3982543721795082E-2</c:v>
                </c:pt>
                <c:pt idx="25">
                  <c:v>-1.2337874621152878E-2</c:v>
                </c:pt>
                <c:pt idx="26">
                  <c:v>2.4241693317890167E-2</c:v>
                </c:pt>
                <c:pt idx="27">
                  <c:v>-3.1538043171167374E-2</c:v>
                </c:pt>
                <c:pt idx="28">
                  <c:v>1.481783390045166E-2</c:v>
                </c:pt>
                <c:pt idx="29">
                  <c:v>2.8904737904667854E-2</c:v>
                </c:pt>
                <c:pt idx="30">
                  <c:v>-9.7204975783824921E-2</c:v>
                </c:pt>
                <c:pt idx="31">
                  <c:v>-3.3348344266414642E-2</c:v>
                </c:pt>
                <c:pt idx="32">
                  <c:v>-1.7937587574124336E-2</c:v>
                </c:pt>
                <c:pt idx="33">
                  <c:v>-1.7578922212123871E-2</c:v>
                </c:pt>
              </c:numCache>
            </c:numRef>
          </c:val>
          <c:smooth val="0"/>
          <c:extLst>
            <c:ext xmlns:c16="http://schemas.microsoft.com/office/drawing/2014/chart" uri="{C3380CC4-5D6E-409C-BE32-E72D297353CC}">
              <c16:uniqueId val="{000000EB-DE9E-4313-8B0B-2DE11C1133A8}"/>
            </c:ext>
          </c:extLst>
        </c:ser>
        <c:ser>
          <c:idx val="28"/>
          <c:order val="27"/>
          <c:tx>
            <c:strRef>
              <c:f>'Placebo Figure'!$AT$4</c:f>
              <c:strCache>
                <c:ptCount val="1"/>
                <c:pt idx="0">
                  <c:v>NV</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Figure'!$AT$5:$AT$38</c:f>
              <c:numCache>
                <c:formatCode>_(* #,##0.00_);_(* \(#,##0.00\);_(* "-"??_);_(@_)</c:formatCode>
                <c:ptCount val="34"/>
                <c:pt idx="0">
                  <c:v>-2.3390976712107658E-2</c:v>
                </c:pt>
                <c:pt idx="1">
                  <c:v>2.5958843529224396E-2</c:v>
                </c:pt>
                <c:pt idx="2">
                  <c:v>-2.8825355693697929E-3</c:v>
                </c:pt>
                <c:pt idx="3">
                  <c:v>-2.5226199068129063E-3</c:v>
                </c:pt>
                <c:pt idx="4">
                  <c:v>-4.7227967530488968E-2</c:v>
                </c:pt>
                <c:pt idx="5">
                  <c:v>-6.3520908355712891E-2</c:v>
                </c:pt>
                <c:pt idx="6">
                  <c:v>-1.1534587480127811E-2</c:v>
                </c:pt>
                <c:pt idx="7">
                  <c:v>-8.5391506552696228E-2</c:v>
                </c:pt>
                <c:pt idx="8">
                  <c:v>-9.1026999056339264E-2</c:v>
                </c:pt>
                <c:pt idx="9">
                  <c:v>-2.6700621470808983E-2</c:v>
                </c:pt>
                <c:pt idx="10">
                  <c:v>-4.952022060751915E-2</c:v>
                </c:pt>
                <c:pt idx="11">
                  <c:v>1.7848866060376167E-2</c:v>
                </c:pt>
                <c:pt idx="12">
                  <c:v>-2.2197479382157326E-2</c:v>
                </c:pt>
                <c:pt idx="13">
                  <c:v>-3.7035789340734482E-2</c:v>
                </c:pt>
                <c:pt idx="14">
                  <c:v>-3.5994984209537506E-2</c:v>
                </c:pt>
                <c:pt idx="15">
                  <c:v>1.1750119738280773E-3</c:v>
                </c:pt>
                <c:pt idx="16">
                  <c:v>-1.1755121871829033E-2</c:v>
                </c:pt>
                <c:pt idx="17">
                  <c:v>6.7961486056447029E-3</c:v>
                </c:pt>
                <c:pt idx="18">
                  <c:v>-6.0707543045282364E-2</c:v>
                </c:pt>
                <c:pt idx="19">
                  <c:v>-1.545824808999896E-3</c:v>
                </c:pt>
                <c:pt idx="20">
                  <c:v>2.3173205554485321E-2</c:v>
                </c:pt>
                <c:pt idx="21">
                  <c:v>1.1748494580388069E-2</c:v>
                </c:pt>
                <c:pt idx="22">
                  <c:v>7.1730595082044601E-3</c:v>
                </c:pt>
                <c:pt idx="23">
                  <c:v>1.3777063228189945E-2</c:v>
                </c:pt>
                <c:pt idx="24">
                  <c:v>-1.4394869096577168E-2</c:v>
                </c:pt>
                <c:pt idx="25">
                  <c:v>-2.0073488354682922E-2</c:v>
                </c:pt>
                <c:pt idx="26">
                  <c:v>-2.8647249564528465E-2</c:v>
                </c:pt>
                <c:pt idx="27">
                  <c:v>4.6414700336754322E-3</c:v>
                </c:pt>
                <c:pt idx="28">
                  <c:v>-6.1195394955575466E-3</c:v>
                </c:pt>
                <c:pt idx="29">
                  <c:v>3.662419319152832E-2</c:v>
                </c:pt>
                <c:pt idx="30">
                  <c:v>-3.7977669388055801E-2</c:v>
                </c:pt>
                <c:pt idx="31">
                  <c:v>-1.6054561361670494E-2</c:v>
                </c:pt>
                <c:pt idx="32">
                  <c:v>-2.3429552093148232E-3</c:v>
                </c:pt>
                <c:pt idx="33">
                  <c:v>-3.7040513008832932E-2</c:v>
                </c:pt>
              </c:numCache>
            </c:numRef>
          </c:val>
          <c:smooth val="0"/>
          <c:extLst>
            <c:ext xmlns:c16="http://schemas.microsoft.com/office/drawing/2014/chart" uri="{C3380CC4-5D6E-409C-BE32-E72D297353CC}">
              <c16:uniqueId val="{000000EC-DE9E-4313-8B0B-2DE11C1133A8}"/>
            </c:ext>
          </c:extLst>
        </c:ser>
        <c:ser>
          <c:idx val="29"/>
          <c:order val="28"/>
          <c:tx>
            <c:strRef>
              <c:f>'Placebo Figure'!$AU$4</c:f>
              <c:strCache>
                <c:ptCount val="1"/>
                <c:pt idx="0">
                  <c:v>NH</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Figure'!$AU$5:$AU$38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Figure'!$AV$4</c:f>
              <c:strCache>
                <c:ptCount val="1"/>
                <c:pt idx="0">
                  <c:v>NJ</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Figure'!$AV$5:$AV$38</c:f>
              <c:numCache>
                <c:formatCode>_(* #,##0.00_);_(* \(#,##0.00\);_(* "-"??_);_(@_)</c:formatCode>
                <c:ptCount val="34"/>
                <c:pt idx="0">
                  <c:v>4.540695995092392E-2</c:v>
                </c:pt>
                <c:pt idx="1">
                  <c:v>4.163656011223793E-2</c:v>
                </c:pt>
                <c:pt idx="2">
                  <c:v>4.6258624643087387E-2</c:v>
                </c:pt>
                <c:pt idx="3">
                  <c:v>5.0524458289146423E-2</c:v>
                </c:pt>
                <c:pt idx="4">
                  <c:v>0.11614846438169479</c:v>
                </c:pt>
                <c:pt idx="5">
                  <c:v>4.7685686498880386E-2</c:v>
                </c:pt>
                <c:pt idx="6">
                  <c:v>4.5498285442590714E-2</c:v>
                </c:pt>
                <c:pt idx="7">
                  <c:v>1.0398435406386852E-2</c:v>
                </c:pt>
                <c:pt idx="8">
                  <c:v>4.8366766422986984E-2</c:v>
                </c:pt>
                <c:pt idx="9">
                  <c:v>-1.6172718023881316E-3</c:v>
                </c:pt>
                <c:pt idx="10">
                  <c:v>3.8664024323225021E-2</c:v>
                </c:pt>
                <c:pt idx="11">
                  <c:v>3.0609380453824997E-2</c:v>
                </c:pt>
                <c:pt idx="12">
                  <c:v>-2.3421216756105423E-2</c:v>
                </c:pt>
                <c:pt idx="13">
                  <c:v>4.0773402899503708E-2</c:v>
                </c:pt>
                <c:pt idx="14">
                  <c:v>1.634187251329422E-2</c:v>
                </c:pt>
                <c:pt idx="15">
                  <c:v>5.6365050375461578E-2</c:v>
                </c:pt>
                <c:pt idx="16">
                  <c:v>3.1527537852525711E-2</c:v>
                </c:pt>
                <c:pt idx="17">
                  <c:v>1.3576474040746689E-2</c:v>
                </c:pt>
                <c:pt idx="18">
                  <c:v>-1.1286845430731773E-2</c:v>
                </c:pt>
                <c:pt idx="19">
                  <c:v>4.6665798872709274E-2</c:v>
                </c:pt>
                <c:pt idx="20">
                  <c:v>4.2702704668045044E-2</c:v>
                </c:pt>
                <c:pt idx="21">
                  <c:v>4.0315214544534683E-2</c:v>
                </c:pt>
                <c:pt idx="22">
                  <c:v>8.1339240074157715E-2</c:v>
                </c:pt>
                <c:pt idx="23">
                  <c:v>2.4262266233563423E-2</c:v>
                </c:pt>
                <c:pt idx="24">
                  <c:v>2.6094883680343628E-2</c:v>
                </c:pt>
                <c:pt idx="25">
                  <c:v>3.2356981188058853E-2</c:v>
                </c:pt>
                <c:pt idx="26">
                  <c:v>3.451396944001317E-3</c:v>
                </c:pt>
                <c:pt idx="27">
                  <c:v>7.3700301349163055E-2</c:v>
                </c:pt>
                <c:pt idx="28">
                  <c:v>2.3490697145462036E-2</c:v>
                </c:pt>
                <c:pt idx="29">
                  <c:v>1.5675053000450134E-2</c:v>
                </c:pt>
                <c:pt idx="30">
                  <c:v>6.2554039061069489E-2</c:v>
                </c:pt>
                <c:pt idx="31">
                  <c:v>5.7879868894815445E-2</c:v>
                </c:pt>
                <c:pt idx="32">
                  <c:v>2.1835833787918091E-2</c:v>
                </c:pt>
                <c:pt idx="33">
                  <c:v>8.4475286304950714E-2</c:v>
                </c:pt>
              </c:numCache>
            </c:numRef>
          </c:val>
          <c:smooth val="0"/>
          <c:extLst>
            <c:ext xmlns:c16="http://schemas.microsoft.com/office/drawing/2014/chart" uri="{C3380CC4-5D6E-409C-BE32-E72D297353CC}">
              <c16:uniqueId val="{000000EE-DE9E-4313-8B0B-2DE11C1133A8}"/>
            </c:ext>
          </c:extLst>
        </c:ser>
        <c:ser>
          <c:idx val="31"/>
          <c:order val="30"/>
          <c:tx>
            <c:strRef>
              <c:f>'Placebo Figure'!$AW$4</c:f>
              <c:strCache>
                <c:ptCount val="1"/>
                <c:pt idx="0">
                  <c:v>NM</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Figure'!$AW$5:$AW$38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Figure'!$AX$4</c:f>
              <c:strCache>
                <c:ptCount val="1"/>
                <c:pt idx="0">
                  <c:v>NY</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Figure'!$AX$5:$AX$38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Figure'!$AY$4</c:f>
              <c:strCache>
                <c:ptCount val="1"/>
                <c:pt idx="0">
                  <c:v>NC</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Figure'!$AY$5:$AY$38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Figure'!$AZ$4</c:f>
              <c:strCache>
                <c:ptCount val="1"/>
                <c:pt idx="0">
                  <c:v>ND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Figure'!$AZ$5:$AZ$38</c:f>
              <c:numCache>
                <c:formatCode>_(* #,##0.00_);_(* \(#,##0.00\);_(* "-"??_);_(@_)</c:formatCode>
                <c:ptCount val="34"/>
                <c:pt idx="0">
                  <c:v>-3.8464076817035675E-2</c:v>
                </c:pt>
                <c:pt idx="1">
                  <c:v>-1.3296399265527725E-2</c:v>
                </c:pt>
                <c:pt idx="2">
                  <c:v>4.055529460310936E-2</c:v>
                </c:pt>
                <c:pt idx="3">
                  <c:v>-2.8565095271915197E-3</c:v>
                </c:pt>
                <c:pt idx="4">
                  <c:v>3.0716501176357269E-2</c:v>
                </c:pt>
                <c:pt idx="5">
                  <c:v>-2.0939288660883904E-2</c:v>
                </c:pt>
                <c:pt idx="6">
                  <c:v>4.2183030396699905E-2</c:v>
                </c:pt>
                <c:pt idx="7">
                  <c:v>7.6372072100639343E-2</c:v>
                </c:pt>
                <c:pt idx="8">
                  <c:v>-4.8620011657476425E-2</c:v>
                </c:pt>
                <c:pt idx="9">
                  <c:v>-1.1867647059261799E-2</c:v>
                </c:pt>
                <c:pt idx="10">
                  <c:v>1.5329919755458832E-2</c:v>
                </c:pt>
                <c:pt idx="11">
                  <c:v>-1.6593147069215775E-2</c:v>
                </c:pt>
                <c:pt idx="12">
                  <c:v>-5.0324577838182449E-2</c:v>
                </c:pt>
                <c:pt idx="13">
                  <c:v>-3.9281390607357025E-2</c:v>
                </c:pt>
                <c:pt idx="14">
                  <c:v>-0.13969810307025909</c:v>
                </c:pt>
                <c:pt idx="15">
                  <c:v>-5.6862369179725647E-2</c:v>
                </c:pt>
                <c:pt idx="16">
                  <c:v>-6.1640620231628418E-2</c:v>
                </c:pt>
                <c:pt idx="17">
                  <c:v>-8.2758881151676178E-2</c:v>
                </c:pt>
                <c:pt idx="18">
                  <c:v>-7.4229851365089417E-2</c:v>
                </c:pt>
                <c:pt idx="19">
                  <c:v>-4.5942302793264389E-2</c:v>
                </c:pt>
                <c:pt idx="20">
                  <c:v>-6.078115850687027E-2</c:v>
                </c:pt>
                <c:pt idx="21">
                  <c:v>-7.0462897419929504E-2</c:v>
                </c:pt>
                <c:pt idx="22">
                  <c:v>-1.312759704887867E-2</c:v>
                </c:pt>
                <c:pt idx="23">
                  <c:v>-5.729154497385025E-2</c:v>
                </c:pt>
                <c:pt idx="24">
                  <c:v>1.3871056027710438E-2</c:v>
                </c:pt>
                <c:pt idx="25">
                  <c:v>-0.10913413017988205</c:v>
                </c:pt>
                <c:pt idx="26">
                  <c:v>-0.10682545602321625</c:v>
                </c:pt>
                <c:pt idx="27">
                  <c:v>-1.5327927656471729E-2</c:v>
                </c:pt>
                <c:pt idx="28">
                  <c:v>-5.3481120616197586E-2</c:v>
                </c:pt>
                <c:pt idx="29">
                  <c:v>-4.8118386417627335E-2</c:v>
                </c:pt>
                <c:pt idx="30">
                  <c:v>-9.2442579567432404E-2</c:v>
                </c:pt>
                <c:pt idx="31">
                  <c:v>-8.2756116986274719E-2</c:v>
                </c:pt>
                <c:pt idx="32">
                  <c:v>-5.8023888617753983E-2</c:v>
                </c:pt>
                <c:pt idx="33">
                  <c:v>-6.4810715615749359E-2</c:v>
                </c:pt>
              </c:numCache>
            </c:numRef>
          </c:val>
          <c:smooth val="0"/>
          <c:extLst>
            <c:ext xmlns:c16="http://schemas.microsoft.com/office/drawing/2014/chart" uri="{C3380CC4-5D6E-409C-BE32-E72D297353CC}">
              <c16:uniqueId val="{000000F2-DE9E-4313-8B0B-2DE11C1133A8}"/>
            </c:ext>
          </c:extLst>
        </c:ser>
        <c:ser>
          <c:idx val="35"/>
          <c:order val="34"/>
          <c:tx>
            <c:strRef>
              <c:f>'Placebo Figure'!$BA$4</c:f>
              <c:strCache>
                <c:ptCount val="1"/>
                <c:pt idx="0">
                  <c:v>OH</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Figure'!$BA$5:$BA$38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Figure'!$BB$4</c:f>
              <c:strCache>
                <c:ptCount val="1"/>
                <c:pt idx="0">
                  <c:v>OK</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Figure'!$BB$5:$BB$38</c:f>
              <c:numCache>
                <c:formatCode>_(* #,##0.00_);_(* \(#,##0.00\);_(* "-"??_);_(@_)</c:formatCode>
                <c:ptCount val="34"/>
                <c:pt idx="0">
                  <c:v>-5.0199560821056366E-2</c:v>
                </c:pt>
                <c:pt idx="1">
                  <c:v>3.4769531339406967E-3</c:v>
                </c:pt>
                <c:pt idx="2">
                  <c:v>-1.8335899338126183E-2</c:v>
                </c:pt>
                <c:pt idx="3">
                  <c:v>6.9136801175773144E-3</c:v>
                </c:pt>
                <c:pt idx="4">
                  <c:v>5.2932746708393097E-2</c:v>
                </c:pt>
                <c:pt idx="5">
                  <c:v>4.2109102010726929E-2</c:v>
                </c:pt>
                <c:pt idx="6">
                  <c:v>8.6456984281539917E-3</c:v>
                </c:pt>
                <c:pt idx="7">
                  <c:v>-9.8830834031105042E-3</c:v>
                </c:pt>
                <c:pt idx="8">
                  <c:v>4.7203514724969864E-2</c:v>
                </c:pt>
                <c:pt idx="9">
                  <c:v>1.8549435772001743E-3</c:v>
                </c:pt>
                <c:pt idx="10">
                  <c:v>-2.5732897222042084E-2</c:v>
                </c:pt>
                <c:pt idx="11">
                  <c:v>-5.8309007436037064E-3</c:v>
                </c:pt>
                <c:pt idx="12">
                  <c:v>-8.2167834043502808E-3</c:v>
                </c:pt>
                <c:pt idx="13">
                  <c:v>-3.5725753754377365E-2</c:v>
                </c:pt>
                <c:pt idx="14">
                  <c:v>-3.2077785581350327E-2</c:v>
                </c:pt>
                <c:pt idx="15">
                  <c:v>-4.3418757617473602E-2</c:v>
                </c:pt>
                <c:pt idx="16">
                  <c:v>-1.0750743560492992E-2</c:v>
                </c:pt>
                <c:pt idx="17">
                  <c:v>8.4110809257254004E-4</c:v>
                </c:pt>
                <c:pt idx="18">
                  <c:v>2.5414196774363518E-2</c:v>
                </c:pt>
                <c:pt idx="19">
                  <c:v>-2.5518422946333885E-2</c:v>
                </c:pt>
                <c:pt idx="20">
                  <c:v>4.2305430397391319E-3</c:v>
                </c:pt>
                <c:pt idx="21">
                  <c:v>-2.3518782109022141E-2</c:v>
                </c:pt>
                <c:pt idx="22">
                  <c:v>8.0880532041192055E-3</c:v>
                </c:pt>
                <c:pt idx="23">
                  <c:v>-4.8407400026917458E-3</c:v>
                </c:pt>
                <c:pt idx="24">
                  <c:v>3.6872878670692444E-2</c:v>
                </c:pt>
                <c:pt idx="25">
                  <c:v>9.2560285702347755E-3</c:v>
                </c:pt>
                <c:pt idx="26">
                  <c:v>6.1380700208246708E-3</c:v>
                </c:pt>
                <c:pt idx="27">
                  <c:v>-2.7242466807365417E-2</c:v>
                </c:pt>
                <c:pt idx="28">
                  <c:v>-2.7502771466970444E-2</c:v>
                </c:pt>
                <c:pt idx="29">
                  <c:v>-4.4942621141672134E-2</c:v>
                </c:pt>
                <c:pt idx="30">
                  <c:v>2.3592988029122353E-2</c:v>
                </c:pt>
                <c:pt idx="31">
                  <c:v>5.4638031870126724E-2</c:v>
                </c:pt>
                <c:pt idx="32">
                  <c:v>6.9020867347717285E-2</c:v>
                </c:pt>
                <c:pt idx="33">
                  <c:v>3.6610458046197891E-2</c:v>
                </c:pt>
              </c:numCache>
            </c:numRef>
          </c:val>
          <c:smooth val="0"/>
          <c:extLst>
            <c:ext xmlns:c16="http://schemas.microsoft.com/office/drawing/2014/chart" uri="{C3380CC4-5D6E-409C-BE32-E72D297353CC}">
              <c16:uniqueId val="{000000F4-DE9E-4313-8B0B-2DE11C1133A8}"/>
            </c:ext>
          </c:extLst>
        </c:ser>
        <c:ser>
          <c:idx val="37"/>
          <c:order val="36"/>
          <c:tx>
            <c:strRef>
              <c:f>'Placebo Figure'!$BC$4</c:f>
              <c:strCache>
                <c:ptCount val="1"/>
                <c:pt idx="0">
                  <c:v>OR</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Figure'!$BC$5:$BC$38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Figure'!$BD$4</c:f>
              <c:strCache>
                <c:ptCount val="1"/>
                <c:pt idx="0">
                  <c:v>PA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Figure'!$BD$5:$BD$38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Figure'!$BE$4</c:f>
              <c:strCache>
                <c:ptCount val="1"/>
                <c:pt idx="0">
                  <c:v>RI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Figure'!$BE$5:$BE$38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Figure'!$BF$4</c:f>
              <c:strCache>
                <c:ptCount val="1"/>
                <c:pt idx="0">
                  <c:v>SC</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Figure'!$BF$5:$BF$38</c:f>
              <c:numCache>
                <c:formatCode>_(* #,##0.00_);_(* \(#,##0.00\);_(* "-"??_);_(@_)</c:formatCode>
                <c:ptCount val="34"/>
                <c:pt idx="0">
                  <c:v>1.4124191366136074E-3</c:v>
                </c:pt>
                <c:pt idx="1">
                  <c:v>-1.463620737195015E-2</c:v>
                </c:pt>
                <c:pt idx="2">
                  <c:v>3.9385668933391571E-3</c:v>
                </c:pt>
                <c:pt idx="3">
                  <c:v>-1.9090432673692703E-2</c:v>
                </c:pt>
                <c:pt idx="4">
                  <c:v>-4.1610658168792725E-2</c:v>
                </c:pt>
                <c:pt idx="5">
                  <c:v>-2.4898601695895195E-2</c:v>
                </c:pt>
                <c:pt idx="6">
                  <c:v>-7.2694476693868637E-3</c:v>
                </c:pt>
                <c:pt idx="7">
                  <c:v>2.4417292326688766E-2</c:v>
                </c:pt>
                <c:pt idx="8">
                  <c:v>-1.8780265003442764E-2</c:v>
                </c:pt>
                <c:pt idx="9">
                  <c:v>1.7047480214387178E-3</c:v>
                </c:pt>
                <c:pt idx="10">
                  <c:v>2.4393871426582336E-2</c:v>
                </c:pt>
                <c:pt idx="11">
                  <c:v>2.6218591257929802E-2</c:v>
                </c:pt>
                <c:pt idx="12">
                  <c:v>7.9429708421230316E-2</c:v>
                </c:pt>
                <c:pt idx="13">
                  <c:v>3.6339703947305679E-2</c:v>
                </c:pt>
                <c:pt idx="14">
                  <c:v>-5.6814104318618774E-2</c:v>
                </c:pt>
                <c:pt idx="15">
                  <c:v>-1.0020874440670013E-2</c:v>
                </c:pt>
                <c:pt idx="16">
                  <c:v>1.130412332713604E-2</c:v>
                </c:pt>
                <c:pt idx="17">
                  <c:v>7.2586745955049992E-3</c:v>
                </c:pt>
                <c:pt idx="18">
                  <c:v>-5.7067688554525375E-2</c:v>
                </c:pt>
                <c:pt idx="19">
                  <c:v>-0.14968068897724152</c:v>
                </c:pt>
                <c:pt idx="20">
                  <c:v>-0.10955949872732162</c:v>
                </c:pt>
                <c:pt idx="21">
                  <c:v>-9.0464457869529724E-2</c:v>
                </c:pt>
                <c:pt idx="22">
                  <c:v>-7.3635995388031006E-2</c:v>
                </c:pt>
                <c:pt idx="23">
                  <c:v>-0.10753633826971054</c:v>
                </c:pt>
                <c:pt idx="24">
                  <c:v>-7.2890251874923706E-2</c:v>
                </c:pt>
                <c:pt idx="25">
                  <c:v>-0.12375128269195557</c:v>
                </c:pt>
                <c:pt idx="26">
                  <c:v>-0.14059688150882721</c:v>
                </c:pt>
                <c:pt idx="27">
                  <c:v>-8.9027263224124908E-2</c:v>
                </c:pt>
                <c:pt idx="28">
                  <c:v>-0.11765824258327484</c:v>
                </c:pt>
                <c:pt idx="29">
                  <c:v>-6.6687062382698059E-2</c:v>
                </c:pt>
                <c:pt idx="30">
                  <c:v>-9.1880671679973602E-2</c:v>
                </c:pt>
                <c:pt idx="31">
                  <c:v>-0.12854857742786407</c:v>
                </c:pt>
                <c:pt idx="32">
                  <c:v>-9.3266800045967102E-2</c:v>
                </c:pt>
                <c:pt idx="33">
                  <c:v>-2.1600212901830673E-2</c:v>
                </c:pt>
              </c:numCache>
            </c:numRef>
          </c:val>
          <c:smooth val="0"/>
          <c:extLst>
            <c:ext xmlns:c16="http://schemas.microsoft.com/office/drawing/2014/chart" uri="{C3380CC4-5D6E-409C-BE32-E72D297353CC}">
              <c16:uniqueId val="{000000F8-DE9E-4313-8B0B-2DE11C1133A8}"/>
            </c:ext>
          </c:extLst>
        </c:ser>
        <c:ser>
          <c:idx val="41"/>
          <c:order val="40"/>
          <c:tx>
            <c:strRef>
              <c:f>'Placebo Figure'!$BG$4</c:f>
              <c:strCache>
                <c:ptCount val="1"/>
                <c:pt idx="0">
                  <c:v>SD</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Figure'!$BG$5:$BG$38</c:f>
              <c:numCache>
                <c:formatCode>_(* #,##0.00_);_(* \(#,##0.00\);_(* "-"??_);_(@_)</c:formatCode>
                <c:ptCount val="34"/>
                <c:pt idx="0">
                  <c:v>5.7075358927249908E-3</c:v>
                </c:pt>
                <c:pt idx="1">
                  <c:v>5.422605574131012E-2</c:v>
                </c:pt>
                <c:pt idx="2">
                  <c:v>1.2741739861667156E-2</c:v>
                </c:pt>
                <c:pt idx="3">
                  <c:v>-5.8408096432685852E-2</c:v>
                </c:pt>
                <c:pt idx="4">
                  <c:v>5.6587252765893936E-2</c:v>
                </c:pt>
                <c:pt idx="5">
                  <c:v>2.7106977999210358E-2</c:v>
                </c:pt>
                <c:pt idx="6">
                  <c:v>4.9605678766965866E-2</c:v>
                </c:pt>
                <c:pt idx="7">
                  <c:v>-3.5168327391147614E-2</c:v>
                </c:pt>
                <c:pt idx="8">
                  <c:v>3.3205926418304443E-2</c:v>
                </c:pt>
                <c:pt idx="9">
                  <c:v>-9.3168001621961594E-3</c:v>
                </c:pt>
                <c:pt idx="10">
                  <c:v>-2.8323007747530937E-2</c:v>
                </c:pt>
                <c:pt idx="11">
                  <c:v>2.4231910705566406E-2</c:v>
                </c:pt>
                <c:pt idx="12">
                  <c:v>-5.5183548480272293E-2</c:v>
                </c:pt>
                <c:pt idx="13">
                  <c:v>-6.594211608171463E-2</c:v>
                </c:pt>
                <c:pt idx="14">
                  <c:v>2.6282127946615219E-2</c:v>
                </c:pt>
                <c:pt idx="15">
                  <c:v>-2.8954820707440376E-2</c:v>
                </c:pt>
                <c:pt idx="16">
                  <c:v>-2.8646055608987808E-2</c:v>
                </c:pt>
                <c:pt idx="17">
                  <c:v>-3.4123007208108902E-2</c:v>
                </c:pt>
                <c:pt idx="18">
                  <c:v>-3.5654649138450623E-2</c:v>
                </c:pt>
                <c:pt idx="19">
                  <c:v>-7.8299850225448608E-2</c:v>
                </c:pt>
                <c:pt idx="20">
                  <c:v>-7.6898686587810516E-2</c:v>
                </c:pt>
                <c:pt idx="21">
                  <c:v>-5.0409134477376938E-2</c:v>
                </c:pt>
                <c:pt idx="22">
                  <c:v>-2.4292143061757088E-2</c:v>
                </c:pt>
                <c:pt idx="23">
                  <c:v>-4.7797571867704391E-2</c:v>
                </c:pt>
                <c:pt idx="24">
                  <c:v>-6.0484439134597778E-2</c:v>
                </c:pt>
                <c:pt idx="25">
                  <c:v>3.9146114140748978E-2</c:v>
                </c:pt>
                <c:pt idx="26">
                  <c:v>5.6069162674248219E-3</c:v>
                </c:pt>
                <c:pt idx="27">
                  <c:v>-7.3581494390964508E-2</c:v>
                </c:pt>
                <c:pt idx="28">
                  <c:v>7.7374711632728577E-2</c:v>
                </c:pt>
                <c:pt idx="29">
                  <c:v>4.0534418076276779E-2</c:v>
                </c:pt>
                <c:pt idx="30">
                  <c:v>-5.1553435623645782E-3</c:v>
                </c:pt>
                <c:pt idx="31">
                  <c:v>1.732352003455162E-2</c:v>
                </c:pt>
                <c:pt idx="32">
                  <c:v>-2.3274078965187073E-2</c:v>
                </c:pt>
                <c:pt idx="33">
                  <c:v>-4.2009837925434113E-2</c:v>
                </c:pt>
              </c:numCache>
            </c:numRef>
          </c:val>
          <c:smooth val="0"/>
          <c:extLst>
            <c:ext xmlns:c16="http://schemas.microsoft.com/office/drawing/2014/chart" uri="{C3380CC4-5D6E-409C-BE32-E72D297353CC}">
              <c16:uniqueId val="{000000F9-DE9E-4313-8B0B-2DE11C1133A8}"/>
            </c:ext>
          </c:extLst>
        </c:ser>
        <c:ser>
          <c:idx val="42"/>
          <c:order val="41"/>
          <c:tx>
            <c:strRef>
              <c:f>'Placebo Figure'!$BH$4</c:f>
              <c:strCache>
                <c:ptCount val="1"/>
                <c:pt idx="0">
                  <c:v>TN</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Figure'!$BH$5:$BH$38</c:f>
              <c:numCache>
                <c:formatCode>_(* #,##0.00_);_(* \(#,##0.00\);_(* "-"??_);_(@_)</c:formatCode>
                <c:ptCount val="34"/>
                <c:pt idx="0">
                  <c:v>-1.7843130975961685E-2</c:v>
                </c:pt>
                <c:pt idx="1">
                  <c:v>-3.382915398105979E-3</c:v>
                </c:pt>
                <c:pt idx="2">
                  <c:v>-2.7061387896537781E-2</c:v>
                </c:pt>
                <c:pt idx="3">
                  <c:v>5.4837781935930252E-3</c:v>
                </c:pt>
                <c:pt idx="4">
                  <c:v>-3.7547159008681774E-3</c:v>
                </c:pt>
                <c:pt idx="5">
                  <c:v>2.4753890931606293E-2</c:v>
                </c:pt>
                <c:pt idx="6">
                  <c:v>1.0689792223274708E-2</c:v>
                </c:pt>
                <c:pt idx="7">
                  <c:v>-2.9615152627229691E-2</c:v>
                </c:pt>
                <c:pt idx="8">
                  <c:v>3.0234286561608315E-2</c:v>
                </c:pt>
                <c:pt idx="9">
                  <c:v>-1.8032013904303312E-3</c:v>
                </c:pt>
                <c:pt idx="10">
                  <c:v>-1.9305041059851646E-2</c:v>
                </c:pt>
                <c:pt idx="11">
                  <c:v>2.7004978619515896E-4</c:v>
                </c:pt>
                <c:pt idx="12">
                  <c:v>5.9486038982868195E-2</c:v>
                </c:pt>
                <c:pt idx="13">
                  <c:v>3.8124177604913712E-2</c:v>
                </c:pt>
                <c:pt idx="14">
                  <c:v>5.1400266587734222E-2</c:v>
                </c:pt>
                <c:pt idx="15">
                  <c:v>5.1485183648765087E-3</c:v>
                </c:pt>
                <c:pt idx="16">
                  <c:v>5.2634244784712791E-3</c:v>
                </c:pt>
                <c:pt idx="17">
                  <c:v>-9.5416675321757793E-4</c:v>
                </c:pt>
                <c:pt idx="18">
                  <c:v>3.676995262503624E-2</c:v>
                </c:pt>
                <c:pt idx="19">
                  <c:v>-9.6882972866296768E-3</c:v>
                </c:pt>
                <c:pt idx="20">
                  <c:v>3.5785086452960968E-2</c:v>
                </c:pt>
                <c:pt idx="21">
                  <c:v>3.9957102388143539E-2</c:v>
                </c:pt>
                <c:pt idx="22">
                  <c:v>-4.9767144955694675E-3</c:v>
                </c:pt>
                <c:pt idx="23">
                  <c:v>4.6172473579645157E-2</c:v>
                </c:pt>
                <c:pt idx="24">
                  <c:v>1.7748517915606499E-2</c:v>
                </c:pt>
                <c:pt idx="25">
                  <c:v>3.7296339869499207E-2</c:v>
                </c:pt>
                <c:pt idx="26">
                  <c:v>6.0875855386257172E-2</c:v>
                </c:pt>
                <c:pt idx="27">
                  <c:v>3.1383726745843887E-2</c:v>
                </c:pt>
                <c:pt idx="28">
                  <c:v>4.8894170671701431E-2</c:v>
                </c:pt>
                <c:pt idx="29">
                  <c:v>7.4048809707164764E-2</c:v>
                </c:pt>
                <c:pt idx="30">
                  <c:v>5.6700918823480606E-2</c:v>
                </c:pt>
                <c:pt idx="31">
                  <c:v>5.6970879435539246E-2</c:v>
                </c:pt>
                <c:pt idx="32">
                  <c:v>3.8475006818771362E-2</c:v>
                </c:pt>
                <c:pt idx="33">
                  <c:v>3.3529307693243027E-2</c:v>
                </c:pt>
              </c:numCache>
            </c:numRef>
          </c:val>
          <c:smooth val="0"/>
          <c:extLst>
            <c:ext xmlns:c16="http://schemas.microsoft.com/office/drawing/2014/chart" uri="{C3380CC4-5D6E-409C-BE32-E72D297353CC}">
              <c16:uniqueId val="{000000FA-DE9E-4313-8B0B-2DE11C1133A8}"/>
            </c:ext>
          </c:extLst>
        </c:ser>
        <c:ser>
          <c:idx val="43"/>
          <c:order val="42"/>
          <c:tx>
            <c:strRef>
              <c:f>'Placebo Figure'!$BI$4</c:f>
              <c:strCache>
                <c:ptCount val="1"/>
                <c:pt idx="0">
                  <c:v>TX</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Figure'!$BI$5:$BI$38</c:f>
              <c:numCache>
                <c:formatCode>_(* #,##0.00_);_(* \(#,##0.00\);_(* "-"??_);_(@_)</c:formatCode>
                <c:ptCount val="34"/>
                <c:pt idx="0">
                  <c:v>-3.4268070012331009E-3</c:v>
                </c:pt>
                <c:pt idx="1">
                  <c:v>-3.0172049999237061E-2</c:v>
                </c:pt>
                <c:pt idx="2">
                  <c:v>-4.5127309858798981E-2</c:v>
                </c:pt>
                <c:pt idx="3">
                  <c:v>-1.7400365322828293E-2</c:v>
                </c:pt>
                <c:pt idx="4">
                  <c:v>-1.8313394859433174E-2</c:v>
                </c:pt>
                <c:pt idx="5">
                  <c:v>6.3006384298205376E-3</c:v>
                </c:pt>
                <c:pt idx="6">
                  <c:v>-4.7654945403337479E-2</c:v>
                </c:pt>
                <c:pt idx="7">
                  <c:v>-6.5060757100582123E-2</c:v>
                </c:pt>
                <c:pt idx="8">
                  <c:v>-1.9933935254812241E-2</c:v>
                </c:pt>
                <c:pt idx="9">
                  <c:v>-2.2182732820510864E-2</c:v>
                </c:pt>
                <c:pt idx="10">
                  <c:v>-5.0918508321046829E-2</c:v>
                </c:pt>
                <c:pt idx="11">
                  <c:v>-3.4539926797151566E-2</c:v>
                </c:pt>
                <c:pt idx="12">
                  <c:v>-2.3577045649290085E-2</c:v>
                </c:pt>
                <c:pt idx="13">
                  <c:v>-1.9332192838191986E-2</c:v>
                </c:pt>
                <c:pt idx="14">
                  <c:v>2.9101159423589706E-2</c:v>
                </c:pt>
                <c:pt idx="15">
                  <c:v>-3.5347798839211464E-3</c:v>
                </c:pt>
                <c:pt idx="16">
                  <c:v>2.1507111378014088E-3</c:v>
                </c:pt>
                <c:pt idx="17">
                  <c:v>1.8295558169484138E-2</c:v>
                </c:pt>
                <c:pt idx="18">
                  <c:v>1.978547777980566E-3</c:v>
                </c:pt>
                <c:pt idx="19">
                  <c:v>2.6659814640879631E-2</c:v>
                </c:pt>
                <c:pt idx="20">
                  <c:v>9.1709336265921593E-3</c:v>
                </c:pt>
                <c:pt idx="21">
                  <c:v>4.7727636992931366E-2</c:v>
                </c:pt>
                <c:pt idx="22">
                  <c:v>5.8187502436339855E-3</c:v>
                </c:pt>
                <c:pt idx="23">
                  <c:v>2.9748048633337021E-2</c:v>
                </c:pt>
                <c:pt idx="24">
                  <c:v>-3.6945310421288013E-3</c:v>
                </c:pt>
                <c:pt idx="25">
                  <c:v>4.9244746565818787E-2</c:v>
                </c:pt>
                <c:pt idx="26">
                  <c:v>2.4172108620405197E-2</c:v>
                </c:pt>
                <c:pt idx="27">
                  <c:v>1.2027439661324024E-2</c:v>
                </c:pt>
                <c:pt idx="28">
                  <c:v>-1.9559025764465332E-2</c:v>
                </c:pt>
                <c:pt idx="29">
                  <c:v>1.2887083925306797E-2</c:v>
                </c:pt>
                <c:pt idx="30">
                  <c:v>3.4985028207302094E-2</c:v>
                </c:pt>
                <c:pt idx="31">
                  <c:v>3.2040134072303772E-2</c:v>
                </c:pt>
                <c:pt idx="32">
                  <c:v>8.2492846995592117E-3</c:v>
                </c:pt>
                <c:pt idx="33">
                  <c:v>1.8515799194574356E-2</c:v>
                </c:pt>
              </c:numCache>
            </c:numRef>
          </c:val>
          <c:smooth val="0"/>
          <c:extLst>
            <c:ext xmlns:c16="http://schemas.microsoft.com/office/drawing/2014/chart" uri="{C3380CC4-5D6E-409C-BE32-E72D297353CC}">
              <c16:uniqueId val="{000000FB-DE9E-4313-8B0B-2DE11C1133A8}"/>
            </c:ext>
          </c:extLst>
        </c:ser>
        <c:ser>
          <c:idx val="44"/>
          <c:order val="43"/>
          <c:tx>
            <c:strRef>
              <c:f>'Placebo Figure'!$BJ$4</c:f>
              <c:strCache>
                <c:ptCount val="1"/>
                <c:pt idx="0">
                  <c:v>UT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Figure'!$BJ$5:$BJ$38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Figure'!$BK$4</c:f>
              <c:strCache>
                <c:ptCount val="1"/>
                <c:pt idx="0">
                  <c:v>VT</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Figure'!$BK$5:$BK$38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Figure'!$BL$4</c:f>
              <c:strCache>
                <c:ptCount val="1"/>
                <c:pt idx="0">
                  <c:v>VA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Figure'!$BL$5:$BL$38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Figure'!$BM$4</c:f>
              <c:strCache>
                <c:ptCount val="1"/>
                <c:pt idx="0">
                  <c:v>WA</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Figure'!$BM$5:$BM$38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Figure'!$BN$4</c:f>
              <c:strCache>
                <c:ptCount val="1"/>
                <c:pt idx="0">
                  <c:v>WV</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Figure'!$BN$5:$BN$38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Figure'!$BO$4</c:f>
              <c:strCache>
                <c:ptCount val="1"/>
                <c:pt idx="0">
                  <c:v>WI</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Figure'!$BO$5:$BO$38</c:f>
              <c:numCache>
                <c:formatCode>_(* #,##0.00_);_(* \(#,##0.00\);_(* "-"??_);_(@_)</c:formatCode>
                <c:ptCount val="34"/>
                <c:pt idx="0">
                  <c:v>-2.590100048109889E-3</c:v>
                </c:pt>
                <c:pt idx="1">
                  <c:v>-7.8383255749940872E-3</c:v>
                </c:pt>
                <c:pt idx="2">
                  <c:v>-2.3069445043802261E-2</c:v>
                </c:pt>
                <c:pt idx="3">
                  <c:v>-1.4062633737921715E-2</c:v>
                </c:pt>
                <c:pt idx="4">
                  <c:v>-3.9663668721914291E-2</c:v>
                </c:pt>
                <c:pt idx="5">
                  <c:v>-1.4553331770002842E-2</c:v>
                </c:pt>
                <c:pt idx="6">
                  <c:v>-5.9267651289701462E-2</c:v>
                </c:pt>
                <c:pt idx="7">
                  <c:v>-8.2788979634642601E-3</c:v>
                </c:pt>
                <c:pt idx="8">
                  <c:v>4.5609045773744583E-2</c:v>
                </c:pt>
                <c:pt idx="9">
                  <c:v>1.3864831998944283E-2</c:v>
                </c:pt>
                <c:pt idx="10">
                  <c:v>-1.3746233657002449E-2</c:v>
                </c:pt>
                <c:pt idx="11">
                  <c:v>-5.5101411417126656E-3</c:v>
                </c:pt>
                <c:pt idx="12">
                  <c:v>1.3646156527101994E-2</c:v>
                </c:pt>
                <c:pt idx="13">
                  <c:v>2.0746601745486259E-2</c:v>
                </c:pt>
                <c:pt idx="14">
                  <c:v>3.9665054529905319E-2</c:v>
                </c:pt>
                <c:pt idx="15">
                  <c:v>-3.6403876729309559E-3</c:v>
                </c:pt>
                <c:pt idx="16">
                  <c:v>3.0747134238481522E-2</c:v>
                </c:pt>
                <c:pt idx="17">
                  <c:v>1.4580347342416644E-3</c:v>
                </c:pt>
                <c:pt idx="18">
                  <c:v>1.9331514835357666E-2</c:v>
                </c:pt>
                <c:pt idx="19">
                  <c:v>-1.8935967236757278E-2</c:v>
                </c:pt>
                <c:pt idx="20">
                  <c:v>-1.7997408285737038E-2</c:v>
                </c:pt>
                <c:pt idx="21">
                  <c:v>-1.0968685150146484E-2</c:v>
                </c:pt>
                <c:pt idx="22">
                  <c:v>-1.5498471446335316E-2</c:v>
                </c:pt>
                <c:pt idx="23">
                  <c:v>-3.4304030239582062E-2</c:v>
                </c:pt>
                <c:pt idx="24">
                  <c:v>-7.0883788168430328E-2</c:v>
                </c:pt>
                <c:pt idx="25">
                  <c:v>-2.0041044801473618E-2</c:v>
                </c:pt>
                <c:pt idx="26">
                  <c:v>1.3614694587886333E-2</c:v>
                </c:pt>
                <c:pt idx="27">
                  <c:v>2.7956962585449219E-3</c:v>
                </c:pt>
                <c:pt idx="28">
                  <c:v>1.5531237237155437E-2</c:v>
                </c:pt>
                <c:pt idx="29">
                  <c:v>5.3806975483894348E-2</c:v>
                </c:pt>
                <c:pt idx="30">
                  <c:v>3.4380465745925903E-2</c:v>
                </c:pt>
                <c:pt idx="31">
                  <c:v>5.4723381996154785E-2</c:v>
                </c:pt>
                <c:pt idx="32">
                  <c:v>3.0387522652745247E-2</c:v>
                </c:pt>
                <c:pt idx="33">
                  <c:v>3.2126974314451218E-2</c:v>
                </c:pt>
              </c:numCache>
            </c:numRef>
          </c:val>
          <c:smooth val="0"/>
          <c:extLst>
            <c:ext xmlns:c16="http://schemas.microsoft.com/office/drawing/2014/chart" uri="{C3380CC4-5D6E-409C-BE32-E72D297353CC}">
              <c16:uniqueId val="{00000101-DE9E-4313-8B0B-2DE11C1133A8}"/>
            </c:ext>
          </c:extLst>
        </c:ser>
        <c:ser>
          <c:idx val="50"/>
          <c:order val="49"/>
          <c:tx>
            <c:strRef>
              <c:f>'Placebo Figure'!$BP$4</c:f>
              <c:strCache>
                <c:ptCount val="1"/>
                <c:pt idx="0">
                  <c:v>WY</c:v>
                </c:pt>
              </c:strCache>
            </c:strRef>
          </c:tx>
          <c:spPr>
            <a:ln w="25400">
              <a:solidFill>
                <a:schemeClr val="accent5">
                  <a:lumMod val="75000"/>
                  <a:alpha val="50000"/>
                </a:schemeClr>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Figure'!$BP$5:$BP$38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Figure'!$R$4</c:f>
              <c:strCache>
                <c:ptCount val="1"/>
                <c:pt idx="0">
                  <c:v>IL</c:v>
                </c:pt>
              </c:strCache>
            </c:strRef>
          </c:tx>
          <c:spPr>
            <a:ln w="31750">
              <a:solidFill>
                <a:srgbClr val="FF0000"/>
              </a:solidFill>
            </a:ln>
          </c:spPr>
          <c:marker>
            <c:symbol val="none"/>
          </c:marker>
          <c:cat>
            <c:numRef>
              <c:f>'Placebo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Figure'!$R$5:$R$38</c:f>
              <c:numCache>
                <c:formatCode>_(* #,##0.00_);_(* \(#,##0.00\);_(* "-"??_);_(@_)</c:formatCode>
                <c:ptCount val="34"/>
                <c:pt idx="0">
                  <c:v>2.467193640768528E-3</c:v>
                </c:pt>
                <c:pt idx="1">
                  <c:v>9.2495472927112132E-5</c:v>
                </c:pt>
                <c:pt idx="2">
                  <c:v>-1.2589715188369155E-3</c:v>
                </c:pt>
                <c:pt idx="3">
                  <c:v>1.1907309271919075E-5</c:v>
                </c:pt>
                <c:pt idx="4">
                  <c:v>1.2754396535456181E-2</c:v>
                </c:pt>
                <c:pt idx="5">
                  <c:v>1.9976023584604263E-2</c:v>
                </c:pt>
                <c:pt idx="6">
                  <c:v>-1.3945811660960317E-3</c:v>
                </c:pt>
                <c:pt idx="7">
                  <c:v>-1.0531466454267502E-2</c:v>
                </c:pt>
                <c:pt idx="8">
                  <c:v>1.9982947036623955E-2</c:v>
                </c:pt>
                <c:pt idx="9">
                  <c:v>-1.065293254214339E-4</c:v>
                </c:pt>
                <c:pt idx="10">
                  <c:v>-8.8515477254986763E-3</c:v>
                </c:pt>
                <c:pt idx="11">
                  <c:v>8.2745420513674617E-5</c:v>
                </c:pt>
                <c:pt idx="12">
                  <c:v>6.7466502077877522E-3</c:v>
                </c:pt>
                <c:pt idx="13">
                  <c:v>1.7757529392838478E-2</c:v>
                </c:pt>
                <c:pt idx="14">
                  <c:v>-1.624801941215992E-2</c:v>
                </c:pt>
                <c:pt idx="15">
                  <c:v>-9.7364550456404686E-3</c:v>
                </c:pt>
                <c:pt idx="16">
                  <c:v>-2.0769404247403145E-2</c:v>
                </c:pt>
                <c:pt idx="17">
                  <c:v>-2.4302443489432335E-4</c:v>
                </c:pt>
                <c:pt idx="18">
                  <c:v>7.7341101132333279E-3</c:v>
                </c:pt>
                <c:pt idx="19">
                  <c:v>1.5117344446480274E-2</c:v>
                </c:pt>
                <c:pt idx="20">
                  <c:v>-6.2319892458617687E-3</c:v>
                </c:pt>
                <c:pt idx="21">
                  <c:v>2.0341977477073669E-2</c:v>
                </c:pt>
                <c:pt idx="22">
                  <c:v>-1.8220385536551476E-2</c:v>
                </c:pt>
                <c:pt idx="23">
                  <c:v>-1.1512257158756256E-2</c:v>
                </c:pt>
                <c:pt idx="24">
                  <c:v>-1.8933229148387909E-2</c:v>
                </c:pt>
                <c:pt idx="25">
                  <c:v>-1.4645248651504517E-2</c:v>
                </c:pt>
                <c:pt idx="26">
                  <c:v>-1.8801280530169606E-3</c:v>
                </c:pt>
                <c:pt idx="27">
                  <c:v>1.8120933324098587E-2</c:v>
                </c:pt>
                <c:pt idx="28">
                  <c:v>1.0146277025341988E-2</c:v>
                </c:pt>
                <c:pt idx="29">
                  <c:v>2.6376694440841675E-2</c:v>
                </c:pt>
                <c:pt idx="30">
                  <c:v>-1.7734736204147339E-2</c:v>
                </c:pt>
                <c:pt idx="31">
                  <c:v>1.0686930036172271E-3</c:v>
                </c:pt>
                <c:pt idx="32">
                  <c:v>6.1606504023075104E-3</c:v>
                </c:pt>
                <c:pt idx="33">
                  <c:v>3.2218929845839739E-3</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rgbClr val="174A7C"/>
            </a:solidFill>
            <a:ln>
              <a:noFill/>
            </a:ln>
            <a:effectLst/>
          </c:spPr>
          <c:invertIfNegative val="0"/>
          <c:dPt>
            <c:idx val="25"/>
            <c:invertIfNegative val="0"/>
            <c:bubble3D val="0"/>
            <c:spPr>
              <a:solidFill>
                <a:srgbClr val="174A7C"/>
              </a:solidFill>
              <a:ln>
                <a:noFill/>
              </a:ln>
              <a:effectLst/>
            </c:spPr>
            <c:extLst>
              <c:ext xmlns:c16="http://schemas.microsoft.com/office/drawing/2014/chart" uri="{C3380CC4-5D6E-409C-BE32-E72D297353CC}">
                <c16:uniqueId val="{00000001-BC76-4B76-97F5-B194FCCB6921}"/>
              </c:ext>
            </c:extLst>
          </c:dPt>
          <c:cat>
            <c:strRef>
              <c:f>'Placebo Figure'!$A$2:$A$27</c:f>
              <c:strCache>
                <c:ptCount val="26"/>
                <c:pt idx="0">
                  <c:v>AR</c:v>
                </c:pt>
                <c:pt idx="1">
                  <c:v>ND</c:v>
                </c:pt>
                <c:pt idx="2">
                  <c:v>NJ</c:v>
                </c:pt>
                <c:pt idx="3">
                  <c:v>NV</c:v>
                </c:pt>
                <c:pt idx="4">
                  <c:v>SD</c:v>
                </c:pt>
                <c:pt idx="5">
                  <c:v>MO</c:v>
                </c:pt>
                <c:pt idx="6">
                  <c:v>KS</c:v>
                </c:pt>
                <c:pt idx="7">
                  <c:v>NE</c:v>
                </c:pt>
                <c:pt idx="8">
                  <c:v>CO</c:v>
                </c:pt>
                <c:pt idx="9">
                  <c:v>TX</c:v>
                </c:pt>
                <c:pt idx="10">
                  <c:v>SC</c:v>
                </c:pt>
                <c:pt idx="11">
                  <c:v>MA</c:v>
                </c:pt>
                <c:pt idx="12">
                  <c:v>FL</c:v>
                </c:pt>
                <c:pt idx="13">
                  <c:v>LA</c:v>
                </c:pt>
                <c:pt idx="14">
                  <c:v>OK</c:v>
                </c:pt>
                <c:pt idx="15">
                  <c:v>MN</c:v>
                </c:pt>
                <c:pt idx="16">
                  <c:v>MD</c:v>
                </c:pt>
                <c:pt idx="17">
                  <c:v>ID</c:v>
                </c:pt>
                <c:pt idx="18">
                  <c:v>WI</c:v>
                </c:pt>
                <c:pt idx="19">
                  <c:v>TN</c:v>
                </c:pt>
                <c:pt idx="20">
                  <c:v>KY</c:v>
                </c:pt>
                <c:pt idx="21">
                  <c:v>IN</c:v>
                </c:pt>
                <c:pt idx="22">
                  <c:v>CT</c:v>
                </c:pt>
                <c:pt idx="23">
                  <c:v>GA</c:v>
                </c:pt>
                <c:pt idx="24">
                  <c:v>AZ</c:v>
                </c:pt>
                <c:pt idx="25">
                  <c:v>IL</c:v>
                </c:pt>
              </c:strCache>
            </c:strRef>
          </c:cat>
          <c:val>
            <c:numRef>
              <c:f>'Placebo Figure'!$B$2:$B$27</c:f>
              <c:numCache>
                <c:formatCode>_(* #,##0.00_);_(* \(#,##0.00\);_(* "-"??_);_(@_)</c:formatCode>
                <c:ptCount val="26"/>
                <c:pt idx="0">
                  <c:v>5.7411779451472702</c:v>
                </c:pt>
                <c:pt idx="1">
                  <c:v>4.7794791432279835</c:v>
                </c:pt>
                <c:pt idx="2">
                  <c:v>4.0570155524204647</c:v>
                </c:pt>
                <c:pt idx="3">
                  <c:v>3.6054380765962817</c:v>
                </c:pt>
                <c:pt idx="4">
                  <c:v>3.4600844512566158</c:v>
                </c:pt>
                <c:pt idx="5">
                  <c:v>3.0515027520751667</c:v>
                </c:pt>
                <c:pt idx="6">
                  <c:v>2.9604783736139071</c:v>
                </c:pt>
                <c:pt idx="7">
                  <c:v>2.8066819138228523</c:v>
                </c:pt>
                <c:pt idx="8">
                  <c:v>2.7806335229212871</c:v>
                </c:pt>
                <c:pt idx="9">
                  <c:v>2.7077232701158902</c:v>
                </c:pt>
                <c:pt idx="10">
                  <c:v>2.6617305191044349</c:v>
                </c:pt>
                <c:pt idx="11">
                  <c:v>2.6390572524795695</c:v>
                </c:pt>
                <c:pt idx="12">
                  <c:v>2.6187937987530683</c:v>
                </c:pt>
                <c:pt idx="13">
                  <c:v>2.6153000911137609</c:v>
                </c:pt>
                <c:pt idx="14">
                  <c:v>2.5447609038267909</c:v>
                </c:pt>
                <c:pt idx="15">
                  <c:v>2.540862034198013</c:v>
                </c:pt>
                <c:pt idx="16">
                  <c:v>2.4757523238598496</c:v>
                </c:pt>
                <c:pt idx="17">
                  <c:v>2.4623572452934877</c:v>
                </c:pt>
                <c:pt idx="18">
                  <c:v>2.2602915841799254</c:v>
                </c:pt>
                <c:pt idx="19">
                  <c:v>2.2490548660849825</c:v>
                </c:pt>
                <c:pt idx="20">
                  <c:v>2.1266387166129661</c:v>
                </c:pt>
                <c:pt idx="21">
                  <c:v>2.1220390255284065</c:v>
                </c:pt>
                <c:pt idx="22">
                  <c:v>2.0842337535437347</c:v>
                </c:pt>
                <c:pt idx="23">
                  <c:v>1.8694735105536977</c:v>
                </c:pt>
                <c:pt idx="24">
                  <c:v>1.867406306713586</c:v>
                </c:pt>
                <c:pt idx="25">
                  <c:v>1</c:v>
                </c:pt>
              </c:numCache>
            </c:numRef>
          </c:val>
          <c:extLst>
            <c:ext xmlns:c16="http://schemas.microsoft.com/office/drawing/2014/chart" uri="{C3380CC4-5D6E-409C-BE32-E72D297353CC}">
              <c16:uniqueId val="{00000000-C111-4481-B15C-8BCC275E5E36}"/>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Figure'!$S$4</c:f>
              <c:strCache>
                <c:ptCount val="1"/>
                <c:pt idx="0">
                  <c:v>AL</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Figure'!$S$5:$S$38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Figure'!$T$4</c:f>
              <c:strCache>
                <c:ptCount val="1"/>
                <c:pt idx="0">
                  <c:v>AK</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Figure'!$T$5:$T$38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Figure'!$U$4</c:f>
              <c:strCache>
                <c:ptCount val="1"/>
                <c:pt idx="0">
                  <c:v>AZ</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Figure'!$U$5:$U$38</c:f>
              <c:numCache>
                <c:formatCode>_(* #,##0.00_);_(* \(#,##0.00\);_(* "-"??_);_(@_)</c:formatCode>
                <c:ptCount val="34"/>
                <c:pt idx="0">
                  <c:v>1.4282135292887688E-2</c:v>
                </c:pt>
                <c:pt idx="1">
                  <c:v>9.6195591613650322E-3</c:v>
                </c:pt>
                <c:pt idx="2">
                  <c:v>-7.3016560636460781E-3</c:v>
                </c:pt>
                <c:pt idx="3">
                  <c:v>-3.651405917480588E-3</c:v>
                </c:pt>
                <c:pt idx="4">
                  <c:v>4.3145925737917423E-3</c:v>
                </c:pt>
                <c:pt idx="5">
                  <c:v>-1.2323739938437939E-2</c:v>
                </c:pt>
                <c:pt idx="6">
                  <c:v>-9.8919868469238281E-3</c:v>
                </c:pt>
                <c:pt idx="7">
                  <c:v>4.0731996297836304E-2</c:v>
                </c:pt>
                <c:pt idx="8">
                  <c:v>3.3876795321702957E-2</c:v>
                </c:pt>
                <c:pt idx="9">
                  <c:v>-8.0607328563928604E-3</c:v>
                </c:pt>
                <c:pt idx="10">
                  <c:v>1.7701121047139168E-2</c:v>
                </c:pt>
                <c:pt idx="11">
                  <c:v>-1.0004216805100441E-2</c:v>
                </c:pt>
                <c:pt idx="12">
                  <c:v>3.3727370202541351E-2</c:v>
                </c:pt>
                <c:pt idx="13">
                  <c:v>1.4790806919336319E-2</c:v>
                </c:pt>
                <c:pt idx="14">
                  <c:v>7.8896759077906609E-3</c:v>
                </c:pt>
                <c:pt idx="15">
                  <c:v>-5.0955560058355331E-2</c:v>
                </c:pt>
                <c:pt idx="16">
                  <c:v>-1.0311925783753395E-2</c:v>
                </c:pt>
                <c:pt idx="17">
                  <c:v>4.5814947225153446E-3</c:v>
                </c:pt>
                <c:pt idx="18">
                  <c:v>-2.6905701961368322E-3</c:v>
                </c:pt>
                <c:pt idx="19">
                  <c:v>-1.0643030516803265E-2</c:v>
                </c:pt>
                <c:pt idx="20">
                  <c:v>-2.0587995648384094E-2</c:v>
                </c:pt>
                <c:pt idx="21">
                  <c:v>-2.0704593043774366E-3</c:v>
                </c:pt>
                <c:pt idx="22">
                  <c:v>1.4953166246414185E-2</c:v>
                </c:pt>
                <c:pt idx="23">
                  <c:v>-2.0097799599170685E-2</c:v>
                </c:pt>
                <c:pt idx="24">
                  <c:v>5.2431508898735046E-2</c:v>
                </c:pt>
                <c:pt idx="25">
                  <c:v>-6.956406868994236E-4</c:v>
                </c:pt>
                <c:pt idx="26">
                  <c:v>7.0409968495368958E-2</c:v>
                </c:pt>
                <c:pt idx="27">
                  <c:v>4.379364475607872E-2</c:v>
                </c:pt>
                <c:pt idx="28">
                  <c:v>4.2208272963762283E-2</c:v>
                </c:pt>
                <c:pt idx="29">
                  <c:v>3.9486177265644073E-2</c:v>
                </c:pt>
                <c:pt idx="30">
                  <c:v>3.5971853882074356E-2</c:v>
                </c:pt>
                <c:pt idx="31">
                  <c:v>4.5882858335971832E-2</c:v>
                </c:pt>
                <c:pt idx="32">
                  <c:v>4.38682921230793E-2</c:v>
                </c:pt>
                <c:pt idx="33">
                  <c:v>-1.2086464092135429E-2</c:v>
                </c:pt>
              </c:numCache>
            </c:numRef>
          </c:val>
          <c:smooth val="0"/>
          <c:extLst>
            <c:ext xmlns:c16="http://schemas.microsoft.com/office/drawing/2014/chart" uri="{C3380CC4-5D6E-409C-BE32-E72D297353CC}">
              <c16:uniqueId val="{00000002-5C05-4891-BBA7-E0A1ED298E7E}"/>
            </c:ext>
          </c:extLst>
        </c:ser>
        <c:ser>
          <c:idx val="18"/>
          <c:order val="3"/>
          <c:tx>
            <c:strRef>
              <c:f>'Placebo Lags Figure'!$V$4</c:f>
              <c:strCache>
                <c:ptCount val="1"/>
                <c:pt idx="0">
                  <c:v>AR</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Figure'!$V$5:$V$38</c:f>
              <c:numCache>
                <c:formatCode>_(* #,##0.00_);_(* \(#,##0.00\);_(* "-"??_);_(@_)</c:formatCode>
                <c:ptCount val="34"/>
                <c:pt idx="0">
                  <c:v>-1.6992844641208649E-2</c:v>
                </c:pt>
                <c:pt idx="1">
                  <c:v>-1.753825880587101E-2</c:v>
                </c:pt>
                <c:pt idx="2">
                  <c:v>-4.933398962020874E-2</c:v>
                </c:pt>
                <c:pt idx="3">
                  <c:v>-3.2180655747652054E-2</c:v>
                </c:pt>
                <c:pt idx="4">
                  <c:v>-6.1984527856111526E-2</c:v>
                </c:pt>
                <c:pt idx="5">
                  <c:v>-6.228778138756752E-2</c:v>
                </c:pt>
                <c:pt idx="6">
                  <c:v>-0.1238149106502533</c:v>
                </c:pt>
                <c:pt idx="7">
                  <c:v>-9.8437890410423279E-2</c:v>
                </c:pt>
                <c:pt idx="8">
                  <c:v>-6.6300101578235626E-2</c:v>
                </c:pt>
                <c:pt idx="9">
                  <c:v>-4.7947656363248825E-2</c:v>
                </c:pt>
                <c:pt idx="10">
                  <c:v>3.3556520938873291E-2</c:v>
                </c:pt>
                <c:pt idx="11">
                  <c:v>1.841704361140728E-2</c:v>
                </c:pt>
                <c:pt idx="12">
                  <c:v>9.3961462378501892E-2</c:v>
                </c:pt>
                <c:pt idx="13">
                  <c:v>0.11056067049503326</c:v>
                </c:pt>
                <c:pt idx="14">
                  <c:v>5.065072700381279E-2</c:v>
                </c:pt>
                <c:pt idx="15">
                  <c:v>5.5143203586339951E-2</c:v>
                </c:pt>
                <c:pt idx="16">
                  <c:v>5.3236905485391617E-2</c:v>
                </c:pt>
                <c:pt idx="17">
                  <c:v>4.1388008743524551E-2</c:v>
                </c:pt>
                <c:pt idx="18">
                  <c:v>6.9966912269592285E-2</c:v>
                </c:pt>
                <c:pt idx="19">
                  <c:v>0.13711065053939819</c:v>
                </c:pt>
                <c:pt idx="20">
                  <c:v>6.6497556865215302E-2</c:v>
                </c:pt>
                <c:pt idx="21">
                  <c:v>4.8928286880254745E-2</c:v>
                </c:pt>
                <c:pt idx="22">
                  <c:v>1.7453493550419807E-2</c:v>
                </c:pt>
                <c:pt idx="23">
                  <c:v>7.3824204504489899E-2</c:v>
                </c:pt>
                <c:pt idx="24">
                  <c:v>6.1434883624315262E-2</c:v>
                </c:pt>
                <c:pt idx="25">
                  <c:v>2.1915089339017868E-2</c:v>
                </c:pt>
                <c:pt idx="26">
                  <c:v>5.8131683617830276E-2</c:v>
                </c:pt>
                <c:pt idx="27">
                  <c:v>7.6593972742557526E-2</c:v>
                </c:pt>
                <c:pt idx="28">
                  <c:v>-4.1526034474372864E-2</c:v>
                </c:pt>
                <c:pt idx="29">
                  <c:v>2.0449170842766762E-2</c:v>
                </c:pt>
                <c:pt idx="30">
                  <c:v>4.1898954659700394E-2</c:v>
                </c:pt>
                <c:pt idx="31">
                  <c:v>4.4515576213598251E-2</c:v>
                </c:pt>
                <c:pt idx="32">
                  <c:v>1.0238456539809704E-2</c:v>
                </c:pt>
                <c:pt idx="33">
                  <c:v>3.7084046751260757E-2</c:v>
                </c:pt>
              </c:numCache>
            </c:numRef>
          </c:val>
          <c:smooth val="0"/>
          <c:extLst>
            <c:ext xmlns:c16="http://schemas.microsoft.com/office/drawing/2014/chart" uri="{C3380CC4-5D6E-409C-BE32-E72D297353CC}">
              <c16:uniqueId val="{00000003-5C05-4891-BBA7-E0A1ED298E7E}"/>
            </c:ext>
          </c:extLst>
        </c:ser>
        <c:ser>
          <c:idx val="19"/>
          <c:order val="4"/>
          <c:tx>
            <c:strRef>
              <c:f>'Placebo Lags Figure'!$W$4</c:f>
              <c:strCache>
                <c:ptCount val="1"/>
                <c:pt idx="0">
                  <c:v>CA</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Figure'!$W$5:$W$38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Figure'!$X$4</c:f>
              <c:strCache>
                <c:ptCount val="1"/>
                <c:pt idx="0">
                  <c:v>CO</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Figure'!$X$5:$X$38</c:f>
              <c:numCache>
                <c:formatCode>_(* #,##0.00_);_(* \(#,##0.00\);_(* "-"??_);_(@_)</c:formatCode>
                <c:ptCount val="34"/>
                <c:pt idx="0">
                  <c:v>9.2666223645210266E-3</c:v>
                </c:pt>
                <c:pt idx="1">
                  <c:v>-1.00812166929245E-2</c:v>
                </c:pt>
                <c:pt idx="2">
                  <c:v>2.9133951757103205E-3</c:v>
                </c:pt>
                <c:pt idx="3">
                  <c:v>-2.6426420663483441E-4</c:v>
                </c:pt>
                <c:pt idx="4">
                  <c:v>-2.0244445651769638E-2</c:v>
                </c:pt>
                <c:pt idx="5">
                  <c:v>5.943424254655838E-2</c:v>
                </c:pt>
                <c:pt idx="6">
                  <c:v>5.1244672387838364E-2</c:v>
                </c:pt>
                <c:pt idx="7">
                  <c:v>5.3872205317020416E-2</c:v>
                </c:pt>
                <c:pt idx="8">
                  <c:v>8.2743555307388306E-2</c:v>
                </c:pt>
                <c:pt idx="9">
                  <c:v>-4.2351288720965385E-3</c:v>
                </c:pt>
                <c:pt idx="10">
                  <c:v>-1.7050957540050149E-3</c:v>
                </c:pt>
                <c:pt idx="11">
                  <c:v>-4.4718794524669647E-3</c:v>
                </c:pt>
                <c:pt idx="12">
                  <c:v>8.359421044588089E-4</c:v>
                </c:pt>
                <c:pt idx="13">
                  <c:v>5.2897310815751553E-3</c:v>
                </c:pt>
                <c:pt idx="14">
                  <c:v>6.2220976687967777E-3</c:v>
                </c:pt>
                <c:pt idx="15">
                  <c:v>2.7138091623783112E-2</c:v>
                </c:pt>
                <c:pt idx="16">
                  <c:v>1.293477974832058E-2</c:v>
                </c:pt>
                <c:pt idx="17">
                  <c:v>1.8533332273364067E-2</c:v>
                </c:pt>
                <c:pt idx="18">
                  <c:v>6.8864956498146057E-2</c:v>
                </c:pt>
                <c:pt idx="19">
                  <c:v>-1.7315354198217392E-2</c:v>
                </c:pt>
                <c:pt idx="20">
                  <c:v>-1.4198899269104004E-2</c:v>
                </c:pt>
                <c:pt idx="21">
                  <c:v>-5.334177054464817E-3</c:v>
                </c:pt>
                <c:pt idx="22">
                  <c:v>1.301930658519268E-2</c:v>
                </c:pt>
                <c:pt idx="23">
                  <c:v>-3.9717927575111389E-2</c:v>
                </c:pt>
                <c:pt idx="24">
                  <c:v>-1.426977850496769E-2</c:v>
                </c:pt>
                <c:pt idx="25">
                  <c:v>8.1351790577173233E-3</c:v>
                </c:pt>
                <c:pt idx="26">
                  <c:v>-1.3198534026741982E-2</c:v>
                </c:pt>
                <c:pt idx="27">
                  <c:v>-3.0852165073156357E-2</c:v>
                </c:pt>
                <c:pt idx="28">
                  <c:v>4.9945738166570663E-2</c:v>
                </c:pt>
                <c:pt idx="29">
                  <c:v>-3.9281468838453293E-2</c:v>
                </c:pt>
                <c:pt idx="30">
                  <c:v>3.1605083495378494E-2</c:v>
                </c:pt>
                <c:pt idx="31">
                  <c:v>5.0437613390386105E-3</c:v>
                </c:pt>
                <c:pt idx="32">
                  <c:v>5.5381688289344311E-3</c:v>
                </c:pt>
                <c:pt idx="33">
                  <c:v>3.8837563246488571E-2</c:v>
                </c:pt>
              </c:numCache>
            </c:numRef>
          </c:val>
          <c:smooth val="0"/>
          <c:extLst>
            <c:ext xmlns:c16="http://schemas.microsoft.com/office/drawing/2014/chart" uri="{C3380CC4-5D6E-409C-BE32-E72D297353CC}">
              <c16:uniqueId val="{00000005-5C05-4891-BBA7-E0A1ED298E7E}"/>
            </c:ext>
          </c:extLst>
        </c:ser>
        <c:ser>
          <c:idx val="21"/>
          <c:order val="6"/>
          <c:tx>
            <c:strRef>
              <c:f>'Placebo Lags Figure'!$Y$4</c:f>
              <c:strCache>
                <c:ptCount val="1"/>
                <c:pt idx="0">
                  <c:v>CT</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Figure'!$Y$5:$Y$38</c:f>
              <c:numCache>
                <c:formatCode>_(* #,##0.00_);_(* \(#,##0.00\);_(* "-"??_);_(@_)</c:formatCode>
                <c:ptCount val="34"/>
                <c:pt idx="0">
                  <c:v>-4.3212484568357468E-2</c:v>
                </c:pt>
                <c:pt idx="1">
                  <c:v>-1.2128229252994061E-2</c:v>
                </c:pt>
                <c:pt idx="2">
                  <c:v>-3.4180842339992523E-2</c:v>
                </c:pt>
                <c:pt idx="3">
                  <c:v>-1.7334332689642906E-2</c:v>
                </c:pt>
                <c:pt idx="4">
                  <c:v>-1.3040751218795776E-2</c:v>
                </c:pt>
                <c:pt idx="5">
                  <c:v>-4.0647711604833603E-2</c:v>
                </c:pt>
                <c:pt idx="6">
                  <c:v>1.2067629955708981E-2</c:v>
                </c:pt>
                <c:pt idx="7">
                  <c:v>-2.9498487710952759E-2</c:v>
                </c:pt>
                <c:pt idx="8">
                  <c:v>-3.215443342924118E-2</c:v>
                </c:pt>
                <c:pt idx="9">
                  <c:v>-7.9958261922001839E-3</c:v>
                </c:pt>
                <c:pt idx="10">
                  <c:v>2.0618688315153122E-2</c:v>
                </c:pt>
                <c:pt idx="11">
                  <c:v>-5.7107326574623585E-3</c:v>
                </c:pt>
                <c:pt idx="12">
                  <c:v>7.7266558073461056E-3</c:v>
                </c:pt>
                <c:pt idx="13">
                  <c:v>-2.196180447936058E-2</c:v>
                </c:pt>
                <c:pt idx="14">
                  <c:v>-8.4285447373986244E-3</c:v>
                </c:pt>
                <c:pt idx="15">
                  <c:v>-5.1978481933474541E-3</c:v>
                </c:pt>
                <c:pt idx="16">
                  <c:v>-3.8955576717853546E-2</c:v>
                </c:pt>
                <c:pt idx="17">
                  <c:v>-2.1430531051009893E-3</c:v>
                </c:pt>
                <c:pt idx="18">
                  <c:v>-1.6641579568386078E-2</c:v>
                </c:pt>
                <c:pt idx="19">
                  <c:v>-3.8748972117900848E-2</c:v>
                </c:pt>
                <c:pt idx="20">
                  <c:v>2.6913909241557121E-2</c:v>
                </c:pt>
                <c:pt idx="21">
                  <c:v>-3.9209771901369095E-2</c:v>
                </c:pt>
                <c:pt idx="22">
                  <c:v>-3.1652443110942841E-2</c:v>
                </c:pt>
                <c:pt idx="23">
                  <c:v>1.0462718084454536E-2</c:v>
                </c:pt>
                <c:pt idx="24">
                  <c:v>6.9830461870878935E-4</c:v>
                </c:pt>
                <c:pt idx="25">
                  <c:v>3.9350185543298721E-3</c:v>
                </c:pt>
                <c:pt idx="26">
                  <c:v>4.3580930680036545E-2</c:v>
                </c:pt>
                <c:pt idx="27">
                  <c:v>-6.5100550651550293E-2</c:v>
                </c:pt>
                <c:pt idx="28">
                  <c:v>-8.4737585857510567E-3</c:v>
                </c:pt>
                <c:pt idx="29">
                  <c:v>-7.0810750126838684E-2</c:v>
                </c:pt>
                <c:pt idx="30">
                  <c:v>-3.4530032426118851E-2</c:v>
                </c:pt>
                <c:pt idx="31">
                  <c:v>-7.6839633285999298E-2</c:v>
                </c:pt>
                <c:pt idx="32">
                  <c:v>-2.9846180230379105E-2</c:v>
                </c:pt>
                <c:pt idx="33">
                  <c:v>-4.8623625189065933E-2</c:v>
                </c:pt>
              </c:numCache>
            </c:numRef>
          </c:val>
          <c:smooth val="0"/>
          <c:extLst>
            <c:ext xmlns:c16="http://schemas.microsoft.com/office/drawing/2014/chart" uri="{C3380CC4-5D6E-409C-BE32-E72D297353CC}">
              <c16:uniqueId val="{00000006-5C05-4891-BBA7-E0A1ED298E7E}"/>
            </c:ext>
          </c:extLst>
        </c:ser>
        <c:ser>
          <c:idx val="22"/>
          <c:order val="7"/>
          <c:tx>
            <c:strRef>
              <c:f>'Placebo Lags Figure'!$Z$4</c:f>
              <c:strCache>
                <c:ptCount val="1"/>
                <c:pt idx="0">
                  <c:v>DE</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Figure'!$Z$5:$Z$38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Figure'!$AA$4</c:f>
              <c:strCache>
                <c:ptCount val="1"/>
                <c:pt idx="0">
                  <c:v>DC</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Figure'!$AA$5:$AA$38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Figure'!$AB$4</c:f>
              <c:strCache>
                <c:ptCount val="1"/>
                <c:pt idx="0">
                  <c:v>FL</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Figure'!$AB$5:$AB$38</c:f>
              <c:numCache>
                <c:formatCode>_(* #,##0.00_);_(* \(#,##0.00\);_(* "-"??_);_(@_)</c:formatCode>
                <c:ptCount val="34"/>
                <c:pt idx="0">
                  <c:v>6.3660480082035065E-2</c:v>
                </c:pt>
                <c:pt idx="1">
                  <c:v>-1.1684855446219444E-2</c:v>
                </c:pt>
                <c:pt idx="2">
                  <c:v>-3.2107855658978224E-3</c:v>
                </c:pt>
                <c:pt idx="3">
                  <c:v>1.0075994767248631E-2</c:v>
                </c:pt>
                <c:pt idx="4">
                  <c:v>-3.1434055417776108E-2</c:v>
                </c:pt>
                <c:pt idx="5">
                  <c:v>-2.5776604190468788E-2</c:v>
                </c:pt>
                <c:pt idx="6">
                  <c:v>5.6994208134710789E-3</c:v>
                </c:pt>
                <c:pt idx="7">
                  <c:v>1.1836609803140163E-2</c:v>
                </c:pt>
                <c:pt idx="8">
                  <c:v>-1.1026760563254356E-2</c:v>
                </c:pt>
                <c:pt idx="9">
                  <c:v>-3.0073306988924742E-3</c:v>
                </c:pt>
                <c:pt idx="10">
                  <c:v>-1.0998331941664219E-2</c:v>
                </c:pt>
                <c:pt idx="11">
                  <c:v>-2.0625248551368713E-2</c:v>
                </c:pt>
                <c:pt idx="12">
                  <c:v>4.3969850987195969E-2</c:v>
                </c:pt>
                <c:pt idx="13">
                  <c:v>3.1494613736867905E-2</c:v>
                </c:pt>
                <c:pt idx="14">
                  <c:v>3.5974495112895966E-2</c:v>
                </c:pt>
                <c:pt idx="15">
                  <c:v>3.4443404525518417E-2</c:v>
                </c:pt>
                <c:pt idx="16">
                  <c:v>5.0966493785381317E-2</c:v>
                </c:pt>
                <c:pt idx="17">
                  <c:v>3.2289288938045502E-2</c:v>
                </c:pt>
                <c:pt idx="18">
                  <c:v>3.8705773651599884E-2</c:v>
                </c:pt>
                <c:pt idx="19">
                  <c:v>3.2749675214290619E-2</c:v>
                </c:pt>
                <c:pt idx="20">
                  <c:v>8.4071299061179161E-3</c:v>
                </c:pt>
                <c:pt idx="21">
                  <c:v>2.7300940826535225E-2</c:v>
                </c:pt>
                <c:pt idx="22">
                  <c:v>3.0529437586665154E-2</c:v>
                </c:pt>
                <c:pt idx="23">
                  <c:v>-3.9721196517348289E-3</c:v>
                </c:pt>
                <c:pt idx="24">
                  <c:v>4.2135439813137054E-2</c:v>
                </c:pt>
                <c:pt idx="25">
                  <c:v>2.5346582755446434E-2</c:v>
                </c:pt>
                <c:pt idx="26">
                  <c:v>-3.6519442219287157E-3</c:v>
                </c:pt>
                <c:pt idx="27">
                  <c:v>1.4127364382147789E-2</c:v>
                </c:pt>
                <c:pt idx="28">
                  <c:v>3.5298265516757965E-2</c:v>
                </c:pt>
                <c:pt idx="29">
                  <c:v>3.8048919290304184E-2</c:v>
                </c:pt>
                <c:pt idx="30">
                  <c:v>2.45086420327425E-2</c:v>
                </c:pt>
                <c:pt idx="31">
                  <c:v>2.3074163123965263E-2</c:v>
                </c:pt>
                <c:pt idx="32">
                  <c:v>2.3452708497643471E-2</c:v>
                </c:pt>
                <c:pt idx="33">
                  <c:v>6.9921733811497688E-3</c:v>
                </c:pt>
              </c:numCache>
            </c:numRef>
          </c:val>
          <c:smooth val="0"/>
          <c:extLst>
            <c:ext xmlns:c16="http://schemas.microsoft.com/office/drawing/2014/chart" uri="{C3380CC4-5D6E-409C-BE32-E72D297353CC}">
              <c16:uniqueId val="{00000009-5C05-4891-BBA7-E0A1ED298E7E}"/>
            </c:ext>
          </c:extLst>
        </c:ser>
        <c:ser>
          <c:idx val="25"/>
          <c:order val="10"/>
          <c:tx>
            <c:strRef>
              <c:f>'Placebo Lags Figure'!$AC$4</c:f>
              <c:strCache>
                <c:ptCount val="1"/>
                <c:pt idx="0">
                  <c:v>GA</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Figure'!$AC$5:$AC$38</c:f>
              <c:numCache>
                <c:formatCode>_(* #,##0.00_);_(* \(#,##0.00\);_(* "-"??_);_(@_)</c:formatCode>
                <c:ptCount val="34"/>
                <c:pt idx="0">
                  <c:v>-4.6433575451374054E-2</c:v>
                </c:pt>
                <c:pt idx="1">
                  <c:v>1.5987655147910118E-2</c:v>
                </c:pt>
                <c:pt idx="2">
                  <c:v>-8.4929605945944786E-3</c:v>
                </c:pt>
                <c:pt idx="3">
                  <c:v>3.1441885512322187E-3</c:v>
                </c:pt>
                <c:pt idx="4">
                  <c:v>9.4992741942405701E-3</c:v>
                </c:pt>
                <c:pt idx="5">
                  <c:v>-1.0888597927987576E-2</c:v>
                </c:pt>
                <c:pt idx="6">
                  <c:v>7.9955281689763069E-3</c:v>
                </c:pt>
                <c:pt idx="7">
                  <c:v>-2.5675183162093163E-2</c:v>
                </c:pt>
                <c:pt idx="8">
                  <c:v>8.4924036636948586E-3</c:v>
                </c:pt>
                <c:pt idx="9">
                  <c:v>-4.4275680556893349E-3</c:v>
                </c:pt>
                <c:pt idx="10">
                  <c:v>9.4434674829244614E-3</c:v>
                </c:pt>
                <c:pt idx="11">
                  <c:v>4.7201346606016159E-3</c:v>
                </c:pt>
                <c:pt idx="12">
                  <c:v>4.3586692772805691E-3</c:v>
                </c:pt>
                <c:pt idx="13">
                  <c:v>1.5094425529241562E-2</c:v>
                </c:pt>
                <c:pt idx="14">
                  <c:v>-2.2315580397844315E-2</c:v>
                </c:pt>
                <c:pt idx="15">
                  <c:v>2.0654687657952309E-2</c:v>
                </c:pt>
                <c:pt idx="16">
                  <c:v>5.3161557763814926E-2</c:v>
                </c:pt>
                <c:pt idx="17">
                  <c:v>2.122284471988678E-2</c:v>
                </c:pt>
                <c:pt idx="18">
                  <c:v>-1.3264637673273683E-3</c:v>
                </c:pt>
                <c:pt idx="19">
                  <c:v>2.8093697503209114E-2</c:v>
                </c:pt>
                <c:pt idx="20">
                  <c:v>1.1434758082032204E-2</c:v>
                </c:pt>
                <c:pt idx="21">
                  <c:v>3.3748701214790344E-2</c:v>
                </c:pt>
                <c:pt idx="22">
                  <c:v>3.085700236260891E-2</c:v>
                </c:pt>
                <c:pt idx="23">
                  <c:v>2.6712631806731224E-2</c:v>
                </c:pt>
                <c:pt idx="24">
                  <c:v>4.0431305766105652E-2</c:v>
                </c:pt>
                <c:pt idx="25">
                  <c:v>1.0356076993048191E-2</c:v>
                </c:pt>
                <c:pt idx="26">
                  <c:v>1.3018952682614326E-2</c:v>
                </c:pt>
                <c:pt idx="27">
                  <c:v>4.5363478362560272E-2</c:v>
                </c:pt>
                <c:pt idx="28">
                  <c:v>4.6848591417074203E-2</c:v>
                </c:pt>
                <c:pt idx="29">
                  <c:v>7.2574079036712646E-2</c:v>
                </c:pt>
                <c:pt idx="30">
                  <c:v>4.8570964485406876E-2</c:v>
                </c:pt>
                <c:pt idx="31">
                  <c:v>4.3917585164308548E-2</c:v>
                </c:pt>
                <c:pt idx="32">
                  <c:v>1.5293212607502937E-2</c:v>
                </c:pt>
                <c:pt idx="33">
                  <c:v>6.7436615936458111E-3</c:v>
                </c:pt>
              </c:numCache>
            </c:numRef>
          </c:val>
          <c:smooth val="0"/>
          <c:extLst>
            <c:ext xmlns:c16="http://schemas.microsoft.com/office/drawing/2014/chart" uri="{C3380CC4-5D6E-409C-BE32-E72D297353CC}">
              <c16:uniqueId val="{0000000A-5C05-4891-BBA7-E0A1ED298E7E}"/>
            </c:ext>
          </c:extLst>
        </c:ser>
        <c:ser>
          <c:idx val="26"/>
          <c:order val="11"/>
          <c:tx>
            <c:strRef>
              <c:f>'Placebo Lags Figure'!$AD$4</c:f>
              <c:strCache>
                <c:ptCount val="1"/>
                <c:pt idx="0">
                  <c:v>HI</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Figure'!$AD$5:$AD$38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Figure'!$AE$4</c:f>
              <c:strCache>
                <c:ptCount val="1"/>
                <c:pt idx="0">
                  <c:v>ID</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Figure'!$AE$5:$AE$38</c:f>
              <c:numCache>
                <c:formatCode>_(* #,##0.00_);_(* \(#,##0.00\);_(* "-"??_);_(@_)</c:formatCode>
                <c:ptCount val="34"/>
                <c:pt idx="0">
                  <c:v>4.7910448163747787E-2</c:v>
                </c:pt>
                <c:pt idx="1">
                  <c:v>8.6866170167922974E-3</c:v>
                </c:pt>
                <c:pt idx="2">
                  <c:v>5.4530244320631027E-2</c:v>
                </c:pt>
                <c:pt idx="3">
                  <c:v>-1.9124671816825867E-2</c:v>
                </c:pt>
                <c:pt idx="4">
                  <c:v>-1.2566182762384415E-2</c:v>
                </c:pt>
                <c:pt idx="5">
                  <c:v>-2.4937456473708153E-2</c:v>
                </c:pt>
                <c:pt idx="6">
                  <c:v>2.2972080856561661E-2</c:v>
                </c:pt>
                <c:pt idx="7">
                  <c:v>2.0245581399649382E-3</c:v>
                </c:pt>
                <c:pt idx="8">
                  <c:v>-4.8480629920959473E-2</c:v>
                </c:pt>
                <c:pt idx="9">
                  <c:v>1.7278179526329041E-2</c:v>
                </c:pt>
                <c:pt idx="10">
                  <c:v>-3.2156556844711304E-2</c:v>
                </c:pt>
                <c:pt idx="11">
                  <c:v>-3.4377839416265488E-2</c:v>
                </c:pt>
                <c:pt idx="12">
                  <c:v>6.4304345287382603E-3</c:v>
                </c:pt>
                <c:pt idx="13">
                  <c:v>2.7922259643673897E-2</c:v>
                </c:pt>
                <c:pt idx="14">
                  <c:v>3.2075010240077972E-2</c:v>
                </c:pt>
                <c:pt idx="15">
                  <c:v>9.0183578431606293E-3</c:v>
                </c:pt>
                <c:pt idx="16">
                  <c:v>-6.2276646494865417E-3</c:v>
                </c:pt>
                <c:pt idx="17">
                  <c:v>1.2475877068936825E-2</c:v>
                </c:pt>
                <c:pt idx="18">
                  <c:v>-7.4380445294082165E-3</c:v>
                </c:pt>
                <c:pt idx="19">
                  <c:v>2.4848358705639839E-2</c:v>
                </c:pt>
                <c:pt idx="20">
                  <c:v>5.0129160284996033E-2</c:v>
                </c:pt>
                <c:pt idx="21">
                  <c:v>9.9298832938075066E-3</c:v>
                </c:pt>
                <c:pt idx="22">
                  <c:v>-3.977079875767231E-3</c:v>
                </c:pt>
                <c:pt idx="23">
                  <c:v>2.3564610630273819E-2</c:v>
                </c:pt>
                <c:pt idx="24">
                  <c:v>-4.7359175980091095E-2</c:v>
                </c:pt>
                <c:pt idx="25">
                  <c:v>-8.3201401866972446E-4</c:v>
                </c:pt>
                <c:pt idx="26">
                  <c:v>-8.4982849657535553E-2</c:v>
                </c:pt>
                <c:pt idx="27">
                  <c:v>-5.0294795073568821E-3</c:v>
                </c:pt>
                <c:pt idx="28">
                  <c:v>-5.6574083864688873E-2</c:v>
                </c:pt>
                <c:pt idx="29">
                  <c:v>-1.9382927566766739E-2</c:v>
                </c:pt>
                <c:pt idx="30">
                  <c:v>-3.7633900064975023E-3</c:v>
                </c:pt>
                <c:pt idx="31">
                  <c:v>-4.1154943406581879E-2</c:v>
                </c:pt>
                <c:pt idx="32">
                  <c:v>-4.1245896369218826E-2</c:v>
                </c:pt>
                <c:pt idx="33">
                  <c:v>-3.5430949181318283E-2</c:v>
                </c:pt>
              </c:numCache>
            </c:numRef>
          </c:val>
          <c:smooth val="0"/>
          <c:extLst>
            <c:ext xmlns:c16="http://schemas.microsoft.com/office/drawing/2014/chart" uri="{C3380CC4-5D6E-409C-BE32-E72D297353CC}">
              <c16:uniqueId val="{0000000C-5C05-4891-BBA7-E0A1ED298E7E}"/>
            </c:ext>
          </c:extLst>
        </c:ser>
        <c:ser>
          <c:idx val="8"/>
          <c:order val="13"/>
          <c:tx>
            <c:strRef>
              <c:f>'Placebo Lags Figure'!$AF$4</c:f>
              <c:strCache>
                <c:ptCount val="1"/>
                <c:pt idx="0">
                  <c:v>IN</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Figure'!$AF$5:$AF$38</c:f>
              <c:numCache>
                <c:formatCode>_(* #,##0.00_);_(* \(#,##0.00\);_(* "-"??_);_(@_)</c:formatCode>
                <c:ptCount val="34"/>
                <c:pt idx="0">
                  <c:v>3.1476609408855438E-2</c:v>
                </c:pt>
                <c:pt idx="1">
                  <c:v>1.8251944333314896E-2</c:v>
                </c:pt>
                <c:pt idx="2">
                  <c:v>-1.3049391098320484E-2</c:v>
                </c:pt>
                <c:pt idx="3">
                  <c:v>2.6660049334168434E-2</c:v>
                </c:pt>
                <c:pt idx="4">
                  <c:v>-2.6641737204045057E-3</c:v>
                </c:pt>
                <c:pt idx="5">
                  <c:v>3.7161514163017273E-2</c:v>
                </c:pt>
                <c:pt idx="6">
                  <c:v>-2.692605834454298E-3</c:v>
                </c:pt>
                <c:pt idx="7">
                  <c:v>6.4945081248879433E-3</c:v>
                </c:pt>
                <c:pt idx="8">
                  <c:v>1.5235058031976223E-2</c:v>
                </c:pt>
                <c:pt idx="9">
                  <c:v>-1.31430858746171E-2</c:v>
                </c:pt>
                <c:pt idx="10">
                  <c:v>2.9068170115351677E-2</c:v>
                </c:pt>
                <c:pt idx="11">
                  <c:v>-2.2764026653021574E-4</c:v>
                </c:pt>
                <c:pt idx="12">
                  <c:v>1.9778463989496231E-2</c:v>
                </c:pt>
                <c:pt idx="13">
                  <c:v>4.0802128612995148E-2</c:v>
                </c:pt>
                <c:pt idx="14">
                  <c:v>3.5287879407405853E-2</c:v>
                </c:pt>
                <c:pt idx="15">
                  <c:v>-8.1269377842545509E-3</c:v>
                </c:pt>
                <c:pt idx="16">
                  <c:v>-4.632272943854332E-2</c:v>
                </c:pt>
                <c:pt idx="17">
                  <c:v>-1.0956268524751067E-3</c:v>
                </c:pt>
                <c:pt idx="18">
                  <c:v>3.5195082426071167E-2</c:v>
                </c:pt>
                <c:pt idx="19">
                  <c:v>2.9122345149517059E-2</c:v>
                </c:pt>
                <c:pt idx="20">
                  <c:v>5.7775158435106277E-2</c:v>
                </c:pt>
                <c:pt idx="21">
                  <c:v>5.8161124587059021E-2</c:v>
                </c:pt>
                <c:pt idx="22">
                  <c:v>1.4476385898888111E-2</c:v>
                </c:pt>
                <c:pt idx="23">
                  <c:v>3.2763027120381594E-3</c:v>
                </c:pt>
                <c:pt idx="24">
                  <c:v>4.9974825233221054E-3</c:v>
                </c:pt>
                <c:pt idx="25">
                  <c:v>3.4192871302366257E-2</c:v>
                </c:pt>
                <c:pt idx="26">
                  <c:v>6.1112012714147568E-2</c:v>
                </c:pt>
                <c:pt idx="27">
                  <c:v>-2.3569324985146523E-2</c:v>
                </c:pt>
                <c:pt idx="28">
                  <c:v>2.2479381412267685E-2</c:v>
                </c:pt>
                <c:pt idx="29">
                  <c:v>-2.912181057035923E-2</c:v>
                </c:pt>
                <c:pt idx="30">
                  <c:v>-1.6038423404097557E-2</c:v>
                </c:pt>
                <c:pt idx="31">
                  <c:v>1.6913646832108498E-2</c:v>
                </c:pt>
                <c:pt idx="32">
                  <c:v>5.8369044214487076E-2</c:v>
                </c:pt>
                <c:pt idx="33">
                  <c:v>5.6859970092773438E-2</c:v>
                </c:pt>
              </c:numCache>
            </c:numRef>
          </c:val>
          <c:smooth val="0"/>
          <c:extLst>
            <c:ext xmlns:c16="http://schemas.microsoft.com/office/drawing/2014/chart" uri="{C3380CC4-5D6E-409C-BE32-E72D297353CC}">
              <c16:uniqueId val="{0000000D-5C05-4891-BBA7-E0A1ED298E7E}"/>
            </c:ext>
          </c:extLst>
        </c:ser>
        <c:ser>
          <c:idx val="9"/>
          <c:order val="14"/>
          <c:tx>
            <c:strRef>
              <c:f>'Placebo Lags Figure'!$AG$4</c:f>
              <c:strCache>
                <c:ptCount val="1"/>
                <c:pt idx="0">
                  <c:v>IA</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Figure'!$AG$5:$AG$38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Figure'!$AH$4</c:f>
              <c:strCache>
                <c:ptCount val="1"/>
                <c:pt idx="0">
                  <c:v>KS</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Figure'!$AH$5:$AH$38</c:f>
              <c:numCache>
                <c:formatCode>_(* #,##0.00_);_(* \(#,##0.00\);_(* "-"??_);_(@_)</c:formatCode>
                <c:ptCount val="34"/>
                <c:pt idx="0">
                  <c:v>1.2342025525867939E-2</c:v>
                </c:pt>
                <c:pt idx="1">
                  <c:v>-1.5373671427369118E-2</c:v>
                </c:pt>
                <c:pt idx="2">
                  <c:v>3.9502460509538651E-2</c:v>
                </c:pt>
                <c:pt idx="3">
                  <c:v>1.9796581938862801E-2</c:v>
                </c:pt>
                <c:pt idx="4">
                  <c:v>-1.5697585418820381E-2</c:v>
                </c:pt>
                <c:pt idx="5">
                  <c:v>-2.1668907254934311E-2</c:v>
                </c:pt>
                <c:pt idx="6">
                  <c:v>2.0197827368974686E-2</c:v>
                </c:pt>
                <c:pt idx="7">
                  <c:v>4.8369958996772766E-2</c:v>
                </c:pt>
                <c:pt idx="8">
                  <c:v>-2.5714060291647911E-2</c:v>
                </c:pt>
                <c:pt idx="9">
                  <c:v>-1.0968374088406563E-2</c:v>
                </c:pt>
                <c:pt idx="10">
                  <c:v>-3.7239596247673035E-2</c:v>
                </c:pt>
                <c:pt idx="11">
                  <c:v>2.2906763479113579E-2</c:v>
                </c:pt>
                <c:pt idx="12">
                  <c:v>-1.8969109281897545E-2</c:v>
                </c:pt>
                <c:pt idx="13">
                  <c:v>-9.1261982917785645E-2</c:v>
                </c:pt>
                <c:pt idx="14">
                  <c:v>-5.3182099014520645E-2</c:v>
                </c:pt>
                <c:pt idx="15">
                  <c:v>1.2562238611280918E-2</c:v>
                </c:pt>
                <c:pt idx="16">
                  <c:v>7.8834956511855125E-3</c:v>
                </c:pt>
                <c:pt idx="17">
                  <c:v>-4.4961674138903618E-3</c:v>
                </c:pt>
                <c:pt idx="18">
                  <c:v>-1.3259735889732838E-2</c:v>
                </c:pt>
                <c:pt idx="19">
                  <c:v>-6.5337240695953369E-2</c:v>
                </c:pt>
                <c:pt idx="20">
                  <c:v>-9.4511032104492188E-2</c:v>
                </c:pt>
                <c:pt idx="21">
                  <c:v>-6.7168742418289185E-2</c:v>
                </c:pt>
                <c:pt idx="22">
                  <c:v>3.1849350780248642E-2</c:v>
                </c:pt>
                <c:pt idx="23">
                  <c:v>2.1351031959056854E-2</c:v>
                </c:pt>
                <c:pt idx="24">
                  <c:v>8.8581489399075508E-3</c:v>
                </c:pt>
                <c:pt idx="25">
                  <c:v>-1.2295324122533202E-3</c:v>
                </c:pt>
                <c:pt idx="26">
                  <c:v>-8.8955976068973541E-2</c:v>
                </c:pt>
                <c:pt idx="27">
                  <c:v>-1.3330258429050446E-2</c:v>
                </c:pt>
                <c:pt idx="28">
                  <c:v>-3.581884503364563E-2</c:v>
                </c:pt>
                <c:pt idx="29">
                  <c:v>1.4216575771570206E-2</c:v>
                </c:pt>
                <c:pt idx="30">
                  <c:v>1.0512240696698427E-3</c:v>
                </c:pt>
                <c:pt idx="31">
                  <c:v>-4.2575754225254059E-2</c:v>
                </c:pt>
                <c:pt idx="32">
                  <c:v>-8.3343656733632088E-3</c:v>
                </c:pt>
                <c:pt idx="33">
                  <c:v>-1.8918214365839958E-2</c:v>
                </c:pt>
              </c:numCache>
            </c:numRef>
          </c:val>
          <c:smooth val="0"/>
          <c:extLst>
            <c:ext xmlns:c16="http://schemas.microsoft.com/office/drawing/2014/chart" uri="{C3380CC4-5D6E-409C-BE32-E72D297353CC}">
              <c16:uniqueId val="{0000000F-5C05-4891-BBA7-E0A1ED298E7E}"/>
            </c:ext>
          </c:extLst>
        </c:ser>
        <c:ser>
          <c:idx val="11"/>
          <c:order val="16"/>
          <c:tx>
            <c:strRef>
              <c:f>'Placebo Lags Figure'!$AI$4</c:f>
              <c:strCache>
                <c:ptCount val="1"/>
                <c:pt idx="0">
                  <c:v>KY</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Figure'!$AI$5:$AI$38</c:f>
              <c:numCache>
                <c:formatCode>_(* #,##0.00_);_(* \(#,##0.00\);_(* "-"??_);_(@_)</c:formatCode>
                <c:ptCount val="34"/>
                <c:pt idx="0">
                  <c:v>3.54163758456707E-2</c:v>
                </c:pt>
                <c:pt idx="1">
                  <c:v>-1.5131946420297027E-3</c:v>
                </c:pt>
                <c:pt idx="2">
                  <c:v>4.526287317276001E-2</c:v>
                </c:pt>
                <c:pt idx="3">
                  <c:v>2.2155502811074257E-3</c:v>
                </c:pt>
                <c:pt idx="4">
                  <c:v>1.9685927778482437E-2</c:v>
                </c:pt>
                <c:pt idx="5">
                  <c:v>1.8862431868910789E-2</c:v>
                </c:pt>
                <c:pt idx="6">
                  <c:v>1.0562914423644543E-2</c:v>
                </c:pt>
                <c:pt idx="7">
                  <c:v>4.0342599153518677E-2</c:v>
                </c:pt>
                <c:pt idx="8">
                  <c:v>6.0028694570064545E-2</c:v>
                </c:pt>
                <c:pt idx="9">
                  <c:v>1.4184712199494243E-3</c:v>
                </c:pt>
                <c:pt idx="10">
                  <c:v>1.3751162216067314E-2</c:v>
                </c:pt>
                <c:pt idx="11">
                  <c:v>-1.0589761659502983E-3</c:v>
                </c:pt>
                <c:pt idx="12">
                  <c:v>1.3924530707299709E-2</c:v>
                </c:pt>
                <c:pt idx="13">
                  <c:v>1.6650194302201271E-2</c:v>
                </c:pt>
                <c:pt idx="14">
                  <c:v>-1.2206170940771699E-3</c:v>
                </c:pt>
                <c:pt idx="15">
                  <c:v>1.7449716106057167E-2</c:v>
                </c:pt>
                <c:pt idx="16">
                  <c:v>9.2870909720659256E-3</c:v>
                </c:pt>
                <c:pt idx="17">
                  <c:v>2.4530116934329271E-4</c:v>
                </c:pt>
                <c:pt idx="18">
                  <c:v>3.8412086665630341E-2</c:v>
                </c:pt>
                <c:pt idx="19">
                  <c:v>8.5644356906414032E-2</c:v>
                </c:pt>
                <c:pt idx="20">
                  <c:v>6.7479252815246582E-2</c:v>
                </c:pt>
                <c:pt idx="21">
                  <c:v>6.9296114146709442E-2</c:v>
                </c:pt>
                <c:pt idx="22">
                  <c:v>5.4470192641019821E-2</c:v>
                </c:pt>
                <c:pt idx="23">
                  <c:v>4.6533934772014618E-2</c:v>
                </c:pt>
                <c:pt idx="24">
                  <c:v>6.9944649934768677E-2</c:v>
                </c:pt>
                <c:pt idx="25">
                  <c:v>5.8961879462003708E-2</c:v>
                </c:pt>
                <c:pt idx="26">
                  <c:v>7.932715117931366E-2</c:v>
                </c:pt>
                <c:pt idx="27">
                  <c:v>5.3994275629520416E-2</c:v>
                </c:pt>
                <c:pt idx="28">
                  <c:v>7.1425355970859528E-2</c:v>
                </c:pt>
                <c:pt idx="29">
                  <c:v>4.9901645630598068E-2</c:v>
                </c:pt>
                <c:pt idx="30">
                  <c:v>6.2216151505708694E-2</c:v>
                </c:pt>
                <c:pt idx="31">
                  <c:v>3.4995615482330322E-2</c:v>
                </c:pt>
                <c:pt idx="32">
                  <c:v>6.57314732670784E-2</c:v>
                </c:pt>
                <c:pt idx="33">
                  <c:v>2.3082219995558262E-3</c:v>
                </c:pt>
              </c:numCache>
            </c:numRef>
          </c:val>
          <c:smooth val="0"/>
          <c:extLst>
            <c:ext xmlns:c16="http://schemas.microsoft.com/office/drawing/2014/chart" uri="{C3380CC4-5D6E-409C-BE32-E72D297353CC}">
              <c16:uniqueId val="{00000010-5C05-4891-BBA7-E0A1ED298E7E}"/>
            </c:ext>
          </c:extLst>
        </c:ser>
        <c:ser>
          <c:idx val="12"/>
          <c:order val="17"/>
          <c:tx>
            <c:strRef>
              <c:f>'Placebo Lags Figure'!$AJ$4</c:f>
              <c:strCache>
                <c:ptCount val="1"/>
                <c:pt idx="0">
                  <c:v>LA</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Figure'!$AJ$5:$AJ$38</c:f>
              <c:numCache>
                <c:formatCode>_(* #,##0.00_);_(* \(#,##0.00\);_(* "-"??_);_(@_)</c:formatCode>
                <c:ptCount val="34"/>
                <c:pt idx="0">
                  <c:v>4.0776945650577545E-2</c:v>
                </c:pt>
                <c:pt idx="1">
                  <c:v>2.4118127301335335E-2</c:v>
                </c:pt>
                <c:pt idx="2">
                  <c:v>-4.6835687011480331E-2</c:v>
                </c:pt>
                <c:pt idx="3">
                  <c:v>2.2872986271977425E-2</c:v>
                </c:pt>
                <c:pt idx="4">
                  <c:v>3.0379729345440865E-2</c:v>
                </c:pt>
                <c:pt idx="5">
                  <c:v>-2.4555556592531502E-4</c:v>
                </c:pt>
                <c:pt idx="6">
                  <c:v>-5.6461426429450512E-3</c:v>
                </c:pt>
                <c:pt idx="7">
                  <c:v>-2.7127141132950783E-2</c:v>
                </c:pt>
                <c:pt idx="8">
                  <c:v>-1.9353395327925682E-2</c:v>
                </c:pt>
                <c:pt idx="9">
                  <c:v>-8.6346687749028206E-3</c:v>
                </c:pt>
                <c:pt idx="10">
                  <c:v>-5.6522175669670105E-2</c:v>
                </c:pt>
                <c:pt idx="11">
                  <c:v>-3.6723222583532333E-2</c:v>
                </c:pt>
                <c:pt idx="12">
                  <c:v>-2.4922218173742294E-2</c:v>
                </c:pt>
                <c:pt idx="13">
                  <c:v>-4.635528102517128E-2</c:v>
                </c:pt>
                <c:pt idx="14">
                  <c:v>2.9552537947893143E-2</c:v>
                </c:pt>
                <c:pt idx="15">
                  <c:v>-2.8102847281843424E-3</c:v>
                </c:pt>
                <c:pt idx="16">
                  <c:v>1.6941968351602554E-2</c:v>
                </c:pt>
                <c:pt idx="17">
                  <c:v>-1.4973967336118221E-2</c:v>
                </c:pt>
                <c:pt idx="18">
                  <c:v>-3.6755941808223724E-2</c:v>
                </c:pt>
                <c:pt idx="19">
                  <c:v>-3.1011174432933331E-3</c:v>
                </c:pt>
                <c:pt idx="20">
                  <c:v>-1.9464736804366112E-2</c:v>
                </c:pt>
                <c:pt idx="21">
                  <c:v>-4.9021519720554352E-2</c:v>
                </c:pt>
                <c:pt idx="22">
                  <c:v>-4.5744303613901138E-2</c:v>
                </c:pt>
                <c:pt idx="23">
                  <c:v>-1.4830020256340504E-2</c:v>
                </c:pt>
                <c:pt idx="24">
                  <c:v>-4.8024065792560577E-2</c:v>
                </c:pt>
                <c:pt idx="25">
                  <c:v>-4.1473349556326866E-3</c:v>
                </c:pt>
                <c:pt idx="26">
                  <c:v>-3.3186439424753189E-2</c:v>
                </c:pt>
                <c:pt idx="27">
                  <c:v>1.9936528988182545E-3</c:v>
                </c:pt>
                <c:pt idx="28">
                  <c:v>1.6907637938857079E-2</c:v>
                </c:pt>
                <c:pt idx="29">
                  <c:v>2.173176035284996E-2</c:v>
                </c:pt>
                <c:pt idx="30">
                  <c:v>4.830130934715271E-2</c:v>
                </c:pt>
                <c:pt idx="31">
                  <c:v>5.421618465334177E-3</c:v>
                </c:pt>
                <c:pt idx="32">
                  <c:v>-3.5827662795782089E-2</c:v>
                </c:pt>
                <c:pt idx="33">
                  <c:v>-4.427323117852211E-2</c:v>
                </c:pt>
              </c:numCache>
            </c:numRef>
          </c:val>
          <c:smooth val="0"/>
          <c:extLst>
            <c:ext xmlns:c16="http://schemas.microsoft.com/office/drawing/2014/chart" uri="{C3380CC4-5D6E-409C-BE32-E72D297353CC}">
              <c16:uniqueId val="{00000011-5C05-4891-BBA7-E0A1ED298E7E}"/>
            </c:ext>
          </c:extLst>
        </c:ser>
        <c:ser>
          <c:idx val="13"/>
          <c:order val="18"/>
          <c:tx>
            <c:strRef>
              <c:f>'Placebo Lags Figure'!$AK$4</c:f>
              <c:strCache>
                <c:ptCount val="1"/>
                <c:pt idx="0">
                  <c:v>ME</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Figure'!$AK$5:$AK$38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Figure'!$AL$4</c:f>
              <c:strCache>
                <c:ptCount val="1"/>
                <c:pt idx="0">
                  <c:v>MD</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Figure'!$AL$5:$AL$38</c:f>
              <c:numCache>
                <c:formatCode>_(* #,##0.00_);_(* \(#,##0.00\);_(* "-"??_);_(@_)</c:formatCode>
                <c:ptCount val="34"/>
                <c:pt idx="0">
                  <c:v>-2.8242161497473717E-2</c:v>
                </c:pt>
                <c:pt idx="1">
                  <c:v>-2.1476546302437782E-2</c:v>
                </c:pt>
                <c:pt idx="2">
                  <c:v>-2.3808985948562622E-2</c:v>
                </c:pt>
                <c:pt idx="3">
                  <c:v>-2.5935513898730278E-2</c:v>
                </c:pt>
                <c:pt idx="4">
                  <c:v>-7.6265729963779449E-2</c:v>
                </c:pt>
                <c:pt idx="5">
                  <c:v>-1.5899211168289185E-2</c:v>
                </c:pt>
                <c:pt idx="6">
                  <c:v>-8.614598773419857E-3</c:v>
                </c:pt>
                <c:pt idx="7">
                  <c:v>1.632349006831646E-2</c:v>
                </c:pt>
                <c:pt idx="8">
                  <c:v>-1.5436439774930477E-2</c:v>
                </c:pt>
                <c:pt idx="9">
                  <c:v>3.4976836293935776E-2</c:v>
                </c:pt>
                <c:pt idx="10">
                  <c:v>-1.6027152538299561E-2</c:v>
                </c:pt>
                <c:pt idx="11">
                  <c:v>9.7219750750809908E-4</c:v>
                </c:pt>
                <c:pt idx="12">
                  <c:v>3.5810414701700211E-2</c:v>
                </c:pt>
                <c:pt idx="13">
                  <c:v>-2.0440101623535156E-2</c:v>
                </c:pt>
                <c:pt idx="14">
                  <c:v>2.10234634578228E-2</c:v>
                </c:pt>
                <c:pt idx="15">
                  <c:v>-3.4472562372684479E-2</c:v>
                </c:pt>
                <c:pt idx="16">
                  <c:v>-1.050120685249567E-2</c:v>
                </c:pt>
                <c:pt idx="17">
                  <c:v>9.8193082958459854E-3</c:v>
                </c:pt>
                <c:pt idx="18">
                  <c:v>3.1861372292041779E-2</c:v>
                </c:pt>
                <c:pt idx="19">
                  <c:v>-5.2466350607573986E-3</c:v>
                </c:pt>
                <c:pt idx="20">
                  <c:v>-4.5895976945757866E-3</c:v>
                </c:pt>
                <c:pt idx="21">
                  <c:v>-2.7741482481360435E-3</c:v>
                </c:pt>
                <c:pt idx="22">
                  <c:v>-5.8160949498414993E-2</c:v>
                </c:pt>
                <c:pt idx="23">
                  <c:v>1.2587385252118111E-2</c:v>
                </c:pt>
                <c:pt idx="24">
                  <c:v>3.0195985455065966E-3</c:v>
                </c:pt>
                <c:pt idx="25">
                  <c:v>6.0380767099559307E-3</c:v>
                </c:pt>
                <c:pt idx="26">
                  <c:v>3.2695762813091278E-2</c:v>
                </c:pt>
                <c:pt idx="27">
                  <c:v>-3.4543290734291077E-2</c:v>
                </c:pt>
                <c:pt idx="28">
                  <c:v>8.3536823512986302E-4</c:v>
                </c:pt>
                <c:pt idx="29">
                  <c:v>-5.6556756608188152E-3</c:v>
                </c:pt>
                <c:pt idx="30">
                  <c:v>-2.8977140784263611E-2</c:v>
                </c:pt>
                <c:pt idx="31">
                  <c:v>-2.2070677950978279E-2</c:v>
                </c:pt>
                <c:pt idx="32">
                  <c:v>6.3047930598258972E-3</c:v>
                </c:pt>
                <c:pt idx="33">
                  <c:v>-6.1041701585054398E-2</c:v>
                </c:pt>
              </c:numCache>
            </c:numRef>
          </c:val>
          <c:smooth val="0"/>
          <c:extLst>
            <c:ext xmlns:c16="http://schemas.microsoft.com/office/drawing/2014/chart" uri="{C3380CC4-5D6E-409C-BE32-E72D297353CC}">
              <c16:uniqueId val="{00000013-5C05-4891-BBA7-E0A1ED298E7E}"/>
            </c:ext>
          </c:extLst>
        </c:ser>
        <c:ser>
          <c:idx val="4"/>
          <c:order val="20"/>
          <c:tx>
            <c:strRef>
              <c:f>'Placebo Lags Figure'!$AM$4</c:f>
              <c:strCache>
                <c:ptCount val="1"/>
                <c:pt idx="0">
                  <c:v>MA</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Figure'!$AM$5:$AM$38</c:f>
              <c:numCache>
                <c:formatCode>_(* #,##0.00_);_(* \(#,##0.00\);_(* "-"??_);_(@_)</c:formatCode>
                <c:ptCount val="34"/>
                <c:pt idx="0">
                  <c:v>-9.5640923827886581E-3</c:v>
                </c:pt>
                <c:pt idx="1">
                  <c:v>-8.4510780870914459E-3</c:v>
                </c:pt>
                <c:pt idx="2">
                  <c:v>-3.3633921295404434E-2</c:v>
                </c:pt>
                <c:pt idx="3">
                  <c:v>6.6934577189385891E-3</c:v>
                </c:pt>
                <c:pt idx="4">
                  <c:v>4.1398100554943085E-2</c:v>
                </c:pt>
                <c:pt idx="5">
                  <c:v>-2.1184002980589867E-4</c:v>
                </c:pt>
                <c:pt idx="6">
                  <c:v>-2.1447289735078812E-2</c:v>
                </c:pt>
                <c:pt idx="7">
                  <c:v>-6.5454423427581787E-2</c:v>
                </c:pt>
                <c:pt idx="8">
                  <c:v>-5.5922355502843857E-2</c:v>
                </c:pt>
                <c:pt idx="9">
                  <c:v>1.8838313408195972E-3</c:v>
                </c:pt>
                <c:pt idx="10">
                  <c:v>-3.528643399477005E-2</c:v>
                </c:pt>
                <c:pt idx="11">
                  <c:v>3.1341300345957279E-3</c:v>
                </c:pt>
                <c:pt idx="12">
                  <c:v>-2.0987633615732193E-2</c:v>
                </c:pt>
                <c:pt idx="13">
                  <c:v>3.4328710287809372E-2</c:v>
                </c:pt>
                <c:pt idx="14">
                  <c:v>3.8669310510158539E-2</c:v>
                </c:pt>
                <c:pt idx="15">
                  <c:v>-1.0209600441157818E-2</c:v>
                </c:pt>
                <c:pt idx="16">
                  <c:v>2.6338594034314156E-2</c:v>
                </c:pt>
                <c:pt idx="17">
                  <c:v>-4.9062486505135894E-4</c:v>
                </c:pt>
                <c:pt idx="18">
                  <c:v>-5.1835593767464161E-3</c:v>
                </c:pt>
                <c:pt idx="19">
                  <c:v>-9.5792720094323158E-3</c:v>
                </c:pt>
                <c:pt idx="20">
                  <c:v>-2.6571618393063545E-2</c:v>
                </c:pt>
                <c:pt idx="21">
                  <c:v>5.7722157798707485E-3</c:v>
                </c:pt>
                <c:pt idx="22">
                  <c:v>-3.2469470053911209E-2</c:v>
                </c:pt>
                <c:pt idx="23">
                  <c:v>1.0599775705486536E-3</c:v>
                </c:pt>
                <c:pt idx="24">
                  <c:v>2.0394636318087578E-2</c:v>
                </c:pt>
                <c:pt idx="25">
                  <c:v>3.4245647490024567E-2</c:v>
                </c:pt>
                <c:pt idx="26">
                  <c:v>1.3686686754226685E-2</c:v>
                </c:pt>
                <c:pt idx="27">
                  <c:v>2.484612911939621E-2</c:v>
                </c:pt>
                <c:pt idx="28">
                  <c:v>1.5718031674623489E-2</c:v>
                </c:pt>
                <c:pt idx="29">
                  <c:v>6.2077785842120647E-3</c:v>
                </c:pt>
                <c:pt idx="30">
                  <c:v>6.9856405258178711E-2</c:v>
                </c:pt>
                <c:pt idx="31">
                  <c:v>-1.7455561086535454E-2</c:v>
                </c:pt>
                <c:pt idx="32">
                  <c:v>-8.0952674150466919E-2</c:v>
                </c:pt>
                <c:pt idx="33">
                  <c:v>3.4969378262758255E-2</c:v>
                </c:pt>
              </c:numCache>
            </c:numRef>
          </c:val>
          <c:smooth val="0"/>
          <c:extLst>
            <c:ext xmlns:c16="http://schemas.microsoft.com/office/drawing/2014/chart" uri="{C3380CC4-5D6E-409C-BE32-E72D297353CC}">
              <c16:uniqueId val="{00000014-5C05-4891-BBA7-E0A1ED298E7E}"/>
            </c:ext>
          </c:extLst>
        </c:ser>
        <c:ser>
          <c:idx val="6"/>
          <c:order val="21"/>
          <c:tx>
            <c:strRef>
              <c:f>'Placebo Lags Figure'!$AN$4</c:f>
              <c:strCache>
                <c:ptCount val="1"/>
                <c:pt idx="0">
                  <c:v>MI</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Figure'!$AN$5:$AN$38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Figure'!$AO$4</c:f>
              <c:strCache>
                <c:ptCount val="1"/>
                <c:pt idx="0">
                  <c:v>MN</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Figure'!$AO$5:$AO$38</c:f>
              <c:numCache>
                <c:formatCode>_(* #,##0.00_);_(* \(#,##0.00\);_(* "-"??_);_(@_)</c:formatCode>
                <c:ptCount val="34"/>
                <c:pt idx="0">
                  <c:v>-2.7177585288882256E-2</c:v>
                </c:pt>
                <c:pt idx="1">
                  <c:v>-1.214579027146101E-2</c:v>
                </c:pt>
                <c:pt idx="2">
                  <c:v>-4.6228229999542236E-2</c:v>
                </c:pt>
                <c:pt idx="3">
                  <c:v>2.7235059067606926E-2</c:v>
                </c:pt>
                <c:pt idx="4">
                  <c:v>8.1750275567173958E-3</c:v>
                </c:pt>
                <c:pt idx="5">
                  <c:v>1.1917723342776299E-2</c:v>
                </c:pt>
                <c:pt idx="6">
                  <c:v>1.1911269277334213E-2</c:v>
                </c:pt>
                <c:pt idx="7">
                  <c:v>-4.547886922955513E-2</c:v>
                </c:pt>
                <c:pt idx="8">
                  <c:v>1.9739653915166855E-2</c:v>
                </c:pt>
                <c:pt idx="9">
                  <c:v>7.2755268774926662E-3</c:v>
                </c:pt>
                <c:pt idx="10">
                  <c:v>-3.6521155387163162E-2</c:v>
                </c:pt>
                <c:pt idx="11">
                  <c:v>-1.6210636124014854E-2</c:v>
                </c:pt>
                <c:pt idx="12">
                  <c:v>-2.3556100204586983E-2</c:v>
                </c:pt>
                <c:pt idx="13">
                  <c:v>-4.7753460705280304E-2</c:v>
                </c:pt>
                <c:pt idx="14">
                  <c:v>-1.7376527190208435E-2</c:v>
                </c:pt>
                <c:pt idx="15">
                  <c:v>1.0341544635593891E-2</c:v>
                </c:pt>
                <c:pt idx="16">
                  <c:v>-5.8416616171598434E-2</c:v>
                </c:pt>
                <c:pt idx="17">
                  <c:v>6.3237263821065426E-3</c:v>
                </c:pt>
                <c:pt idx="18">
                  <c:v>-4.5373495668172836E-2</c:v>
                </c:pt>
                <c:pt idx="19">
                  <c:v>-8.4819765761494637E-3</c:v>
                </c:pt>
                <c:pt idx="20">
                  <c:v>-1.9109921529889107E-2</c:v>
                </c:pt>
                <c:pt idx="21">
                  <c:v>-4.1562281548976898E-2</c:v>
                </c:pt>
                <c:pt idx="22">
                  <c:v>1.1942511424422264E-2</c:v>
                </c:pt>
                <c:pt idx="23">
                  <c:v>-7.3723415844142437E-3</c:v>
                </c:pt>
                <c:pt idx="24">
                  <c:v>-7.9447347670793533E-3</c:v>
                </c:pt>
                <c:pt idx="25">
                  <c:v>-3.177318349480629E-2</c:v>
                </c:pt>
                <c:pt idx="26">
                  <c:v>3.4190206788480282E-3</c:v>
                </c:pt>
                <c:pt idx="27">
                  <c:v>4.2832676321268082E-2</c:v>
                </c:pt>
                <c:pt idx="28">
                  <c:v>-7.7465195208787918E-3</c:v>
                </c:pt>
                <c:pt idx="29">
                  <c:v>-1.2104404158890247E-3</c:v>
                </c:pt>
                <c:pt idx="30">
                  <c:v>-1.1895724572241306E-2</c:v>
                </c:pt>
                <c:pt idx="31">
                  <c:v>3.9611551910638809E-2</c:v>
                </c:pt>
                <c:pt idx="32">
                  <c:v>5.2185550885042176E-5</c:v>
                </c:pt>
                <c:pt idx="33">
                  <c:v>2.0291643217206001E-2</c:v>
                </c:pt>
              </c:numCache>
            </c:numRef>
          </c:val>
          <c:smooth val="0"/>
          <c:extLst>
            <c:ext xmlns:c16="http://schemas.microsoft.com/office/drawing/2014/chart" uri="{C3380CC4-5D6E-409C-BE32-E72D297353CC}">
              <c16:uniqueId val="{00000016-5C05-4891-BBA7-E0A1ED298E7E}"/>
            </c:ext>
          </c:extLst>
        </c:ser>
        <c:ser>
          <c:idx val="3"/>
          <c:order val="23"/>
          <c:tx>
            <c:strRef>
              <c:f>'Placebo Lags Figure'!$AP$4</c:f>
              <c:strCache>
                <c:ptCount val="1"/>
                <c:pt idx="0">
                  <c:v>MS</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Figure'!$AP$5:$AP$38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Figure'!$AQ$4</c:f>
              <c:strCache>
                <c:ptCount val="1"/>
                <c:pt idx="0">
                  <c:v>MO</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Figure'!$AQ$5:$AQ$38</c:f>
              <c:numCache>
                <c:formatCode>_(* #,##0.00_);_(* \(#,##0.00\);_(* "-"??_);_(@_)</c:formatCode>
                <c:ptCount val="34"/>
                <c:pt idx="0">
                  <c:v>2.0309166982769966E-2</c:v>
                </c:pt>
                <c:pt idx="1">
                  <c:v>3.6691143177449703E-3</c:v>
                </c:pt>
                <c:pt idx="2">
                  <c:v>4.5280519872903824E-2</c:v>
                </c:pt>
                <c:pt idx="3">
                  <c:v>2.8474453836679459E-2</c:v>
                </c:pt>
                <c:pt idx="4">
                  <c:v>-1.5413451474159956E-3</c:v>
                </c:pt>
                <c:pt idx="5">
                  <c:v>-8.8861454278230667E-3</c:v>
                </c:pt>
                <c:pt idx="6">
                  <c:v>-3.7421651184558868E-2</c:v>
                </c:pt>
                <c:pt idx="7">
                  <c:v>-3.0545560643076897E-2</c:v>
                </c:pt>
                <c:pt idx="8">
                  <c:v>-3.5192716866731644E-2</c:v>
                </c:pt>
                <c:pt idx="9">
                  <c:v>-2.4103451520204544E-2</c:v>
                </c:pt>
                <c:pt idx="10">
                  <c:v>-1.6429724637418985E-3</c:v>
                </c:pt>
                <c:pt idx="11">
                  <c:v>-2.0307045429944992E-2</c:v>
                </c:pt>
                <c:pt idx="12">
                  <c:v>-8.0004461109638214E-2</c:v>
                </c:pt>
                <c:pt idx="13">
                  <c:v>-5.2694734185934067E-2</c:v>
                </c:pt>
                <c:pt idx="14">
                  <c:v>-6.45279660820961E-2</c:v>
                </c:pt>
                <c:pt idx="15">
                  <c:v>1.1085969395935535E-2</c:v>
                </c:pt>
                <c:pt idx="16">
                  <c:v>8.9691104367375374E-3</c:v>
                </c:pt>
                <c:pt idx="17">
                  <c:v>6.1921682208776474E-3</c:v>
                </c:pt>
                <c:pt idx="18">
                  <c:v>-8.3054294809699059E-3</c:v>
                </c:pt>
                <c:pt idx="19">
                  <c:v>-7.3751723393797874E-3</c:v>
                </c:pt>
                <c:pt idx="20">
                  <c:v>-4.4794632121920586E-3</c:v>
                </c:pt>
                <c:pt idx="21">
                  <c:v>-1.2732654809951782E-2</c:v>
                </c:pt>
                <c:pt idx="22">
                  <c:v>-1.4546852558851242E-2</c:v>
                </c:pt>
                <c:pt idx="23">
                  <c:v>-1.5011575073003769E-2</c:v>
                </c:pt>
                <c:pt idx="24">
                  <c:v>-4.0556676685810089E-2</c:v>
                </c:pt>
                <c:pt idx="25">
                  <c:v>-1.3853671029210091E-2</c:v>
                </c:pt>
                <c:pt idx="26">
                  <c:v>-4.5843847095966339E-2</c:v>
                </c:pt>
                <c:pt idx="27">
                  <c:v>-4.9576759338378906E-2</c:v>
                </c:pt>
                <c:pt idx="28">
                  <c:v>-3.3916927874088287E-2</c:v>
                </c:pt>
                <c:pt idx="29">
                  <c:v>-6.9015301764011383E-2</c:v>
                </c:pt>
                <c:pt idx="30">
                  <c:v>-6.8072497844696045E-2</c:v>
                </c:pt>
                <c:pt idx="31">
                  <c:v>-5.451231449842453E-2</c:v>
                </c:pt>
                <c:pt idx="32">
                  <c:v>-7.6520494185388088E-3</c:v>
                </c:pt>
                <c:pt idx="33">
                  <c:v>1.9103677943348885E-2</c:v>
                </c:pt>
              </c:numCache>
            </c:numRef>
          </c:val>
          <c:smooth val="0"/>
          <c:extLst>
            <c:ext xmlns:c16="http://schemas.microsoft.com/office/drawing/2014/chart" uri="{C3380CC4-5D6E-409C-BE32-E72D297353CC}">
              <c16:uniqueId val="{00000018-5C05-4891-BBA7-E0A1ED298E7E}"/>
            </c:ext>
          </c:extLst>
        </c:ser>
        <c:ser>
          <c:idx val="1"/>
          <c:order val="25"/>
          <c:tx>
            <c:strRef>
              <c:f>'Placebo Lags Figure'!$AR$4</c:f>
              <c:strCache>
                <c:ptCount val="1"/>
                <c:pt idx="0">
                  <c:v>MT</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Figure'!$AR$5:$AR$38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Figure'!$AS$4</c:f>
              <c:strCache>
                <c:ptCount val="1"/>
                <c:pt idx="0">
                  <c:v>NE</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Figure'!$AS$5:$AS$38</c:f>
              <c:numCache>
                <c:formatCode>_(* #,##0.00_);_(* \(#,##0.00\);_(* "-"??_);_(@_)</c:formatCode>
                <c:ptCount val="34"/>
                <c:pt idx="0">
                  <c:v>3.8520045578479767E-2</c:v>
                </c:pt>
                <c:pt idx="1">
                  <c:v>2.249671146273613E-2</c:v>
                </c:pt>
                <c:pt idx="2">
                  <c:v>6.6904626786708832E-2</c:v>
                </c:pt>
                <c:pt idx="3">
                  <c:v>1.0416602715849876E-2</c:v>
                </c:pt>
                <c:pt idx="4">
                  <c:v>-5.046476423740387E-2</c:v>
                </c:pt>
                <c:pt idx="5">
                  <c:v>2.0665744319558144E-2</c:v>
                </c:pt>
                <c:pt idx="6">
                  <c:v>-6.6765740513801575E-2</c:v>
                </c:pt>
                <c:pt idx="7">
                  <c:v>-8.8683683425188065E-3</c:v>
                </c:pt>
                <c:pt idx="8">
                  <c:v>1.5765199437737465E-2</c:v>
                </c:pt>
                <c:pt idx="9">
                  <c:v>1.0289923287928104E-2</c:v>
                </c:pt>
                <c:pt idx="10">
                  <c:v>4.129420593380928E-2</c:v>
                </c:pt>
                <c:pt idx="11">
                  <c:v>6.4642955549061298E-3</c:v>
                </c:pt>
                <c:pt idx="12">
                  <c:v>8.1728901714086533E-3</c:v>
                </c:pt>
                <c:pt idx="13">
                  <c:v>1.5792069956660271E-2</c:v>
                </c:pt>
                <c:pt idx="14">
                  <c:v>1.2629863806068897E-2</c:v>
                </c:pt>
                <c:pt idx="15">
                  <c:v>1.2519786832854152E-3</c:v>
                </c:pt>
                <c:pt idx="16">
                  <c:v>-2.8294641524553299E-2</c:v>
                </c:pt>
                <c:pt idx="17">
                  <c:v>-2.7219833806157112E-2</c:v>
                </c:pt>
                <c:pt idx="18">
                  <c:v>3.8401342928409576E-2</c:v>
                </c:pt>
                <c:pt idx="19">
                  <c:v>-2.3360313847661018E-2</c:v>
                </c:pt>
                <c:pt idx="20">
                  <c:v>-6.5399049781262875E-3</c:v>
                </c:pt>
                <c:pt idx="21">
                  <c:v>-2.8715368360280991E-2</c:v>
                </c:pt>
                <c:pt idx="22">
                  <c:v>-1.6621176153421402E-2</c:v>
                </c:pt>
                <c:pt idx="23">
                  <c:v>4.8690582625567913E-3</c:v>
                </c:pt>
                <c:pt idx="24">
                  <c:v>1.3982543721795082E-2</c:v>
                </c:pt>
                <c:pt idx="25">
                  <c:v>-1.2337874621152878E-2</c:v>
                </c:pt>
                <c:pt idx="26">
                  <c:v>2.4241693317890167E-2</c:v>
                </c:pt>
                <c:pt idx="27">
                  <c:v>-3.1538043171167374E-2</c:v>
                </c:pt>
                <c:pt idx="28">
                  <c:v>1.481783390045166E-2</c:v>
                </c:pt>
                <c:pt idx="29">
                  <c:v>2.8904737904667854E-2</c:v>
                </c:pt>
                <c:pt idx="30">
                  <c:v>-9.7204975783824921E-2</c:v>
                </c:pt>
                <c:pt idx="31">
                  <c:v>-3.3348344266414642E-2</c:v>
                </c:pt>
                <c:pt idx="32">
                  <c:v>-1.7937587574124336E-2</c:v>
                </c:pt>
                <c:pt idx="33">
                  <c:v>-1.7578922212123871E-2</c:v>
                </c:pt>
              </c:numCache>
            </c:numRef>
          </c:val>
          <c:smooth val="0"/>
          <c:extLst>
            <c:ext xmlns:c16="http://schemas.microsoft.com/office/drawing/2014/chart" uri="{C3380CC4-5D6E-409C-BE32-E72D297353CC}">
              <c16:uniqueId val="{0000001A-5C05-4891-BBA7-E0A1ED298E7E}"/>
            </c:ext>
          </c:extLst>
        </c:ser>
        <c:ser>
          <c:idx val="28"/>
          <c:order val="27"/>
          <c:tx>
            <c:strRef>
              <c:f>'Placebo Lags Figure'!$AT$4</c:f>
              <c:strCache>
                <c:ptCount val="1"/>
                <c:pt idx="0">
                  <c:v>NV</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Figure'!$AT$5:$AT$38</c:f>
              <c:numCache>
                <c:formatCode>_(* #,##0.00_);_(* \(#,##0.00\);_(* "-"??_);_(@_)</c:formatCode>
                <c:ptCount val="34"/>
                <c:pt idx="0">
                  <c:v>-2.3390976712107658E-2</c:v>
                </c:pt>
                <c:pt idx="1">
                  <c:v>2.5958843529224396E-2</c:v>
                </c:pt>
                <c:pt idx="2">
                  <c:v>-2.8825355693697929E-3</c:v>
                </c:pt>
                <c:pt idx="3">
                  <c:v>-2.5226199068129063E-3</c:v>
                </c:pt>
                <c:pt idx="4">
                  <c:v>-4.7227967530488968E-2</c:v>
                </c:pt>
                <c:pt idx="5">
                  <c:v>-6.3520908355712891E-2</c:v>
                </c:pt>
                <c:pt idx="6">
                  <c:v>-1.1534587480127811E-2</c:v>
                </c:pt>
                <c:pt idx="7">
                  <c:v>-8.5391506552696228E-2</c:v>
                </c:pt>
                <c:pt idx="8">
                  <c:v>-9.1026999056339264E-2</c:v>
                </c:pt>
                <c:pt idx="9">
                  <c:v>-2.6700621470808983E-2</c:v>
                </c:pt>
                <c:pt idx="10">
                  <c:v>-4.952022060751915E-2</c:v>
                </c:pt>
                <c:pt idx="11">
                  <c:v>1.7848866060376167E-2</c:v>
                </c:pt>
                <c:pt idx="12">
                  <c:v>-2.2197479382157326E-2</c:v>
                </c:pt>
                <c:pt idx="13">
                  <c:v>-3.7035789340734482E-2</c:v>
                </c:pt>
                <c:pt idx="14">
                  <c:v>-3.5994984209537506E-2</c:v>
                </c:pt>
                <c:pt idx="15">
                  <c:v>1.1750119738280773E-3</c:v>
                </c:pt>
                <c:pt idx="16">
                  <c:v>-1.1755121871829033E-2</c:v>
                </c:pt>
                <c:pt idx="17">
                  <c:v>6.7961486056447029E-3</c:v>
                </c:pt>
                <c:pt idx="18">
                  <c:v>-6.0707543045282364E-2</c:v>
                </c:pt>
                <c:pt idx="19">
                  <c:v>-1.545824808999896E-3</c:v>
                </c:pt>
                <c:pt idx="20">
                  <c:v>2.3173205554485321E-2</c:v>
                </c:pt>
                <c:pt idx="21">
                  <c:v>1.1748494580388069E-2</c:v>
                </c:pt>
                <c:pt idx="22">
                  <c:v>7.1730595082044601E-3</c:v>
                </c:pt>
                <c:pt idx="23">
                  <c:v>1.3777063228189945E-2</c:v>
                </c:pt>
                <c:pt idx="24">
                  <c:v>-1.4394869096577168E-2</c:v>
                </c:pt>
                <c:pt idx="25">
                  <c:v>-2.0073488354682922E-2</c:v>
                </c:pt>
                <c:pt idx="26">
                  <c:v>-2.8647249564528465E-2</c:v>
                </c:pt>
                <c:pt idx="27">
                  <c:v>4.6414700336754322E-3</c:v>
                </c:pt>
                <c:pt idx="28">
                  <c:v>-6.1195394955575466E-3</c:v>
                </c:pt>
                <c:pt idx="29">
                  <c:v>3.662419319152832E-2</c:v>
                </c:pt>
                <c:pt idx="30">
                  <c:v>-3.7977669388055801E-2</c:v>
                </c:pt>
                <c:pt idx="31">
                  <c:v>-1.6054561361670494E-2</c:v>
                </c:pt>
                <c:pt idx="32">
                  <c:v>-2.3429552093148232E-3</c:v>
                </c:pt>
                <c:pt idx="33">
                  <c:v>-3.7040513008832932E-2</c:v>
                </c:pt>
              </c:numCache>
            </c:numRef>
          </c:val>
          <c:smooth val="0"/>
          <c:extLst>
            <c:ext xmlns:c16="http://schemas.microsoft.com/office/drawing/2014/chart" uri="{C3380CC4-5D6E-409C-BE32-E72D297353CC}">
              <c16:uniqueId val="{0000001B-5C05-4891-BBA7-E0A1ED298E7E}"/>
            </c:ext>
          </c:extLst>
        </c:ser>
        <c:ser>
          <c:idx val="29"/>
          <c:order val="28"/>
          <c:tx>
            <c:strRef>
              <c:f>'Placebo Lags Figure'!$AU$4</c:f>
              <c:strCache>
                <c:ptCount val="1"/>
                <c:pt idx="0">
                  <c:v>NH</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Figure'!$AU$5:$AU$38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Figure'!$AV$4</c:f>
              <c:strCache>
                <c:ptCount val="1"/>
                <c:pt idx="0">
                  <c:v>NJ</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Figure'!$AV$5:$AV$38</c:f>
              <c:numCache>
                <c:formatCode>_(* #,##0.00_);_(* \(#,##0.00\);_(* "-"??_);_(@_)</c:formatCode>
                <c:ptCount val="34"/>
                <c:pt idx="0">
                  <c:v>4.540695995092392E-2</c:v>
                </c:pt>
                <c:pt idx="1">
                  <c:v>4.163656011223793E-2</c:v>
                </c:pt>
                <c:pt idx="2">
                  <c:v>4.6258624643087387E-2</c:v>
                </c:pt>
                <c:pt idx="3">
                  <c:v>5.0524458289146423E-2</c:v>
                </c:pt>
                <c:pt idx="4">
                  <c:v>0.11614846438169479</c:v>
                </c:pt>
                <c:pt idx="5">
                  <c:v>4.7685686498880386E-2</c:v>
                </c:pt>
                <c:pt idx="6">
                  <c:v>4.5498285442590714E-2</c:v>
                </c:pt>
                <c:pt idx="7">
                  <c:v>1.0398435406386852E-2</c:v>
                </c:pt>
                <c:pt idx="8">
                  <c:v>4.8366766422986984E-2</c:v>
                </c:pt>
                <c:pt idx="9">
                  <c:v>-1.6172718023881316E-3</c:v>
                </c:pt>
                <c:pt idx="10">
                  <c:v>3.8664024323225021E-2</c:v>
                </c:pt>
                <c:pt idx="11">
                  <c:v>3.0609380453824997E-2</c:v>
                </c:pt>
                <c:pt idx="12">
                  <c:v>-2.3421216756105423E-2</c:v>
                </c:pt>
                <c:pt idx="13">
                  <c:v>4.0773402899503708E-2</c:v>
                </c:pt>
                <c:pt idx="14">
                  <c:v>1.634187251329422E-2</c:v>
                </c:pt>
                <c:pt idx="15">
                  <c:v>5.6365050375461578E-2</c:v>
                </c:pt>
                <c:pt idx="16">
                  <c:v>3.1527537852525711E-2</c:v>
                </c:pt>
                <c:pt idx="17">
                  <c:v>1.3576474040746689E-2</c:v>
                </c:pt>
                <c:pt idx="18">
                  <c:v>-1.1286845430731773E-2</c:v>
                </c:pt>
                <c:pt idx="19">
                  <c:v>4.6665798872709274E-2</c:v>
                </c:pt>
                <c:pt idx="20">
                  <c:v>4.2702704668045044E-2</c:v>
                </c:pt>
                <c:pt idx="21">
                  <c:v>4.0315214544534683E-2</c:v>
                </c:pt>
                <c:pt idx="22">
                  <c:v>8.1339240074157715E-2</c:v>
                </c:pt>
                <c:pt idx="23">
                  <c:v>2.4262266233563423E-2</c:v>
                </c:pt>
                <c:pt idx="24">
                  <c:v>2.6094883680343628E-2</c:v>
                </c:pt>
                <c:pt idx="25">
                  <c:v>3.2356981188058853E-2</c:v>
                </c:pt>
                <c:pt idx="26">
                  <c:v>3.451396944001317E-3</c:v>
                </c:pt>
                <c:pt idx="27">
                  <c:v>7.3700301349163055E-2</c:v>
                </c:pt>
                <c:pt idx="28">
                  <c:v>2.3490697145462036E-2</c:v>
                </c:pt>
                <c:pt idx="29">
                  <c:v>1.5675053000450134E-2</c:v>
                </c:pt>
                <c:pt idx="30">
                  <c:v>6.2554039061069489E-2</c:v>
                </c:pt>
                <c:pt idx="31">
                  <c:v>5.7879868894815445E-2</c:v>
                </c:pt>
                <c:pt idx="32">
                  <c:v>2.1835833787918091E-2</c:v>
                </c:pt>
                <c:pt idx="33">
                  <c:v>8.4475286304950714E-2</c:v>
                </c:pt>
              </c:numCache>
            </c:numRef>
          </c:val>
          <c:smooth val="0"/>
          <c:extLst>
            <c:ext xmlns:c16="http://schemas.microsoft.com/office/drawing/2014/chart" uri="{C3380CC4-5D6E-409C-BE32-E72D297353CC}">
              <c16:uniqueId val="{0000001D-5C05-4891-BBA7-E0A1ED298E7E}"/>
            </c:ext>
          </c:extLst>
        </c:ser>
        <c:ser>
          <c:idx val="31"/>
          <c:order val="30"/>
          <c:tx>
            <c:strRef>
              <c:f>'Placebo Lags Figure'!$AW$4</c:f>
              <c:strCache>
                <c:ptCount val="1"/>
                <c:pt idx="0">
                  <c:v>NM</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Figure'!$AW$5:$AW$38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Figure'!$AX$4</c:f>
              <c:strCache>
                <c:ptCount val="1"/>
                <c:pt idx="0">
                  <c:v>NY</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Figure'!$AX$5:$AX$38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Figure'!$AY$4</c:f>
              <c:strCache>
                <c:ptCount val="1"/>
                <c:pt idx="0">
                  <c:v>NC</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Figure'!$AY$5:$AY$38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Figure'!$AZ$4</c:f>
              <c:strCache>
                <c:ptCount val="1"/>
                <c:pt idx="0">
                  <c:v>ND</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Figure'!$AZ$5:$AZ$38</c:f>
              <c:numCache>
                <c:formatCode>_(* #,##0.00_);_(* \(#,##0.00\);_(* "-"??_);_(@_)</c:formatCode>
                <c:ptCount val="34"/>
                <c:pt idx="0">
                  <c:v>-3.8464076817035675E-2</c:v>
                </c:pt>
                <c:pt idx="1">
                  <c:v>-1.3296399265527725E-2</c:v>
                </c:pt>
                <c:pt idx="2">
                  <c:v>4.055529460310936E-2</c:v>
                </c:pt>
                <c:pt idx="3">
                  <c:v>-2.8565095271915197E-3</c:v>
                </c:pt>
                <c:pt idx="4">
                  <c:v>3.0716501176357269E-2</c:v>
                </c:pt>
                <c:pt idx="5">
                  <c:v>-2.0939288660883904E-2</c:v>
                </c:pt>
                <c:pt idx="6">
                  <c:v>4.2183030396699905E-2</c:v>
                </c:pt>
                <c:pt idx="7">
                  <c:v>7.6372072100639343E-2</c:v>
                </c:pt>
                <c:pt idx="8">
                  <c:v>-4.8620011657476425E-2</c:v>
                </c:pt>
                <c:pt idx="9">
                  <c:v>-1.1867647059261799E-2</c:v>
                </c:pt>
                <c:pt idx="10">
                  <c:v>1.5329919755458832E-2</c:v>
                </c:pt>
                <c:pt idx="11">
                  <c:v>-1.6593147069215775E-2</c:v>
                </c:pt>
                <c:pt idx="12">
                  <c:v>-5.0324577838182449E-2</c:v>
                </c:pt>
                <c:pt idx="13">
                  <c:v>-3.9281390607357025E-2</c:v>
                </c:pt>
                <c:pt idx="14">
                  <c:v>-0.13969810307025909</c:v>
                </c:pt>
                <c:pt idx="15">
                  <c:v>-5.6862369179725647E-2</c:v>
                </c:pt>
                <c:pt idx="16">
                  <c:v>-6.1640620231628418E-2</c:v>
                </c:pt>
                <c:pt idx="17">
                  <c:v>-8.2758881151676178E-2</c:v>
                </c:pt>
                <c:pt idx="18">
                  <c:v>-7.4229851365089417E-2</c:v>
                </c:pt>
                <c:pt idx="19">
                  <c:v>-4.5942302793264389E-2</c:v>
                </c:pt>
                <c:pt idx="20">
                  <c:v>-6.078115850687027E-2</c:v>
                </c:pt>
                <c:pt idx="21">
                  <c:v>-7.0462897419929504E-2</c:v>
                </c:pt>
                <c:pt idx="22">
                  <c:v>-1.312759704887867E-2</c:v>
                </c:pt>
                <c:pt idx="23">
                  <c:v>-5.729154497385025E-2</c:v>
                </c:pt>
                <c:pt idx="24">
                  <c:v>1.3871056027710438E-2</c:v>
                </c:pt>
                <c:pt idx="25">
                  <c:v>-0.10913413017988205</c:v>
                </c:pt>
                <c:pt idx="26">
                  <c:v>-0.10682545602321625</c:v>
                </c:pt>
                <c:pt idx="27">
                  <c:v>-1.5327927656471729E-2</c:v>
                </c:pt>
                <c:pt idx="28">
                  <c:v>-5.3481120616197586E-2</c:v>
                </c:pt>
                <c:pt idx="29">
                  <c:v>-4.8118386417627335E-2</c:v>
                </c:pt>
                <c:pt idx="30">
                  <c:v>-9.2442579567432404E-2</c:v>
                </c:pt>
                <c:pt idx="31">
                  <c:v>-8.2756116986274719E-2</c:v>
                </c:pt>
                <c:pt idx="32">
                  <c:v>-5.8023888617753983E-2</c:v>
                </c:pt>
                <c:pt idx="33">
                  <c:v>-6.4810715615749359E-2</c:v>
                </c:pt>
              </c:numCache>
            </c:numRef>
          </c:val>
          <c:smooth val="0"/>
          <c:extLst>
            <c:ext xmlns:c16="http://schemas.microsoft.com/office/drawing/2014/chart" uri="{C3380CC4-5D6E-409C-BE32-E72D297353CC}">
              <c16:uniqueId val="{00000021-5C05-4891-BBA7-E0A1ED298E7E}"/>
            </c:ext>
          </c:extLst>
        </c:ser>
        <c:ser>
          <c:idx val="35"/>
          <c:order val="34"/>
          <c:tx>
            <c:strRef>
              <c:f>'Placebo Lags Figure'!$BA$4</c:f>
              <c:strCache>
                <c:ptCount val="1"/>
                <c:pt idx="0">
                  <c:v>OH</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Figure'!$BA$5:$BA$38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Figure'!$BB$4</c:f>
              <c:strCache>
                <c:ptCount val="1"/>
                <c:pt idx="0">
                  <c:v>OK</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Figure'!$BB$5:$BB$38</c:f>
              <c:numCache>
                <c:formatCode>_(* #,##0.00_);_(* \(#,##0.00\);_(* "-"??_);_(@_)</c:formatCode>
                <c:ptCount val="34"/>
                <c:pt idx="0">
                  <c:v>-5.0199560821056366E-2</c:v>
                </c:pt>
                <c:pt idx="1">
                  <c:v>3.4769531339406967E-3</c:v>
                </c:pt>
                <c:pt idx="2">
                  <c:v>-1.8335899338126183E-2</c:v>
                </c:pt>
                <c:pt idx="3">
                  <c:v>6.9136801175773144E-3</c:v>
                </c:pt>
                <c:pt idx="4">
                  <c:v>5.2932746708393097E-2</c:v>
                </c:pt>
                <c:pt idx="5">
                  <c:v>4.2109102010726929E-2</c:v>
                </c:pt>
                <c:pt idx="6">
                  <c:v>8.6456984281539917E-3</c:v>
                </c:pt>
                <c:pt idx="7">
                  <c:v>-9.8830834031105042E-3</c:v>
                </c:pt>
                <c:pt idx="8">
                  <c:v>4.7203514724969864E-2</c:v>
                </c:pt>
                <c:pt idx="9">
                  <c:v>1.8549435772001743E-3</c:v>
                </c:pt>
                <c:pt idx="10">
                  <c:v>-2.5732897222042084E-2</c:v>
                </c:pt>
                <c:pt idx="11">
                  <c:v>-5.8309007436037064E-3</c:v>
                </c:pt>
                <c:pt idx="12">
                  <c:v>-8.2167834043502808E-3</c:v>
                </c:pt>
                <c:pt idx="13">
                  <c:v>-3.5725753754377365E-2</c:v>
                </c:pt>
                <c:pt idx="14">
                  <c:v>-3.2077785581350327E-2</c:v>
                </c:pt>
                <c:pt idx="15">
                  <c:v>-4.3418757617473602E-2</c:v>
                </c:pt>
                <c:pt idx="16">
                  <c:v>-1.0750743560492992E-2</c:v>
                </c:pt>
                <c:pt idx="17">
                  <c:v>8.4110809257254004E-4</c:v>
                </c:pt>
                <c:pt idx="18">
                  <c:v>2.5414196774363518E-2</c:v>
                </c:pt>
                <c:pt idx="19">
                  <c:v>-2.5518422946333885E-2</c:v>
                </c:pt>
                <c:pt idx="20">
                  <c:v>4.2305430397391319E-3</c:v>
                </c:pt>
                <c:pt idx="21">
                  <c:v>-2.3518782109022141E-2</c:v>
                </c:pt>
                <c:pt idx="22">
                  <c:v>8.0880532041192055E-3</c:v>
                </c:pt>
                <c:pt idx="23">
                  <c:v>-4.8407400026917458E-3</c:v>
                </c:pt>
                <c:pt idx="24">
                  <c:v>3.6872878670692444E-2</c:v>
                </c:pt>
                <c:pt idx="25">
                  <c:v>9.2560285702347755E-3</c:v>
                </c:pt>
                <c:pt idx="26">
                  <c:v>6.1380700208246708E-3</c:v>
                </c:pt>
                <c:pt idx="27">
                  <c:v>-2.7242466807365417E-2</c:v>
                </c:pt>
                <c:pt idx="28">
                  <c:v>-2.7502771466970444E-2</c:v>
                </c:pt>
                <c:pt idx="29">
                  <c:v>-4.4942621141672134E-2</c:v>
                </c:pt>
                <c:pt idx="30">
                  <c:v>2.3592988029122353E-2</c:v>
                </c:pt>
                <c:pt idx="31">
                  <c:v>5.4638031870126724E-2</c:v>
                </c:pt>
                <c:pt idx="32">
                  <c:v>6.9020867347717285E-2</c:v>
                </c:pt>
                <c:pt idx="33">
                  <c:v>3.6610458046197891E-2</c:v>
                </c:pt>
              </c:numCache>
            </c:numRef>
          </c:val>
          <c:smooth val="0"/>
          <c:extLst>
            <c:ext xmlns:c16="http://schemas.microsoft.com/office/drawing/2014/chart" uri="{C3380CC4-5D6E-409C-BE32-E72D297353CC}">
              <c16:uniqueId val="{00000023-5C05-4891-BBA7-E0A1ED298E7E}"/>
            </c:ext>
          </c:extLst>
        </c:ser>
        <c:ser>
          <c:idx val="37"/>
          <c:order val="36"/>
          <c:tx>
            <c:strRef>
              <c:f>'Placebo Lags Figure'!$BC$4</c:f>
              <c:strCache>
                <c:ptCount val="1"/>
                <c:pt idx="0">
                  <c:v>OR</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Figure'!$BC$5:$BC$38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Figure'!$BD$4</c:f>
              <c:strCache>
                <c:ptCount val="1"/>
                <c:pt idx="0">
                  <c:v>PA</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Figure'!$BD$5:$BD$38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Figure'!$BE$4</c:f>
              <c:strCache>
                <c:ptCount val="1"/>
                <c:pt idx="0">
                  <c:v>RI</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Figure'!$BE$5:$BE$38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Figure'!$BF$4</c:f>
              <c:strCache>
                <c:ptCount val="1"/>
                <c:pt idx="0">
                  <c:v>SC</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Figure'!$BF$5:$BF$38</c:f>
              <c:numCache>
                <c:formatCode>_(* #,##0.00_);_(* \(#,##0.00\);_(* "-"??_);_(@_)</c:formatCode>
                <c:ptCount val="34"/>
                <c:pt idx="0">
                  <c:v>1.4124191366136074E-3</c:v>
                </c:pt>
                <c:pt idx="1">
                  <c:v>-1.463620737195015E-2</c:v>
                </c:pt>
                <c:pt idx="2">
                  <c:v>3.9385668933391571E-3</c:v>
                </c:pt>
                <c:pt idx="3">
                  <c:v>-1.9090432673692703E-2</c:v>
                </c:pt>
                <c:pt idx="4">
                  <c:v>-4.1610658168792725E-2</c:v>
                </c:pt>
                <c:pt idx="5">
                  <c:v>-2.4898601695895195E-2</c:v>
                </c:pt>
                <c:pt idx="6">
                  <c:v>-7.2694476693868637E-3</c:v>
                </c:pt>
                <c:pt idx="7">
                  <c:v>2.4417292326688766E-2</c:v>
                </c:pt>
                <c:pt idx="8">
                  <c:v>-1.8780265003442764E-2</c:v>
                </c:pt>
                <c:pt idx="9">
                  <c:v>1.7047480214387178E-3</c:v>
                </c:pt>
                <c:pt idx="10">
                  <c:v>2.4393871426582336E-2</c:v>
                </c:pt>
                <c:pt idx="11">
                  <c:v>2.6218591257929802E-2</c:v>
                </c:pt>
                <c:pt idx="12">
                  <c:v>7.9429708421230316E-2</c:v>
                </c:pt>
                <c:pt idx="13">
                  <c:v>3.6339703947305679E-2</c:v>
                </c:pt>
                <c:pt idx="14">
                  <c:v>-5.6814104318618774E-2</c:v>
                </c:pt>
                <c:pt idx="15">
                  <c:v>-1.0020874440670013E-2</c:v>
                </c:pt>
                <c:pt idx="16">
                  <c:v>1.130412332713604E-2</c:v>
                </c:pt>
                <c:pt idx="17">
                  <c:v>7.2586745955049992E-3</c:v>
                </c:pt>
                <c:pt idx="18">
                  <c:v>-5.7067688554525375E-2</c:v>
                </c:pt>
                <c:pt idx="19">
                  <c:v>-0.14968068897724152</c:v>
                </c:pt>
                <c:pt idx="20">
                  <c:v>-0.10955949872732162</c:v>
                </c:pt>
                <c:pt idx="21">
                  <c:v>-9.0464457869529724E-2</c:v>
                </c:pt>
                <c:pt idx="22">
                  <c:v>-7.3635995388031006E-2</c:v>
                </c:pt>
                <c:pt idx="23">
                  <c:v>-0.10753633826971054</c:v>
                </c:pt>
                <c:pt idx="24">
                  <c:v>-7.2890251874923706E-2</c:v>
                </c:pt>
                <c:pt idx="25">
                  <c:v>-0.12375128269195557</c:v>
                </c:pt>
                <c:pt idx="26">
                  <c:v>-0.14059688150882721</c:v>
                </c:pt>
                <c:pt idx="27">
                  <c:v>-8.9027263224124908E-2</c:v>
                </c:pt>
                <c:pt idx="28">
                  <c:v>-0.11765824258327484</c:v>
                </c:pt>
                <c:pt idx="29">
                  <c:v>-6.6687062382698059E-2</c:v>
                </c:pt>
                <c:pt idx="30">
                  <c:v>-9.1880671679973602E-2</c:v>
                </c:pt>
                <c:pt idx="31">
                  <c:v>-0.12854857742786407</c:v>
                </c:pt>
                <c:pt idx="32">
                  <c:v>-9.3266800045967102E-2</c:v>
                </c:pt>
                <c:pt idx="33">
                  <c:v>-2.1600212901830673E-2</c:v>
                </c:pt>
              </c:numCache>
            </c:numRef>
          </c:val>
          <c:smooth val="0"/>
          <c:extLst>
            <c:ext xmlns:c16="http://schemas.microsoft.com/office/drawing/2014/chart" uri="{C3380CC4-5D6E-409C-BE32-E72D297353CC}">
              <c16:uniqueId val="{00000027-5C05-4891-BBA7-E0A1ED298E7E}"/>
            </c:ext>
          </c:extLst>
        </c:ser>
        <c:ser>
          <c:idx val="41"/>
          <c:order val="40"/>
          <c:tx>
            <c:strRef>
              <c:f>'Placebo Lags Figure'!$BG$4</c:f>
              <c:strCache>
                <c:ptCount val="1"/>
                <c:pt idx="0">
                  <c:v>SD</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Figure'!$BG$5:$BG$38</c:f>
              <c:numCache>
                <c:formatCode>_(* #,##0.00_);_(* \(#,##0.00\);_(* "-"??_);_(@_)</c:formatCode>
                <c:ptCount val="34"/>
                <c:pt idx="0">
                  <c:v>5.7075358927249908E-3</c:v>
                </c:pt>
                <c:pt idx="1">
                  <c:v>5.422605574131012E-2</c:v>
                </c:pt>
                <c:pt idx="2">
                  <c:v>1.2741739861667156E-2</c:v>
                </c:pt>
                <c:pt idx="3">
                  <c:v>-5.8408096432685852E-2</c:v>
                </c:pt>
                <c:pt idx="4">
                  <c:v>5.6587252765893936E-2</c:v>
                </c:pt>
                <c:pt idx="5">
                  <c:v>2.7106977999210358E-2</c:v>
                </c:pt>
                <c:pt idx="6">
                  <c:v>4.9605678766965866E-2</c:v>
                </c:pt>
                <c:pt idx="7">
                  <c:v>-3.5168327391147614E-2</c:v>
                </c:pt>
                <c:pt idx="8">
                  <c:v>3.3205926418304443E-2</c:v>
                </c:pt>
                <c:pt idx="9">
                  <c:v>-9.3168001621961594E-3</c:v>
                </c:pt>
                <c:pt idx="10">
                  <c:v>-2.8323007747530937E-2</c:v>
                </c:pt>
                <c:pt idx="11">
                  <c:v>2.4231910705566406E-2</c:v>
                </c:pt>
                <c:pt idx="12">
                  <c:v>-5.5183548480272293E-2</c:v>
                </c:pt>
                <c:pt idx="13">
                  <c:v>-6.594211608171463E-2</c:v>
                </c:pt>
                <c:pt idx="14">
                  <c:v>2.6282127946615219E-2</c:v>
                </c:pt>
                <c:pt idx="15">
                  <c:v>-2.8954820707440376E-2</c:v>
                </c:pt>
                <c:pt idx="16">
                  <c:v>-2.8646055608987808E-2</c:v>
                </c:pt>
                <c:pt idx="17">
                  <c:v>-3.4123007208108902E-2</c:v>
                </c:pt>
                <c:pt idx="18">
                  <c:v>-3.5654649138450623E-2</c:v>
                </c:pt>
                <c:pt idx="19">
                  <c:v>-7.8299850225448608E-2</c:v>
                </c:pt>
                <c:pt idx="20">
                  <c:v>-7.6898686587810516E-2</c:v>
                </c:pt>
                <c:pt idx="21">
                  <c:v>-5.0409134477376938E-2</c:v>
                </c:pt>
                <c:pt idx="22">
                  <c:v>-2.4292143061757088E-2</c:v>
                </c:pt>
                <c:pt idx="23">
                  <c:v>-4.7797571867704391E-2</c:v>
                </c:pt>
                <c:pt idx="24">
                  <c:v>-6.0484439134597778E-2</c:v>
                </c:pt>
                <c:pt idx="25">
                  <c:v>3.9146114140748978E-2</c:v>
                </c:pt>
                <c:pt idx="26">
                  <c:v>5.6069162674248219E-3</c:v>
                </c:pt>
                <c:pt idx="27">
                  <c:v>-7.3581494390964508E-2</c:v>
                </c:pt>
                <c:pt idx="28">
                  <c:v>7.7374711632728577E-2</c:v>
                </c:pt>
                <c:pt idx="29">
                  <c:v>4.0534418076276779E-2</c:v>
                </c:pt>
                <c:pt idx="30">
                  <c:v>-5.1553435623645782E-3</c:v>
                </c:pt>
                <c:pt idx="31">
                  <c:v>1.732352003455162E-2</c:v>
                </c:pt>
                <c:pt idx="32">
                  <c:v>-2.3274078965187073E-2</c:v>
                </c:pt>
                <c:pt idx="33">
                  <c:v>-4.2009837925434113E-2</c:v>
                </c:pt>
              </c:numCache>
            </c:numRef>
          </c:val>
          <c:smooth val="0"/>
          <c:extLst>
            <c:ext xmlns:c16="http://schemas.microsoft.com/office/drawing/2014/chart" uri="{C3380CC4-5D6E-409C-BE32-E72D297353CC}">
              <c16:uniqueId val="{00000028-5C05-4891-BBA7-E0A1ED298E7E}"/>
            </c:ext>
          </c:extLst>
        </c:ser>
        <c:ser>
          <c:idx val="42"/>
          <c:order val="41"/>
          <c:tx>
            <c:strRef>
              <c:f>'Placebo Lags Figure'!$BH$4</c:f>
              <c:strCache>
                <c:ptCount val="1"/>
                <c:pt idx="0">
                  <c:v>TN</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Figure'!$BH$5:$BH$38</c:f>
              <c:numCache>
                <c:formatCode>_(* #,##0.00_);_(* \(#,##0.00\);_(* "-"??_);_(@_)</c:formatCode>
                <c:ptCount val="34"/>
                <c:pt idx="0">
                  <c:v>-1.7843130975961685E-2</c:v>
                </c:pt>
                <c:pt idx="1">
                  <c:v>-3.382915398105979E-3</c:v>
                </c:pt>
                <c:pt idx="2">
                  <c:v>-2.7061387896537781E-2</c:v>
                </c:pt>
                <c:pt idx="3">
                  <c:v>5.4837781935930252E-3</c:v>
                </c:pt>
                <c:pt idx="4">
                  <c:v>-3.7547159008681774E-3</c:v>
                </c:pt>
                <c:pt idx="5">
                  <c:v>2.4753890931606293E-2</c:v>
                </c:pt>
                <c:pt idx="6">
                  <c:v>1.0689792223274708E-2</c:v>
                </c:pt>
                <c:pt idx="7">
                  <c:v>-2.9615152627229691E-2</c:v>
                </c:pt>
                <c:pt idx="8">
                  <c:v>3.0234286561608315E-2</c:v>
                </c:pt>
                <c:pt idx="9">
                  <c:v>-1.8032013904303312E-3</c:v>
                </c:pt>
                <c:pt idx="10">
                  <c:v>-1.9305041059851646E-2</c:v>
                </c:pt>
                <c:pt idx="11">
                  <c:v>2.7004978619515896E-4</c:v>
                </c:pt>
                <c:pt idx="12">
                  <c:v>5.9486038982868195E-2</c:v>
                </c:pt>
                <c:pt idx="13">
                  <c:v>3.8124177604913712E-2</c:v>
                </c:pt>
                <c:pt idx="14">
                  <c:v>5.1400266587734222E-2</c:v>
                </c:pt>
                <c:pt idx="15">
                  <c:v>5.1485183648765087E-3</c:v>
                </c:pt>
                <c:pt idx="16">
                  <c:v>5.2634244784712791E-3</c:v>
                </c:pt>
                <c:pt idx="17">
                  <c:v>-9.5416675321757793E-4</c:v>
                </c:pt>
                <c:pt idx="18">
                  <c:v>3.676995262503624E-2</c:v>
                </c:pt>
                <c:pt idx="19">
                  <c:v>-9.6882972866296768E-3</c:v>
                </c:pt>
                <c:pt idx="20">
                  <c:v>3.5785086452960968E-2</c:v>
                </c:pt>
                <c:pt idx="21">
                  <c:v>3.9957102388143539E-2</c:v>
                </c:pt>
                <c:pt idx="22">
                  <c:v>-4.9767144955694675E-3</c:v>
                </c:pt>
                <c:pt idx="23">
                  <c:v>4.6172473579645157E-2</c:v>
                </c:pt>
                <c:pt idx="24">
                  <c:v>1.7748517915606499E-2</c:v>
                </c:pt>
                <c:pt idx="25">
                  <c:v>3.7296339869499207E-2</c:v>
                </c:pt>
                <c:pt idx="26">
                  <c:v>6.0875855386257172E-2</c:v>
                </c:pt>
                <c:pt idx="27">
                  <c:v>3.1383726745843887E-2</c:v>
                </c:pt>
                <c:pt idx="28">
                  <c:v>4.8894170671701431E-2</c:v>
                </c:pt>
                <c:pt idx="29">
                  <c:v>7.4048809707164764E-2</c:v>
                </c:pt>
                <c:pt idx="30">
                  <c:v>5.6700918823480606E-2</c:v>
                </c:pt>
                <c:pt idx="31">
                  <c:v>5.6970879435539246E-2</c:v>
                </c:pt>
                <c:pt idx="32">
                  <c:v>3.8475006818771362E-2</c:v>
                </c:pt>
                <c:pt idx="33">
                  <c:v>3.3529307693243027E-2</c:v>
                </c:pt>
              </c:numCache>
            </c:numRef>
          </c:val>
          <c:smooth val="0"/>
          <c:extLst>
            <c:ext xmlns:c16="http://schemas.microsoft.com/office/drawing/2014/chart" uri="{C3380CC4-5D6E-409C-BE32-E72D297353CC}">
              <c16:uniqueId val="{00000029-5C05-4891-BBA7-E0A1ED298E7E}"/>
            </c:ext>
          </c:extLst>
        </c:ser>
        <c:ser>
          <c:idx val="43"/>
          <c:order val="42"/>
          <c:tx>
            <c:strRef>
              <c:f>'Placebo Lags Figure'!$BI$4</c:f>
              <c:strCache>
                <c:ptCount val="1"/>
                <c:pt idx="0">
                  <c:v>TX</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Figure'!$BI$5:$BI$38</c:f>
              <c:numCache>
                <c:formatCode>_(* #,##0.00_);_(* \(#,##0.00\);_(* "-"??_);_(@_)</c:formatCode>
                <c:ptCount val="34"/>
                <c:pt idx="0">
                  <c:v>-3.4268070012331009E-3</c:v>
                </c:pt>
                <c:pt idx="1">
                  <c:v>-3.0172049999237061E-2</c:v>
                </c:pt>
                <c:pt idx="2">
                  <c:v>-4.5127309858798981E-2</c:v>
                </c:pt>
                <c:pt idx="3">
                  <c:v>-1.7400365322828293E-2</c:v>
                </c:pt>
                <c:pt idx="4">
                  <c:v>-1.8313394859433174E-2</c:v>
                </c:pt>
                <c:pt idx="5">
                  <c:v>6.3006384298205376E-3</c:v>
                </c:pt>
                <c:pt idx="6">
                  <c:v>-4.7654945403337479E-2</c:v>
                </c:pt>
                <c:pt idx="7">
                  <c:v>-6.5060757100582123E-2</c:v>
                </c:pt>
                <c:pt idx="8">
                  <c:v>-1.9933935254812241E-2</c:v>
                </c:pt>
                <c:pt idx="9">
                  <c:v>-2.2182732820510864E-2</c:v>
                </c:pt>
                <c:pt idx="10">
                  <c:v>-5.0918508321046829E-2</c:v>
                </c:pt>
                <c:pt idx="11">
                  <c:v>-3.4539926797151566E-2</c:v>
                </c:pt>
                <c:pt idx="12">
                  <c:v>-2.3577045649290085E-2</c:v>
                </c:pt>
                <c:pt idx="13">
                  <c:v>-1.9332192838191986E-2</c:v>
                </c:pt>
                <c:pt idx="14">
                  <c:v>2.9101159423589706E-2</c:v>
                </c:pt>
                <c:pt idx="15">
                  <c:v>-3.5347798839211464E-3</c:v>
                </c:pt>
                <c:pt idx="16">
                  <c:v>2.1507111378014088E-3</c:v>
                </c:pt>
                <c:pt idx="17">
                  <c:v>1.8295558169484138E-2</c:v>
                </c:pt>
                <c:pt idx="18">
                  <c:v>1.978547777980566E-3</c:v>
                </c:pt>
                <c:pt idx="19">
                  <c:v>2.6659814640879631E-2</c:v>
                </c:pt>
                <c:pt idx="20">
                  <c:v>9.1709336265921593E-3</c:v>
                </c:pt>
                <c:pt idx="21">
                  <c:v>4.7727636992931366E-2</c:v>
                </c:pt>
                <c:pt idx="22">
                  <c:v>5.8187502436339855E-3</c:v>
                </c:pt>
                <c:pt idx="23">
                  <c:v>2.9748048633337021E-2</c:v>
                </c:pt>
                <c:pt idx="24">
                  <c:v>-3.6945310421288013E-3</c:v>
                </c:pt>
                <c:pt idx="25">
                  <c:v>4.9244746565818787E-2</c:v>
                </c:pt>
                <c:pt idx="26">
                  <c:v>2.4172108620405197E-2</c:v>
                </c:pt>
                <c:pt idx="27">
                  <c:v>1.2027439661324024E-2</c:v>
                </c:pt>
                <c:pt idx="28">
                  <c:v>-1.9559025764465332E-2</c:v>
                </c:pt>
                <c:pt idx="29">
                  <c:v>1.2887083925306797E-2</c:v>
                </c:pt>
                <c:pt idx="30">
                  <c:v>3.4985028207302094E-2</c:v>
                </c:pt>
                <c:pt idx="31">
                  <c:v>3.2040134072303772E-2</c:v>
                </c:pt>
                <c:pt idx="32">
                  <c:v>8.2492846995592117E-3</c:v>
                </c:pt>
                <c:pt idx="33">
                  <c:v>1.8515799194574356E-2</c:v>
                </c:pt>
              </c:numCache>
            </c:numRef>
          </c:val>
          <c:smooth val="0"/>
          <c:extLst>
            <c:ext xmlns:c16="http://schemas.microsoft.com/office/drawing/2014/chart" uri="{C3380CC4-5D6E-409C-BE32-E72D297353CC}">
              <c16:uniqueId val="{0000002A-5C05-4891-BBA7-E0A1ED298E7E}"/>
            </c:ext>
          </c:extLst>
        </c:ser>
        <c:ser>
          <c:idx val="44"/>
          <c:order val="43"/>
          <c:tx>
            <c:strRef>
              <c:f>'Placebo Lags Figure'!$BJ$4</c:f>
              <c:strCache>
                <c:ptCount val="1"/>
                <c:pt idx="0">
                  <c:v>UT</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Figure'!$BJ$5:$BJ$38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Figure'!$BK$4</c:f>
              <c:strCache>
                <c:ptCount val="1"/>
                <c:pt idx="0">
                  <c:v>VT</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Figure'!$BK$5:$BK$38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Figure'!$BL$4</c:f>
              <c:strCache>
                <c:ptCount val="1"/>
                <c:pt idx="0">
                  <c:v>VA</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Figure'!$BL$5:$BL$38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Figure'!$BM$4</c:f>
              <c:strCache>
                <c:ptCount val="1"/>
                <c:pt idx="0">
                  <c:v>WA</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Figure'!$BM$5:$BM$38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Figure'!$BN$4</c:f>
              <c:strCache>
                <c:ptCount val="1"/>
                <c:pt idx="0">
                  <c:v>WV</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Figure'!$BN$5:$BN$38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Figure'!$BO$4</c:f>
              <c:strCache>
                <c:ptCount val="1"/>
                <c:pt idx="0">
                  <c:v>WI</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Figure'!$BO$5:$BO$38</c:f>
              <c:numCache>
                <c:formatCode>_(* #,##0.00_);_(* \(#,##0.00\);_(* "-"??_);_(@_)</c:formatCode>
                <c:ptCount val="34"/>
                <c:pt idx="0">
                  <c:v>-2.590100048109889E-3</c:v>
                </c:pt>
                <c:pt idx="1">
                  <c:v>-7.8383255749940872E-3</c:v>
                </c:pt>
                <c:pt idx="2">
                  <c:v>-2.3069445043802261E-2</c:v>
                </c:pt>
                <c:pt idx="3">
                  <c:v>-1.4062633737921715E-2</c:v>
                </c:pt>
                <c:pt idx="4">
                  <c:v>-3.9663668721914291E-2</c:v>
                </c:pt>
                <c:pt idx="5">
                  <c:v>-1.4553331770002842E-2</c:v>
                </c:pt>
                <c:pt idx="6">
                  <c:v>-5.9267651289701462E-2</c:v>
                </c:pt>
                <c:pt idx="7">
                  <c:v>-8.2788979634642601E-3</c:v>
                </c:pt>
                <c:pt idx="8">
                  <c:v>4.5609045773744583E-2</c:v>
                </c:pt>
                <c:pt idx="9">
                  <c:v>1.3864831998944283E-2</c:v>
                </c:pt>
                <c:pt idx="10">
                  <c:v>-1.3746233657002449E-2</c:v>
                </c:pt>
                <c:pt idx="11">
                  <c:v>-5.5101411417126656E-3</c:v>
                </c:pt>
                <c:pt idx="12">
                  <c:v>1.3646156527101994E-2</c:v>
                </c:pt>
                <c:pt idx="13">
                  <c:v>2.0746601745486259E-2</c:v>
                </c:pt>
                <c:pt idx="14">
                  <c:v>3.9665054529905319E-2</c:v>
                </c:pt>
                <c:pt idx="15">
                  <c:v>-3.6403876729309559E-3</c:v>
                </c:pt>
                <c:pt idx="16">
                  <c:v>3.0747134238481522E-2</c:v>
                </c:pt>
                <c:pt idx="17">
                  <c:v>1.4580347342416644E-3</c:v>
                </c:pt>
                <c:pt idx="18">
                  <c:v>1.9331514835357666E-2</c:v>
                </c:pt>
                <c:pt idx="19">
                  <c:v>-1.8935967236757278E-2</c:v>
                </c:pt>
                <c:pt idx="20">
                  <c:v>-1.7997408285737038E-2</c:v>
                </c:pt>
                <c:pt idx="21">
                  <c:v>-1.0968685150146484E-2</c:v>
                </c:pt>
                <c:pt idx="22">
                  <c:v>-1.5498471446335316E-2</c:v>
                </c:pt>
                <c:pt idx="23">
                  <c:v>-3.4304030239582062E-2</c:v>
                </c:pt>
                <c:pt idx="24">
                  <c:v>-7.0883788168430328E-2</c:v>
                </c:pt>
                <c:pt idx="25">
                  <c:v>-2.0041044801473618E-2</c:v>
                </c:pt>
                <c:pt idx="26">
                  <c:v>1.3614694587886333E-2</c:v>
                </c:pt>
                <c:pt idx="27">
                  <c:v>2.7956962585449219E-3</c:v>
                </c:pt>
                <c:pt idx="28">
                  <c:v>1.5531237237155437E-2</c:v>
                </c:pt>
                <c:pt idx="29">
                  <c:v>5.3806975483894348E-2</c:v>
                </c:pt>
                <c:pt idx="30">
                  <c:v>3.4380465745925903E-2</c:v>
                </c:pt>
                <c:pt idx="31">
                  <c:v>5.4723381996154785E-2</c:v>
                </c:pt>
                <c:pt idx="32">
                  <c:v>3.0387522652745247E-2</c:v>
                </c:pt>
                <c:pt idx="33">
                  <c:v>3.2126974314451218E-2</c:v>
                </c:pt>
              </c:numCache>
            </c:numRef>
          </c:val>
          <c:smooth val="0"/>
          <c:extLst>
            <c:ext xmlns:c16="http://schemas.microsoft.com/office/drawing/2014/chart" uri="{C3380CC4-5D6E-409C-BE32-E72D297353CC}">
              <c16:uniqueId val="{00000030-5C05-4891-BBA7-E0A1ED298E7E}"/>
            </c:ext>
          </c:extLst>
        </c:ser>
        <c:ser>
          <c:idx val="50"/>
          <c:order val="49"/>
          <c:tx>
            <c:strRef>
              <c:f>'Placebo Lags Figure'!$BP$4</c:f>
              <c:strCache>
                <c:ptCount val="1"/>
                <c:pt idx="0">
                  <c:v>WY</c:v>
                </c:pt>
              </c:strCache>
            </c:strRef>
          </c:tx>
          <c:spPr>
            <a:ln w="25400">
              <a:solidFill>
                <a:schemeClr val="accent5">
                  <a:lumMod val="75000"/>
                  <a:alpha val="50000"/>
                </a:schemeClr>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Figure'!$BP$5:$BP$38</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Figure'!$R$4</c:f>
              <c:strCache>
                <c:ptCount val="1"/>
                <c:pt idx="0">
                  <c:v>IL</c:v>
                </c:pt>
              </c:strCache>
            </c:strRef>
          </c:tx>
          <c:spPr>
            <a:ln w="31750">
              <a:solidFill>
                <a:srgbClr val="FF0000"/>
              </a:solidFill>
            </a:ln>
          </c:spPr>
          <c:marker>
            <c:symbol val="none"/>
          </c:marker>
          <c:cat>
            <c:numRef>
              <c:f>'Placebo Lags Figure'!$Q$5:$Q$38</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Figure'!$R$5:$R$38</c:f>
              <c:numCache>
                <c:formatCode>_(* #,##0.00_);_(* \(#,##0.00\);_(* "-"??_);_(@_)</c:formatCode>
                <c:ptCount val="34"/>
                <c:pt idx="0">
                  <c:v>2.467193640768528E-3</c:v>
                </c:pt>
                <c:pt idx="1">
                  <c:v>9.2495472927112132E-5</c:v>
                </c:pt>
                <c:pt idx="2">
                  <c:v>-1.2589715188369155E-3</c:v>
                </c:pt>
                <c:pt idx="3">
                  <c:v>1.1907309271919075E-5</c:v>
                </c:pt>
                <c:pt idx="4">
                  <c:v>1.2754396535456181E-2</c:v>
                </c:pt>
                <c:pt idx="5">
                  <c:v>1.9976023584604263E-2</c:v>
                </c:pt>
                <c:pt idx="6">
                  <c:v>-1.3945811660960317E-3</c:v>
                </c:pt>
                <c:pt idx="7">
                  <c:v>-1.0531466454267502E-2</c:v>
                </c:pt>
                <c:pt idx="8">
                  <c:v>1.9982947036623955E-2</c:v>
                </c:pt>
                <c:pt idx="9">
                  <c:v>-1.065293254214339E-4</c:v>
                </c:pt>
                <c:pt idx="10">
                  <c:v>-8.8515477254986763E-3</c:v>
                </c:pt>
                <c:pt idx="11">
                  <c:v>8.2745420513674617E-5</c:v>
                </c:pt>
                <c:pt idx="12">
                  <c:v>6.7466502077877522E-3</c:v>
                </c:pt>
                <c:pt idx="13">
                  <c:v>1.7757529392838478E-2</c:v>
                </c:pt>
                <c:pt idx="14">
                  <c:v>-1.624801941215992E-2</c:v>
                </c:pt>
                <c:pt idx="15">
                  <c:v>-9.7364550456404686E-3</c:v>
                </c:pt>
                <c:pt idx="16">
                  <c:v>-2.0769404247403145E-2</c:v>
                </c:pt>
                <c:pt idx="17">
                  <c:v>-2.4302443489432335E-4</c:v>
                </c:pt>
                <c:pt idx="18">
                  <c:v>7.7341101132333279E-3</c:v>
                </c:pt>
                <c:pt idx="19">
                  <c:v>1.5117344446480274E-2</c:v>
                </c:pt>
                <c:pt idx="20">
                  <c:v>-6.2319892458617687E-3</c:v>
                </c:pt>
                <c:pt idx="21">
                  <c:v>2.0341977477073669E-2</c:v>
                </c:pt>
                <c:pt idx="22">
                  <c:v>-1.8220385536551476E-2</c:v>
                </c:pt>
                <c:pt idx="23">
                  <c:v>-1.1512257158756256E-2</c:v>
                </c:pt>
                <c:pt idx="24">
                  <c:v>-1.8933229148387909E-2</c:v>
                </c:pt>
                <c:pt idx="25">
                  <c:v>-1.4645248651504517E-2</c:v>
                </c:pt>
                <c:pt idx="26">
                  <c:v>-1.8801280530169606E-3</c:v>
                </c:pt>
                <c:pt idx="27">
                  <c:v>1.8120933324098587E-2</c:v>
                </c:pt>
                <c:pt idx="28">
                  <c:v>1.0146277025341988E-2</c:v>
                </c:pt>
                <c:pt idx="29">
                  <c:v>2.6376694440841675E-2</c:v>
                </c:pt>
                <c:pt idx="30">
                  <c:v>-1.7734736204147339E-2</c:v>
                </c:pt>
                <c:pt idx="31">
                  <c:v>1.0686930036172271E-3</c:v>
                </c:pt>
                <c:pt idx="32">
                  <c:v>6.1606504023075104E-3</c:v>
                </c:pt>
                <c:pt idx="33">
                  <c:v>3.2218929845839739E-3</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rgbClr val="174A7C"/>
            </a:solidFill>
            <a:ln>
              <a:noFill/>
            </a:ln>
            <a:effectLst/>
          </c:spPr>
          <c:invertIfNegative val="0"/>
          <c:dPt>
            <c:idx val="25"/>
            <c:invertIfNegative val="0"/>
            <c:bubble3D val="0"/>
            <c:spPr>
              <a:solidFill>
                <a:srgbClr val="174A7C"/>
              </a:solidFill>
              <a:ln>
                <a:noFill/>
              </a:ln>
              <a:effectLst/>
            </c:spPr>
            <c:extLst>
              <c:ext xmlns:c16="http://schemas.microsoft.com/office/drawing/2014/chart" uri="{C3380CC4-5D6E-409C-BE32-E72D297353CC}">
                <c16:uniqueId val="{00000001-6AD3-4E80-80C2-FF751C415B63}"/>
              </c:ext>
            </c:extLst>
          </c:dPt>
          <c:cat>
            <c:strRef>
              <c:f>'Placebo Lags Figure'!$A$2:$A$27</c:f>
              <c:strCache>
                <c:ptCount val="26"/>
                <c:pt idx="0">
                  <c:v>AR</c:v>
                </c:pt>
                <c:pt idx="1">
                  <c:v>ND</c:v>
                </c:pt>
                <c:pt idx="2">
                  <c:v>NJ</c:v>
                </c:pt>
                <c:pt idx="3">
                  <c:v>NV</c:v>
                </c:pt>
                <c:pt idx="4">
                  <c:v>SD</c:v>
                </c:pt>
                <c:pt idx="5">
                  <c:v>MO</c:v>
                </c:pt>
                <c:pt idx="6">
                  <c:v>KS</c:v>
                </c:pt>
                <c:pt idx="7">
                  <c:v>NE</c:v>
                </c:pt>
                <c:pt idx="8">
                  <c:v>CO</c:v>
                </c:pt>
                <c:pt idx="9">
                  <c:v>TX</c:v>
                </c:pt>
                <c:pt idx="10">
                  <c:v>SC</c:v>
                </c:pt>
                <c:pt idx="11">
                  <c:v>MA</c:v>
                </c:pt>
                <c:pt idx="12">
                  <c:v>FL</c:v>
                </c:pt>
                <c:pt idx="13">
                  <c:v>LA</c:v>
                </c:pt>
                <c:pt idx="14">
                  <c:v>OK</c:v>
                </c:pt>
                <c:pt idx="15">
                  <c:v>MN</c:v>
                </c:pt>
                <c:pt idx="16">
                  <c:v>MD</c:v>
                </c:pt>
                <c:pt idx="17">
                  <c:v>ID</c:v>
                </c:pt>
                <c:pt idx="18">
                  <c:v>WI</c:v>
                </c:pt>
                <c:pt idx="19">
                  <c:v>TN</c:v>
                </c:pt>
                <c:pt idx="20">
                  <c:v>KY</c:v>
                </c:pt>
                <c:pt idx="21">
                  <c:v>IN</c:v>
                </c:pt>
                <c:pt idx="22">
                  <c:v>CT</c:v>
                </c:pt>
                <c:pt idx="23">
                  <c:v>GA</c:v>
                </c:pt>
                <c:pt idx="24">
                  <c:v>AZ</c:v>
                </c:pt>
                <c:pt idx="25">
                  <c:v>IL</c:v>
                </c:pt>
              </c:strCache>
            </c:strRef>
          </c:cat>
          <c:val>
            <c:numRef>
              <c:f>'Placebo Lags Figure'!$B$2:$B$27</c:f>
              <c:numCache>
                <c:formatCode>_(* #,##0.00_);_(* \(#,##0.00\);_(* "-"??_);_(@_)</c:formatCode>
                <c:ptCount val="26"/>
                <c:pt idx="0">
                  <c:v>5.7411779451472702</c:v>
                </c:pt>
                <c:pt idx="1">
                  <c:v>4.7794791432279835</c:v>
                </c:pt>
                <c:pt idx="2">
                  <c:v>4.0570155524204647</c:v>
                </c:pt>
                <c:pt idx="3">
                  <c:v>3.6054380765962817</c:v>
                </c:pt>
                <c:pt idx="4">
                  <c:v>3.4600844512566158</c:v>
                </c:pt>
                <c:pt idx="5">
                  <c:v>3.0515027520751667</c:v>
                </c:pt>
                <c:pt idx="6">
                  <c:v>2.9604783736139071</c:v>
                </c:pt>
                <c:pt idx="7">
                  <c:v>2.8066819138228523</c:v>
                </c:pt>
                <c:pt idx="8">
                  <c:v>2.7806335229212871</c:v>
                </c:pt>
                <c:pt idx="9">
                  <c:v>2.7077232701158902</c:v>
                </c:pt>
                <c:pt idx="10">
                  <c:v>2.6617305191044349</c:v>
                </c:pt>
                <c:pt idx="11">
                  <c:v>2.6390572524795695</c:v>
                </c:pt>
                <c:pt idx="12">
                  <c:v>2.6187937987530683</c:v>
                </c:pt>
                <c:pt idx="13">
                  <c:v>2.6153000911137609</c:v>
                </c:pt>
                <c:pt idx="14">
                  <c:v>2.5447609038267909</c:v>
                </c:pt>
                <c:pt idx="15">
                  <c:v>2.540862034198013</c:v>
                </c:pt>
                <c:pt idx="16">
                  <c:v>2.4757523238598496</c:v>
                </c:pt>
                <c:pt idx="17">
                  <c:v>2.4623572452934877</c:v>
                </c:pt>
                <c:pt idx="18">
                  <c:v>2.2602915841799254</c:v>
                </c:pt>
                <c:pt idx="19">
                  <c:v>2.2490548660849825</c:v>
                </c:pt>
                <c:pt idx="20">
                  <c:v>2.1266387166129661</c:v>
                </c:pt>
                <c:pt idx="21">
                  <c:v>2.1220390255284065</c:v>
                </c:pt>
                <c:pt idx="22">
                  <c:v>2.0842337535437347</c:v>
                </c:pt>
                <c:pt idx="23">
                  <c:v>1.8694735105536977</c:v>
                </c:pt>
                <c:pt idx="24">
                  <c:v>1.867406306713586</c:v>
                </c:pt>
                <c:pt idx="25">
                  <c:v>1</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0.45732123500108723</c:v>
                </c:pt>
                <c:pt idx="1">
                  <c:v>0.45576109388470648</c:v>
                </c:pt>
                <c:pt idx="2">
                  <c:v>0.42513698112964632</c:v>
                </c:pt>
                <c:pt idx="3">
                  <c:v>0.3808942598998547</c:v>
                </c:pt>
                <c:pt idx="4">
                  <c:v>0.39795495662093161</c:v>
                </c:pt>
                <c:pt idx="5">
                  <c:v>0.39109611877799033</c:v>
                </c:pt>
                <c:pt idx="6">
                  <c:v>0.37698381009697912</c:v>
                </c:pt>
                <c:pt idx="7">
                  <c:v>0.36123018345236779</c:v>
                </c:pt>
                <c:pt idx="8">
                  <c:v>0.39996896439790725</c:v>
                </c:pt>
                <c:pt idx="9">
                  <c:v>0.37673886027932169</c:v>
                </c:pt>
                <c:pt idx="10">
                  <c:v>0.34371254880726343</c:v>
                </c:pt>
                <c:pt idx="11">
                  <c:v>0.32568274365365507</c:v>
                </c:pt>
                <c:pt idx="12">
                  <c:v>0.33601495653390884</c:v>
                </c:pt>
                <c:pt idx="13">
                  <c:v>0.34657349638640883</c:v>
                </c:pt>
                <c:pt idx="14">
                  <c:v>0.31250864076614376</c:v>
                </c:pt>
                <c:pt idx="15">
                  <c:v>0.28891327358782293</c:v>
                </c:pt>
                <c:pt idx="16">
                  <c:v>0.30068807117640972</c:v>
                </c:pt>
                <c:pt idx="17">
                  <c:v>0.30655757942795753</c:v>
                </c:pt>
                <c:pt idx="18">
                  <c:v>0.32273804150521751</c:v>
                </c:pt>
                <c:pt idx="19">
                  <c:v>0.31905436244606966</c:v>
                </c:pt>
                <c:pt idx="20">
                  <c:v>0.31030345404148102</c:v>
                </c:pt>
                <c:pt idx="21">
                  <c:v>0.32615236921608448</c:v>
                </c:pt>
                <c:pt idx="22">
                  <c:v>0.292237143009901</c:v>
                </c:pt>
                <c:pt idx="23">
                  <c:v>0.2955551670640707</c:v>
                </c:pt>
                <c:pt idx="24">
                  <c:v>0.3085315600931644</c:v>
                </c:pt>
                <c:pt idx="25">
                  <c:v>0.30595865800976751</c:v>
                </c:pt>
                <c:pt idx="26">
                  <c:v>0.31002713358402251</c:v>
                </c:pt>
                <c:pt idx="27">
                  <c:v>0.31655656126141551</c:v>
                </c:pt>
                <c:pt idx="28">
                  <c:v>0.29285656094551088</c:v>
                </c:pt>
                <c:pt idx="29">
                  <c:v>0.30248713436722752</c:v>
                </c:pt>
                <c:pt idx="30">
                  <c:v>0.29335123276710506</c:v>
                </c:pt>
                <c:pt idx="31">
                  <c:v>0.30643783175945283</c:v>
                </c:pt>
                <c:pt idx="32">
                  <c:v>0.29170567168295375</c:v>
                </c:pt>
                <c:pt idx="33">
                  <c:v>0.27844118452072142</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Alt Lag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0.45716146633028981</c:v>
                </c:pt>
                <c:pt idx="1">
                  <c:v>0.4535637440085411</c:v>
                </c:pt>
                <c:pt idx="2">
                  <c:v>0.42748153451085091</c:v>
                </c:pt>
                <c:pt idx="3">
                  <c:v>0.37594222447276121</c:v>
                </c:pt>
                <c:pt idx="4">
                  <c:v>0.40183206102252006</c:v>
                </c:pt>
                <c:pt idx="5">
                  <c:v>0.39128016230463986</c:v>
                </c:pt>
                <c:pt idx="6">
                  <c:v>0.37426787543296813</c:v>
                </c:pt>
                <c:pt idx="7">
                  <c:v>0.36877172058820723</c:v>
                </c:pt>
                <c:pt idx="8">
                  <c:v>0.3799492736160755</c:v>
                </c:pt>
                <c:pt idx="9">
                  <c:v>0.37562178668379786</c:v>
                </c:pt>
                <c:pt idx="10">
                  <c:v>0.35197524759173393</c:v>
                </c:pt>
                <c:pt idx="11">
                  <c:v>0.34307339459657665</c:v>
                </c:pt>
                <c:pt idx="12">
                  <c:v>0.32742087408900261</c:v>
                </c:pt>
                <c:pt idx="13">
                  <c:v>0.33999802941083906</c:v>
                </c:pt>
                <c:pt idx="14">
                  <c:v>0.31524432280659676</c:v>
                </c:pt>
                <c:pt idx="15">
                  <c:v>0.30326417177915571</c:v>
                </c:pt>
                <c:pt idx="16">
                  <c:v>0.31732326918840409</c:v>
                </c:pt>
                <c:pt idx="17">
                  <c:v>0.28679752168059353</c:v>
                </c:pt>
                <c:pt idx="18">
                  <c:v>0.32807794946432112</c:v>
                </c:pt>
                <c:pt idx="19">
                  <c:v>0.30809879365563392</c:v>
                </c:pt>
                <c:pt idx="20">
                  <c:v>0.3060078416764736</c:v>
                </c:pt>
                <c:pt idx="21">
                  <c:v>0.31070957192778587</c:v>
                </c:pt>
                <c:pt idx="22">
                  <c:v>0.27421830189228058</c:v>
                </c:pt>
                <c:pt idx="23">
                  <c:v>0.30102337867021567</c:v>
                </c:pt>
                <c:pt idx="24">
                  <c:v>0.28887184968590734</c:v>
                </c:pt>
                <c:pt idx="25">
                  <c:v>0.31110109740495678</c:v>
                </c:pt>
                <c:pt idx="26">
                  <c:v>0.28309872828423982</c:v>
                </c:pt>
                <c:pt idx="27">
                  <c:v>0.27574667833745481</c:v>
                </c:pt>
                <c:pt idx="28">
                  <c:v>0.2757769808024168</c:v>
                </c:pt>
                <c:pt idx="29">
                  <c:v>0.27957234536111358</c:v>
                </c:pt>
                <c:pt idx="30">
                  <c:v>0.28627163037657738</c:v>
                </c:pt>
                <c:pt idx="31">
                  <c:v>0.2595647956579924</c:v>
                </c:pt>
                <c:pt idx="32">
                  <c:v>0.25819566372036934</c:v>
                </c:pt>
                <c:pt idx="33">
                  <c:v>0.26145733560621737</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Alt Lag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0.45499262779951088</c:v>
                </c:pt>
                <c:pt idx="1">
                  <c:v>0.45570670768618582</c:v>
                </c:pt>
                <c:pt idx="2">
                  <c:v>0.39792552185058594</c:v>
                </c:pt>
                <c:pt idx="3">
                  <c:v>0.39488285151124003</c:v>
                </c:pt>
                <c:pt idx="4">
                  <c:v>0.41487922868132598</c:v>
                </c:pt>
                <c:pt idx="5">
                  <c:v>0.39410999140143393</c:v>
                </c:pt>
                <c:pt idx="6">
                  <c:v>0.38563437220454216</c:v>
                </c:pt>
                <c:pt idx="7">
                  <c:v>0.3718532527089119</c:v>
                </c:pt>
                <c:pt idx="8">
                  <c:v>0.38695816603302968</c:v>
                </c:pt>
                <c:pt idx="9">
                  <c:v>0.37698661780357368</c:v>
                </c:pt>
                <c:pt idx="10">
                  <c:v>0.34816450776159763</c:v>
                </c:pt>
                <c:pt idx="11">
                  <c:v>0.33541723489761344</c:v>
                </c:pt>
                <c:pt idx="12">
                  <c:v>0.3279610766619443</c:v>
                </c:pt>
                <c:pt idx="13">
                  <c:v>0.32806017129123216</c:v>
                </c:pt>
                <c:pt idx="14">
                  <c:v>0.31126919059455394</c:v>
                </c:pt>
                <c:pt idx="15">
                  <c:v>0.29879655885696416</c:v>
                </c:pt>
                <c:pt idx="16">
                  <c:v>0.28884047704935067</c:v>
                </c:pt>
                <c:pt idx="17">
                  <c:v>0.27768328766524791</c:v>
                </c:pt>
                <c:pt idx="18">
                  <c:v>0.30410183542966845</c:v>
                </c:pt>
                <c:pt idx="19">
                  <c:v>0.30820053336024278</c:v>
                </c:pt>
                <c:pt idx="20">
                  <c:v>0.29634179976582525</c:v>
                </c:pt>
                <c:pt idx="21">
                  <c:v>0.29250422330200671</c:v>
                </c:pt>
                <c:pt idx="22">
                  <c:v>0.28390487293899058</c:v>
                </c:pt>
                <c:pt idx="23">
                  <c:v>0.29143202061951157</c:v>
                </c:pt>
                <c:pt idx="24">
                  <c:v>0.29776371930539608</c:v>
                </c:pt>
                <c:pt idx="25">
                  <c:v>0.29561983621120463</c:v>
                </c:pt>
                <c:pt idx="26">
                  <c:v>0.29065152765810492</c:v>
                </c:pt>
                <c:pt idx="27">
                  <c:v>0.29603994455933563</c:v>
                </c:pt>
                <c:pt idx="28">
                  <c:v>0.28411990447342395</c:v>
                </c:pt>
                <c:pt idx="29">
                  <c:v>0.28867547509074221</c:v>
                </c:pt>
                <c:pt idx="30">
                  <c:v>0.28835235923528674</c:v>
                </c:pt>
                <c:pt idx="31">
                  <c:v>0.27930705548822882</c:v>
                </c:pt>
                <c:pt idx="32">
                  <c:v>0.26495017224550249</c:v>
                </c:pt>
                <c:pt idx="33">
                  <c:v>0.26294920164346686</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0.45499263000000001</c:v>
                </c:pt>
                <c:pt idx="1">
                  <c:v>0.45570671000000001</c:v>
                </c:pt>
                <c:pt idx="2">
                  <c:v>0.39792551999999998</c:v>
                </c:pt>
                <c:pt idx="3">
                  <c:v>0.39488285000000001</c:v>
                </c:pt>
                <c:pt idx="4">
                  <c:v>0.41487922999999999</c:v>
                </c:pt>
                <c:pt idx="5">
                  <c:v>0.39410999000000002</c:v>
                </c:pt>
                <c:pt idx="6">
                  <c:v>0.38563437</c:v>
                </c:pt>
                <c:pt idx="7">
                  <c:v>0.37185325000000002</c:v>
                </c:pt>
                <c:pt idx="8">
                  <c:v>0.38695816999999999</c:v>
                </c:pt>
                <c:pt idx="9">
                  <c:v>0.37698661999999999</c:v>
                </c:pt>
                <c:pt idx="10">
                  <c:v>0.34816450999999998</c:v>
                </c:pt>
                <c:pt idx="11">
                  <c:v>0.33541723000000001</c:v>
                </c:pt>
                <c:pt idx="12">
                  <c:v>0.32796108000000002</c:v>
                </c:pt>
                <c:pt idx="13">
                  <c:v>0.32806016999999998</c:v>
                </c:pt>
                <c:pt idx="14">
                  <c:v>0.31126918999999997</c:v>
                </c:pt>
                <c:pt idx="15">
                  <c:v>0.29879655999999999</c:v>
                </c:pt>
                <c:pt idx="16">
                  <c:v>0.28884048000000001</c:v>
                </c:pt>
                <c:pt idx="17">
                  <c:v>0.27768329000000003</c:v>
                </c:pt>
                <c:pt idx="18">
                  <c:v>0.30410184000000001</c:v>
                </c:pt>
                <c:pt idx="19">
                  <c:v>0.30820052999999997</c:v>
                </c:pt>
                <c:pt idx="20">
                  <c:v>0.29634179999999999</c:v>
                </c:pt>
                <c:pt idx="21">
                  <c:v>0.29250421999999998</c:v>
                </c:pt>
                <c:pt idx="22">
                  <c:v>0.28390486999999998</c:v>
                </c:pt>
                <c:pt idx="23">
                  <c:v>0.29143202000000001</c:v>
                </c:pt>
                <c:pt idx="24">
                  <c:v>0.29776372000000001</c:v>
                </c:pt>
                <c:pt idx="25">
                  <c:v>0.29561984000000002</c:v>
                </c:pt>
                <c:pt idx="26">
                  <c:v>0.29065152999999999</c:v>
                </c:pt>
                <c:pt idx="27">
                  <c:v>0.29603994</c:v>
                </c:pt>
                <c:pt idx="28">
                  <c:v>0.28411989999999998</c:v>
                </c:pt>
                <c:pt idx="29">
                  <c:v>0.28867547999999998</c:v>
                </c:pt>
                <c:pt idx="30">
                  <c:v>0.28835235999999997</c:v>
                </c:pt>
                <c:pt idx="31">
                  <c:v>0.27930706</c:v>
                </c:pt>
                <c:pt idx="32">
                  <c:v>0.26495016999999998</c:v>
                </c:pt>
                <c:pt idx="33">
                  <c:v>0.26294919999999999</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0.45732123500108723</c:v>
                </c:pt>
                <c:pt idx="1">
                  <c:v>0.45576109388470648</c:v>
                </c:pt>
                <c:pt idx="2">
                  <c:v>0.42513698112964632</c:v>
                </c:pt>
                <c:pt idx="3">
                  <c:v>0.3808942598998547</c:v>
                </c:pt>
                <c:pt idx="4">
                  <c:v>0.39795495662093161</c:v>
                </c:pt>
                <c:pt idx="5">
                  <c:v>0.39109611877799033</c:v>
                </c:pt>
                <c:pt idx="6">
                  <c:v>0.37698381009697912</c:v>
                </c:pt>
                <c:pt idx="7">
                  <c:v>0.36123018345236779</c:v>
                </c:pt>
                <c:pt idx="8">
                  <c:v>0.39996896439790725</c:v>
                </c:pt>
                <c:pt idx="9">
                  <c:v>0.37673886027932169</c:v>
                </c:pt>
                <c:pt idx="10">
                  <c:v>0.34371254880726343</c:v>
                </c:pt>
                <c:pt idx="11">
                  <c:v>0.32568274365365507</c:v>
                </c:pt>
                <c:pt idx="12">
                  <c:v>0.33601495653390884</c:v>
                </c:pt>
                <c:pt idx="13">
                  <c:v>0.34657349638640883</c:v>
                </c:pt>
                <c:pt idx="14">
                  <c:v>0.31250864076614376</c:v>
                </c:pt>
                <c:pt idx="15">
                  <c:v>0.28891327358782293</c:v>
                </c:pt>
                <c:pt idx="16">
                  <c:v>0.30068807117640972</c:v>
                </c:pt>
                <c:pt idx="17">
                  <c:v>0.30655757942795753</c:v>
                </c:pt>
                <c:pt idx="18">
                  <c:v>0.32273804150521751</c:v>
                </c:pt>
                <c:pt idx="19">
                  <c:v>0.31905436244606966</c:v>
                </c:pt>
                <c:pt idx="20">
                  <c:v>0.31030345404148102</c:v>
                </c:pt>
                <c:pt idx="21">
                  <c:v>0.32615236921608448</c:v>
                </c:pt>
                <c:pt idx="22">
                  <c:v>0.292237143009901</c:v>
                </c:pt>
                <c:pt idx="23">
                  <c:v>0.2955551670640707</c:v>
                </c:pt>
                <c:pt idx="24">
                  <c:v>0.3085315600931644</c:v>
                </c:pt>
                <c:pt idx="25">
                  <c:v>0.30595865800976751</c:v>
                </c:pt>
                <c:pt idx="26">
                  <c:v>0.31002713358402251</c:v>
                </c:pt>
                <c:pt idx="27">
                  <c:v>0.31655656126141551</c:v>
                </c:pt>
                <c:pt idx="28">
                  <c:v>0.29285656094551088</c:v>
                </c:pt>
                <c:pt idx="29">
                  <c:v>0.30248713436722752</c:v>
                </c:pt>
                <c:pt idx="30">
                  <c:v>0.29335123276710506</c:v>
                </c:pt>
                <c:pt idx="31">
                  <c:v>0.30643783175945283</c:v>
                </c:pt>
                <c:pt idx="32">
                  <c:v>0.29170567168295375</c:v>
                </c:pt>
                <c:pt idx="33">
                  <c:v>0.27844118452072142</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Alt Lag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0.45716146633028981</c:v>
                </c:pt>
                <c:pt idx="1">
                  <c:v>0.4535637440085411</c:v>
                </c:pt>
                <c:pt idx="2">
                  <c:v>0.42748153451085091</c:v>
                </c:pt>
                <c:pt idx="3">
                  <c:v>0.37594222447276121</c:v>
                </c:pt>
                <c:pt idx="4">
                  <c:v>0.40183206102252006</c:v>
                </c:pt>
                <c:pt idx="5">
                  <c:v>0.39128016230463986</c:v>
                </c:pt>
                <c:pt idx="6">
                  <c:v>0.37426787543296813</c:v>
                </c:pt>
                <c:pt idx="7">
                  <c:v>0.36877172058820723</c:v>
                </c:pt>
                <c:pt idx="8">
                  <c:v>0.3799492736160755</c:v>
                </c:pt>
                <c:pt idx="9">
                  <c:v>0.37562178668379786</c:v>
                </c:pt>
                <c:pt idx="10">
                  <c:v>0.35197524759173393</c:v>
                </c:pt>
                <c:pt idx="11">
                  <c:v>0.34307339459657665</c:v>
                </c:pt>
                <c:pt idx="12">
                  <c:v>0.32742087408900261</c:v>
                </c:pt>
                <c:pt idx="13">
                  <c:v>0.33999802941083906</c:v>
                </c:pt>
                <c:pt idx="14">
                  <c:v>0.31524432280659676</c:v>
                </c:pt>
                <c:pt idx="15">
                  <c:v>0.30326417177915571</c:v>
                </c:pt>
                <c:pt idx="16">
                  <c:v>0.31732326918840409</c:v>
                </c:pt>
                <c:pt idx="17">
                  <c:v>0.28679752168059353</c:v>
                </c:pt>
                <c:pt idx="18">
                  <c:v>0.32807794946432112</c:v>
                </c:pt>
                <c:pt idx="19">
                  <c:v>0.30809879365563392</c:v>
                </c:pt>
                <c:pt idx="20">
                  <c:v>0.3060078416764736</c:v>
                </c:pt>
                <c:pt idx="21">
                  <c:v>0.31070957192778587</c:v>
                </c:pt>
                <c:pt idx="22">
                  <c:v>0.27421830189228058</c:v>
                </c:pt>
                <c:pt idx="23">
                  <c:v>0.30102337867021567</c:v>
                </c:pt>
                <c:pt idx="24">
                  <c:v>0.28887184968590734</c:v>
                </c:pt>
                <c:pt idx="25">
                  <c:v>0.31110109740495678</c:v>
                </c:pt>
                <c:pt idx="26">
                  <c:v>0.28309872828423982</c:v>
                </c:pt>
                <c:pt idx="27">
                  <c:v>0.27574667833745481</c:v>
                </c:pt>
                <c:pt idx="28">
                  <c:v>0.2757769808024168</c:v>
                </c:pt>
                <c:pt idx="29">
                  <c:v>0.27957234536111358</c:v>
                </c:pt>
                <c:pt idx="30">
                  <c:v>0.28627163037657738</c:v>
                </c:pt>
                <c:pt idx="31">
                  <c:v>0.2595647956579924</c:v>
                </c:pt>
                <c:pt idx="32">
                  <c:v>0.25819566372036934</c:v>
                </c:pt>
                <c:pt idx="33">
                  <c:v>0.26145733560621737</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Alt Lag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0.45499262779951088</c:v>
                </c:pt>
                <c:pt idx="1">
                  <c:v>0.45570670768618582</c:v>
                </c:pt>
                <c:pt idx="2">
                  <c:v>0.39792552185058594</c:v>
                </c:pt>
                <c:pt idx="3">
                  <c:v>0.39488285151124003</c:v>
                </c:pt>
                <c:pt idx="4">
                  <c:v>0.41487922868132598</c:v>
                </c:pt>
                <c:pt idx="5">
                  <c:v>0.39410999140143393</c:v>
                </c:pt>
                <c:pt idx="6">
                  <c:v>0.38563437220454216</c:v>
                </c:pt>
                <c:pt idx="7">
                  <c:v>0.3718532527089119</c:v>
                </c:pt>
                <c:pt idx="8">
                  <c:v>0.38695816603302968</c:v>
                </c:pt>
                <c:pt idx="9">
                  <c:v>0.37698661780357368</c:v>
                </c:pt>
                <c:pt idx="10">
                  <c:v>0.34816450776159763</c:v>
                </c:pt>
                <c:pt idx="11">
                  <c:v>0.33541723489761344</c:v>
                </c:pt>
                <c:pt idx="12">
                  <c:v>0.3279610766619443</c:v>
                </c:pt>
                <c:pt idx="13">
                  <c:v>0.32806017129123216</c:v>
                </c:pt>
                <c:pt idx="14">
                  <c:v>0.31126919059455394</c:v>
                </c:pt>
                <c:pt idx="15">
                  <c:v>0.29879655885696416</c:v>
                </c:pt>
                <c:pt idx="16">
                  <c:v>0.28884047704935067</c:v>
                </c:pt>
                <c:pt idx="17">
                  <c:v>0.27768328766524791</c:v>
                </c:pt>
                <c:pt idx="18">
                  <c:v>0.30410183542966845</c:v>
                </c:pt>
                <c:pt idx="19">
                  <c:v>0.30820053336024278</c:v>
                </c:pt>
                <c:pt idx="20">
                  <c:v>0.29634179976582525</c:v>
                </c:pt>
                <c:pt idx="21">
                  <c:v>0.29250422330200671</c:v>
                </c:pt>
                <c:pt idx="22">
                  <c:v>0.28390487293899058</c:v>
                </c:pt>
                <c:pt idx="23">
                  <c:v>0.29143202061951157</c:v>
                </c:pt>
                <c:pt idx="24">
                  <c:v>0.29776371930539608</c:v>
                </c:pt>
                <c:pt idx="25">
                  <c:v>0.29561983621120463</c:v>
                </c:pt>
                <c:pt idx="26">
                  <c:v>0.29065152765810492</c:v>
                </c:pt>
                <c:pt idx="27">
                  <c:v>0.29603994455933563</c:v>
                </c:pt>
                <c:pt idx="28">
                  <c:v>0.28411990447342395</c:v>
                </c:pt>
                <c:pt idx="29">
                  <c:v>0.28867547509074221</c:v>
                </c:pt>
                <c:pt idx="30">
                  <c:v>0.28835235923528674</c:v>
                </c:pt>
                <c:pt idx="31">
                  <c:v>0.27930705548822882</c:v>
                </c:pt>
                <c:pt idx="32">
                  <c:v>0.26495017224550249</c:v>
                </c:pt>
                <c:pt idx="33">
                  <c:v>0.26294920164346686</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0.45499263000000001</c:v>
                </c:pt>
                <c:pt idx="1">
                  <c:v>0.45570671000000001</c:v>
                </c:pt>
                <c:pt idx="2">
                  <c:v>0.39792551999999998</c:v>
                </c:pt>
                <c:pt idx="3">
                  <c:v>0.39488285000000001</c:v>
                </c:pt>
                <c:pt idx="4">
                  <c:v>0.41487922999999999</c:v>
                </c:pt>
                <c:pt idx="5">
                  <c:v>0.39410999000000002</c:v>
                </c:pt>
                <c:pt idx="6">
                  <c:v>0.38563437</c:v>
                </c:pt>
                <c:pt idx="7">
                  <c:v>0.37185325000000002</c:v>
                </c:pt>
                <c:pt idx="8">
                  <c:v>0.38695816999999999</c:v>
                </c:pt>
                <c:pt idx="9">
                  <c:v>0.37698661999999999</c:v>
                </c:pt>
                <c:pt idx="10">
                  <c:v>0.34816450999999998</c:v>
                </c:pt>
                <c:pt idx="11">
                  <c:v>0.33541723000000001</c:v>
                </c:pt>
                <c:pt idx="12">
                  <c:v>0.32796108000000002</c:v>
                </c:pt>
                <c:pt idx="13">
                  <c:v>0.32806016999999998</c:v>
                </c:pt>
                <c:pt idx="14">
                  <c:v>0.31126918999999997</c:v>
                </c:pt>
                <c:pt idx="15">
                  <c:v>0.29879655999999999</c:v>
                </c:pt>
                <c:pt idx="16">
                  <c:v>0.28884048000000001</c:v>
                </c:pt>
                <c:pt idx="17">
                  <c:v>0.27768329000000003</c:v>
                </c:pt>
                <c:pt idx="18">
                  <c:v>0.30410184000000001</c:v>
                </c:pt>
                <c:pt idx="19">
                  <c:v>0.30820052999999997</c:v>
                </c:pt>
                <c:pt idx="20">
                  <c:v>0.29634179999999999</c:v>
                </c:pt>
                <c:pt idx="21">
                  <c:v>0.29250421999999998</c:v>
                </c:pt>
                <c:pt idx="22">
                  <c:v>0.28390486999999998</c:v>
                </c:pt>
                <c:pt idx="23">
                  <c:v>0.29143202000000001</c:v>
                </c:pt>
                <c:pt idx="24">
                  <c:v>0.29776372000000001</c:v>
                </c:pt>
                <c:pt idx="25">
                  <c:v>0.29561984000000002</c:v>
                </c:pt>
                <c:pt idx="26">
                  <c:v>0.29065152999999999</c:v>
                </c:pt>
                <c:pt idx="27">
                  <c:v>0.29603994</c:v>
                </c:pt>
                <c:pt idx="28">
                  <c:v>0.28411989999999998</c:v>
                </c:pt>
                <c:pt idx="29">
                  <c:v>0.28867547999999998</c:v>
                </c:pt>
                <c:pt idx="30">
                  <c:v>0.28835235999999997</c:v>
                </c:pt>
                <c:pt idx="31">
                  <c:v>0.27930706</c:v>
                </c:pt>
                <c:pt idx="32">
                  <c:v>0.26495016999999998</c:v>
                </c:pt>
                <c:pt idx="33">
                  <c:v>0.26294919999999999</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4350866589437519"/>
          <c:y val="1.4847277190176096E-2"/>
          <c:w val="0.33943421251448047"/>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1982-LAST</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0.45732123500108723</c:v>
                </c:pt>
                <c:pt idx="1">
                  <c:v>0.45576109388470648</c:v>
                </c:pt>
                <c:pt idx="2">
                  <c:v>0.42513698112964632</c:v>
                </c:pt>
                <c:pt idx="3">
                  <c:v>0.3808942598998547</c:v>
                </c:pt>
                <c:pt idx="4">
                  <c:v>0.39795495662093161</c:v>
                </c:pt>
                <c:pt idx="5">
                  <c:v>0.39109611877799033</c:v>
                </c:pt>
                <c:pt idx="6">
                  <c:v>0.37698381009697912</c:v>
                </c:pt>
                <c:pt idx="7">
                  <c:v>0.36123018345236779</c:v>
                </c:pt>
                <c:pt idx="8">
                  <c:v>0.39996896439790725</c:v>
                </c:pt>
                <c:pt idx="9">
                  <c:v>0.37673886027932169</c:v>
                </c:pt>
                <c:pt idx="10">
                  <c:v>0.34371254880726343</c:v>
                </c:pt>
                <c:pt idx="11">
                  <c:v>0.32568274365365507</c:v>
                </c:pt>
                <c:pt idx="12">
                  <c:v>0.33601495653390884</c:v>
                </c:pt>
                <c:pt idx="13">
                  <c:v>0.34657349638640883</c:v>
                </c:pt>
                <c:pt idx="14">
                  <c:v>0.31250864076614376</c:v>
                </c:pt>
                <c:pt idx="15">
                  <c:v>0.28891327358782293</c:v>
                </c:pt>
                <c:pt idx="16">
                  <c:v>0.30068807117640972</c:v>
                </c:pt>
                <c:pt idx="17">
                  <c:v>0.30655757942795753</c:v>
                </c:pt>
                <c:pt idx="18">
                  <c:v>0.32273804150521751</c:v>
                </c:pt>
                <c:pt idx="19">
                  <c:v>0.31905436244606966</c:v>
                </c:pt>
                <c:pt idx="20">
                  <c:v>0.31030345404148102</c:v>
                </c:pt>
                <c:pt idx="21">
                  <c:v>0.32615236921608448</c:v>
                </c:pt>
                <c:pt idx="22">
                  <c:v>0.292237143009901</c:v>
                </c:pt>
                <c:pt idx="23">
                  <c:v>0.2955551670640707</c:v>
                </c:pt>
                <c:pt idx="24">
                  <c:v>0.3085315600931644</c:v>
                </c:pt>
                <c:pt idx="25">
                  <c:v>0.30595865800976751</c:v>
                </c:pt>
                <c:pt idx="26">
                  <c:v>0.31002713358402251</c:v>
                </c:pt>
                <c:pt idx="27">
                  <c:v>0.31655656126141551</c:v>
                </c:pt>
                <c:pt idx="28">
                  <c:v>0.29285656094551088</c:v>
                </c:pt>
                <c:pt idx="29">
                  <c:v>0.30248713436722752</c:v>
                </c:pt>
                <c:pt idx="30">
                  <c:v>0.29335123276710506</c:v>
                </c:pt>
                <c:pt idx="31">
                  <c:v>0.30643783175945283</c:v>
                </c:pt>
                <c:pt idx="32">
                  <c:v>0.29170567168295375</c:v>
                </c:pt>
                <c:pt idx="33">
                  <c:v>0.27844118452072142</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1985-LAST</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0.45979423823952681</c:v>
                </c:pt>
                <c:pt idx="1">
                  <c:v>0.45778316825628274</c:v>
                </c:pt>
                <c:pt idx="2">
                  <c:v>0.43095674109458931</c:v>
                </c:pt>
                <c:pt idx="3">
                  <c:v>0.38210866680741307</c:v>
                </c:pt>
                <c:pt idx="4">
                  <c:v>0.39707878959178933</c:v>
                </c:pt>
                <c:pt idx="5">
                  <c:v>0.39226992496848107</c:v>
                </c:pt>
                <c:pt idx="6">
                  <c:v>0.37492309764027598</c:v>
                </c:pt>
                <c:pt idx="7">
                  <c:v>0.36060484731197362</c:v>
                </c:pt>
                <c:pt idx="8">
                  <c:v>0.40172424931824213</c:v>
                </c:pt>
                <c:pt idx="9">
                  <c:v>0.37803280752897261</c:v>
                </c:pt>
                <c:pt idx="10">
                  <c:v>0.34688839843869212</c:v>
                </c:pt>
                <c:pt idx="11">
                  <c:v>0.32665641793608657</c:v>
                </c:pt>
                <c:pt idx="12">
                  <c:v>0.3360404648780822</c:v>
                </c:pt>
                <c:pt idx="13">
                  <c:v>0.3477440835833549</c:v>
                </c:pt>
                <c:pt idx="14">
                  <c:v>0.3125734429210425</c:v>
                </c:pt>
                <c:pt idx="15">
                  <c:v>0.28975095583498472</c:v>
                </c:pt>
                <c:pt idx="16">
                  <c:v>0.30115664026141165</c:v>
                </c:pt>
                <c:pt idx="17">
                  <c:v>0.30766579148173334</c:v>
                </c:pt>
                <c:pt idx="18">
                  <c:v>0.32515501481294634</c:v>
                </c:pt>
                <c:pt idx="19">
                  <c:v>0.3185019060820341</c:v>
                </c:pt>
                <c:pt idx="20">
                  <c:v>0.3119973358511926</c:v>
                </c:pt>
                <c:pt idx="21">
                  <c:v>0.32687796942889691</c:v>
                </c:pt>
                <c:pt idx="22">
                  <c:v>0.2921624628156424</c:v>
                </c:pt>
                <c:pt idx="23">
                  <c:v>0.29666430552303802</c:v>
                </c:pt>
                <c:pt idx="24">
                  <c:v>0.30964210309088225</c:v>
                </c:pt>
                <c:pt idx="25">
                  <c:v>0.30653058449923992</c:v>
                </c:pt>
                <c:pt idx="26">
                  <c:v>0.31296768490970123</c:v>
                </c:pt>
                <c:pt idx="27">
                  <c:v>0.31570429575443271</c:v>
                </c:pt>
                <c:pt idx="28">
                  <c:v>0.29397510722279546</c:v>
                </c:pt>
                <c:pt idx="29">
                  <c:v>0.30298205433785907</c:v>
                </c:pt>
                <c:pt idx="30">
                  <c:v>0.28878164120018485</c:v>
                </c:pt>
                <c:pt idx="31">
                  <c:v>0.30541712954640388</c:v>
                </c:pt>
                <c:pt idx="32">
                  <c:v>0.29260638110339637</c:v>
                </c:pt>
                <c:pt idx="33">
                  <c:v>0.27916444768011583</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1990-LAST</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0.48585839140415199</c:v>
                </c:pt>
                <c:pt idx="1">
                  <c:v>0.47026032611727714</c:v>
                </c:pt>
                <c:pt idx="2">
                  <c:v>0.43932572087645527</c:v>
                </c:pt>
                <c:pt idx="3">
                  <c:v>0.42015213134884838</c:v>
                </c:pt>
                <c:pt idx="4">
                  <c:v>0.41487061056494712</c:v>
                </c:pt>
                <c:pt idx="5">
                  <c:v>0.39739427110552794</c:v>
                </c:pt>
                <c:pt idx="6">
                  <c:v>0.38028146883845326</c:v>
                </c:pt>
                <c:pt idx="7">
                  <c:v>0.37413560825586328</c:v>
                </c:pt>
                <c:pt idx="8">
                  <c:v>0.39530925521254545</c:v>
                </c:pt>
                <c:pt idx="9">
                  <c:v>0.37682564482092862</c:v>
                </c:pt>
                <c:pt idx="10">
                  <c:v>0.34873112885653962</c:v>
                </c:pt>
                <c:pt idx="11">
                  <c:v>0.32546431206166748</c:v>
                </c:pt>
                <c:pt idx="12">
                  <c:v>0.33222481070458881</c:v>
                </c:pt>
                <c:pt idx="13">
                  <c:v>0.34445625334978097</c:v>
                </c:pt>
                <c:pt idx="14">
                  <c:v>0.31000598230957988</c:v>
                </c:pt>
                <c:pt idx="15">
                  <c:v>0.3007242127209902</c:v>
                </c:pt>
                <c:pt idx="16">
                  <c:v>0.30451581083238122</c:v>
                </c:pt>
                <c:pt idx="17">
                  <c:v>0.30680329121649269</c:v>
                </c:pt>
                <c:pt idx="18">
                  <c:v>0.31666868592798703</c:v>
                </c:pt>
                <c:pt idx="19">
                  <c:v>0.32740736261010167</c:v>
                </c:pt>
                <c:pt idx="20">
                  <c:v>0.32336602364480493</c:v>
                </c:pt>
                <c:pt idx="21">
                  <c:v>0.32878637270629413</c:v>
                </c:pt>
                <c:pt idx="22">
                  <c:v>0.30717630048096184</c:v>
                </c:pt>
                <c:pt idx="23">
                  <c:v>0.30892136837542056</c:v>
                </c:pt>
                <c:pt idx="24">
                  <c:v>0.31666049450635914</c:v>
                </c:pt>
                <c:pt idx="25">
                  <c:v>0.3065614112615585</c:v>
                </c:pt>
                <c:pt idx="26">
                  <c:v>0.29940073505043985</c:v>
                </c:pt>
                <c:pt idx="27">
                  <c:v>0.33218369378149509</c:v>
                </c:pt>
                <c:pt idx="28">
                  <c:v>0.29175046578049663</c:v>
                </c:pt>
                <c:pt idx="29">
                  <c:v>0.3070375468730927</c:v>
                </c:pt>
                <c:pt idx="30">
                  <c:v>0.29752830645442008</c:v>
                </c:pt>
                <c:pt idx="31">
                  <c:v>0.30464650091528889</c:v>
                </c:pt>
                <c:pt idx="32">
                  <c:v>0.30144506686925893</c:v>
                </c:pt>
                <c:pt idx="33">
                  <c:v>0.29167707400023934</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1995-LAST</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0.48823870235681532</c:v>
                </c:pt>
                <c:pt idx="1">
                  <c:v>0.48022373148798941</c:v>
                </c:pt>
                <c:pt idx="2">
                  <c:v>0.44039671099185951</c:v>
                </c:pt>
                <c:pt idx="3">
                  <c:v>0.40872297251224521</c:v>
                </c:pt>
                <c:pt idx="4">
                  <c:v>0.41764503324031826</c:v>
                </c:pt>
                <c:pt idx="5">
                  <c:v>0.4010289735794067</c:v>
                </c:pt>
                <c:pt idx="6">
                  <c:v>0.38288175728917112</c:v>
                </c:pt>
                <c:pt idx="7">
                  <c:v>0.36316834339499465</c:v>
                </c:pt>
                <c:pt idx="8">
                  <c:v>0.39581558901071551</c:v>
                </c:pt>
                <c:pt idx="9">
                  <c:v>0.36891013255715371</c:v>
                </c:pt>
                <c:pt idx="10">
                  <c:v>0.34530688364803785</c:v>
                </c:pt>
                <c:pt idx="11">
                  <c:v>0.33656221970915801</c:v>
                </c:pt>
                <c:pt idx="12">
                  <c:v>0.32856010608375075</c:v>
                </c:pt>
                <c:pt idx="13">
                  <c:v>0.33856570310890677</c:v>
                </c:pt>
                <c:pt idx="14">
                  <c:v>0.31820809242129322</c:v>
                </c:pt>
                <c:pt idx="15">
                  <c:v>0.30525026841461667</c:v>
                </c:pt>
                <c:pt idx="16">
                  <c:v>0.30602628289163114</c:v>
                </c:pt>
                <c:pt idx="17">
                  <c:v>0.30619264431297777</c:v>
                </c:pt>
                <c:pt idx="18">
                  <c:v>0.32071714553236957</c:v>
                </c:pt>
                <c:pt idx="19">
                  <c:v>0.32796546903252599</c:v>
                </c:pt>
                <c:pt idx="20">
                  <c:v>0.31207020141184333</c:v>
                </c:pt>
                <c:pt idx="21">
                  <c:v>0.32404486531019211</c:v>
                </c:pt>
                <c:pt idx="22">
                  <c:v>0.30818457317352294</c:v>
                </c:pt>
                <c:pt idx="23">
                  <c:v>0.30812068529427056</c:v>
                </c:pt>
                <c:pt idx="24">
                  <c:v>0.31264790907502177</c:v>
                </c:pt>
                <c:pt idx="25">
                  <c:v>0.31813054846227168</c:v>
                </c:pt>
                <c:pt idx="26">
                  <c:v>0.29957895749807351</c:v>
                </c:pt>
                <c:pt idx="27">
                  <c:v>0.32550385983288288</c:v>
                </c:pt>
                <c:pt idx="28">
                  <c:v>0.30391768147051335</c:v>
                </c:pt>
                <c:pt idx="29">
                  <c:v>0.31411659537255765</c:v>
                </c:pt>
                <c:pt idx="30">
                  <c:v>0.30101748543977735</c:v>
                </c:pt>
                <c:pt idx="31">
                  <c:v>0.31094372221827515</c:v>
                </c:pt>
                <c:pt idx="32">
                  <c:v>0.29793678805232049</c:v>
                </c:pt>
                <c:pt idx="33">
                  <c:v>0.28900114679336553</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1982-LAST</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0.45732123500108723</c:v>
                </c:pt>
                <c:pt idx="1">
                  <c:v>0.45576109388470648</c:v>
                </c:pt>
                <c:pt idx="2">
                  <c:v>0.42513698112964632</c:v>
                </c:pt>
                <c:pt idx="3">
                  <c:v>0.3808942598998547</c:v>
                </c:pt>
                <c:pt idx="4">
                  <c:v>0.39795495662093161</c:v>
                </c:pt>
                <c:pt idx="5">
                  <c:v>0.39109611877799033</c:v>
                </c:pt>
                <c:pt idx="6">
                  <c:v>0.37698381009697912</c:v>
                </c:pt>
                <c:pt idx="7">
                  <c:v>0.36123018345236779</c:v>
                </c:pt>
                <c:pt idx="8">
                  <c:v>0.39996896439790725</c:v>
                </c:pt>
                <c:pt idx="9">
                  <c:v>0.37673886027932169</c:v>
                </c:pt>
                <c:pt idx="10">
                  <c:v>0.34371254880726343</c:v>
                </c:pt>
                <c:pt idx="11">
                  <c:v>0.32568274365365507</c:v>
                </c:pt>
                <c:pt idx="12">
                  <c:v>0.33601495653390884</c:v>
                </c:pt>
                <c:pt idx="13">
                  <c:v>0.34657349638640883</c:v>
                </c:pt>
                <c:pt idx="14">
                  <c:v>0.31250864076614376</c:v>
                </c:pt>
                <c:pt idx="15">
                  <c:v>0.28891327358782293</c:v>
                </c:pt>
                <c:pt idx="16">
                  <c:v>0.30068807117640972</c:v>
                </c:pt>
                <c:pt idx="17">
                  <c:v>0.30655757942795753</c:v>
                </c:pt>
                <c:pt idx="18">
                  <c:v>0.32273804150521751</c:v>
                </c:pt>
                <c:pt idx="19">
                  <c:v>0.31905436244606966</c:v>
                </c:pt>
                <c:pt idx="20">
                  <c:v>0.31030345404148102</c:v>
                </c:pt>
                <c:pt idx="21">
                  <c:v>0.32615236921608448</c:v>
                </c:pt>
                <c:pt idx="22">
                  <c:v>0.292237143009901</c:v>
                </c:pt>
                <c:pt idx="23">
                  <c:v>0.2955551670640707</c:v>
                </c:pt>
                <c:pt idx="24">
                  <c:v>0.3085315600931644</c:v>
                </c:pt>
                <c:pt idx="25">
                  <c:v>0.30595865800976751</c:v>
                </c:pt>
                <c:pt idx="26">
                  <c:v>0.31002713358402251</c:v>
                </c:pt>
                <c:pt idx="27">
                  <c:v>0.31655656126141551</c:v>
                </c:pt>
                <c:pt idx="28">
                  <c:v>0.29285656094551088</c:v>
                </c:pt>
                <c:pt idx="29">
                  <c:v>0.30248713436722752</c:v>
                </c:pt>
                <c:pt idx="30">
                  <c:v>0.29335123276710506</c:v>
                </c:pt>
                <c:pt idx="31">
                  <c:v>0.30643783175945283</c:v>
                </c:pt>
                <c:pt idx="32">
                  <c:v>0.29170567168295375</c:v>
                </c:pt>
                <c:pt idx="33">
                  <c:v>0.27844118452072142</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1985-LAST</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0.45979423823952681</c:v>
                </c:pt>
                <c:pt idx="1">
                  <c:v>0.45778316825628274</c:v>
                </c:pt>
                <c:pt idx="2">
                  <c:v>0.43095674109458931</c:v>
                </c:pt>
                <c:pt idx="3">
                  <c:v>0.38210866680741307</c:v>
                </c:pt>
                <c:pt idx="4">
                  <c:v>0.39707878959178933</c:v>
                </c:pt>
                <c:pt idx="5">
                  <c:v>0.39226992496848107</c:v>
                </c:pt>
                <c:pt idx="6">
                  <c:v>0.37492309764027598</c:v>
                </c:pt>
                <c:pt idx="7">
                  <c:v>0.36060484731197362</c:v>
                </c:pt>
                <c:pt idx="8">
                  <c:v>0.40172424931824213</c:v>
                </c:pt>
                <c:pt idx="9">
                  <c:v>0.37803280752897261</c:v>
                </c:pt>
                <c:pt idx="10">
                  <c:v>0.34688839843869212</c:v>
                </c:pt>
                <c:pt idx="11">
                  <c:v>0.32665641793608657</c:v>
                </c:pt>
                <c:pt idx="12">
                  <c:v>0.3360404648780822</c:v>
                </c:pt>
                <c:pt idx="13">
                  <c:v>0.3477440835833549</c:v>
                </c:pt>
                <c:pt idx="14">
                  <c:v>0.3125734429210425</c:v>
                </c:pt>
                <c:pt idx="15">
                  <c:v>0.28975095583498472</c:v>
                </c:pt>
                <c:pt idx="16">
                  <c:v>0.30115664026141165</c:v>
                </c:pt>
                <c:pt idx="17">
                  <c:v>0.30766579148173334</c:v>
                </c:pt>
                <c:pt idx="18">
                  <c:v>0.32515501481294634</c:v>
                </c:pt>
                <c:pt idx="19">
                  <c:v>0.3185019060820341</c:v>
                </c:pt>
                <c:pt idx="20">
                  <c:v>0.3119973358511926</c:v>
                </c:pt>
                <c:pt idx="21">
                  <c:v>0.32687796942889691</c:v>
                </c:pt>
                <c:pt idx="22">
                  <c:v>0.2921624628156424</c:v>
                </c:pt>
                <c:pt idx="23">
                  <c:v>0.29666430552303802</c:v>
                </c:pt>
                <c:pt idx="24">
                  <c:v>0.30964210309088225</c:v>
                </c:pt>
                <c:pt idx="25">
                  <c:v>0.30653058449923992</c:v>
                </c:pt>
                <c:pt idx="26">
                  <c:v>0.31296768490970123</c:v>
                </c:pt>
                <c:pt idx="27">
                  <c:v>0.31570429575443271</c:v>
                </c:pt>
                <c:pt idx="28">
                  <c:v>0.29397510722279546</c:v>
                </c:pt>
                <c:pt idx="29">
                  <c:v>0.30298205433785907</c:v>
                </c:pt>
                <c:pt idx="30">
                  <c:v>0.28878164120018485</c:v>
                </c:pt>
                <c:pt idx="31">
                  <c:v>0.30541712954640388</c:v>
                </c:pt>
                <c:pt idx="32">
                  <c:v>0.29260638110339637</c:v>
                </c:pt>
                <c:pt idx="33">
                  <c:v>0.27916444768011583</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1990-LAST</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0.48585839140415199</c:v>
                </c:pt>
                <c:pt idx="1">
                  <c:v>0.47026032611727714</c:v>
                </c:pt>
                <c:pt idx="2">
                  <c:v>0.43932572087645527</c:v>
                </c:pt>
                <c:pt idx="3">
                  <c:v>0.42015213134884838</c:v>
                </c:pt>
                <c:pt idx="4">
                  <c:v>0.41487061056494712</c:v>
                </c:pt>
                <c:pt idx="5">
                  <c:v>0.39739427110552794</c:v>
                </c:pt>
                <c:pt idx="6">
                  <c:v>0.38028146883845326</c:v>
                </c:pt>
                <c:pt idx="7">
                  <c:v>0.37413560825586328</c:v>
                </c:pt>
                <c:pt idx="8">
                  <c:v>0.39530925521254545</c:v>
                </c:pt>
                <c:pt idx="9">
                  <c:v>0.37682564482092862</c:v>
                </c:pt>
                <c:pt idx="10">
                  <c:v>0.34873112885653962</c:v>
                </c:pt>
                <c:pt idx="11">
                  <c:v>0.32546431206166748</c:v>
                </c:pt>
                <c:pt idx="12">
                  <c:v>0.33222481070458881</c:v>
                </c:pt>
                <c:pt idx="13">
                  <c:v>0.34445625334978097</c:v>
                </c:pt>
                <c:pt idx="14">
                  <c:v>0.31000598230957988</c:v>
                </c:pt>
                <c:pt idx="15">
                  <c:v>0.3007242127209902</c:v>
                </c:pt>
                <c:pt idx="16">
                  <c:v>0.30451581083238122</c:v>
                </c:pt>
                <c:pt idx="17">
                  <c:v>0.30680329121649269</c:v>
                </c:pt>
                <c:pt idx="18">
                  <c:v>0.31666868592798703</c:v>
                </c:pt>
                <c:pt idx="19">
                  <c:v>0.32740736261010167</c:v>
                </c:pt>
                <c:pt idx="20">
                  <c:v>0.32336602364480493</c:v>
                </c:pt>
                <c:pt idx="21">
                  <c:v>0.32878637270629413</c:v>
                </c:pt>
                <c:pt idx="22">
                  <c:v>0.30717630048096184</c:v>
                </c:pt>
                <c:pt idx="23">
                  <c:v>0.30892136837542056</c:v>
                </c:pt>
                <c:pt idx="24">
                  <c:v>0.31666049450635914</c:v>
                </c:pt>
                <c:pt idx="25">
                  <c:v>0.3065614112615585</c:v>
                </c:pt>
                <c:pt idx="26">
                  <c:v>0.29940073505043985</c:v>
                </c:pt>
                <c:pt idx="27">
                  <c:v>0.33218369378149509</c:v>
                </c:pt>
                <c:pt idx="28">
                  <c:v>0.29175046578049663</c:v>
                </c:pt>
                <c:pt idx="29">
                  <c:v>0.3070375468730927</c:v>
                </c:pt>
                <c:pt idx="30">
                  <c:v>0.29752830645442008</c:v>
                </c:pt>
                <c:pt idx="31">
                  <c:v>0.30464650091528889</c:v>
                </c:pt>
                <c:pt idx="32">
                  <c:v>0.30144506686925893</c:v>
                </c:pt>
                <c:pt idx="33">
                  <c:v>0.29167707400023934</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1995-LAST</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0.48823870235681532</c:v>
                </c:pt>
                <c:pt idx="1">
                  <c:v>0.48022373148798941</c:v>
                </c:pt>
                <c:pt idx="2">
                  <c:v>0.44039671099185951</c:v>
                </c:pt>
                <c:pt idx="3">
                  <c:v>0.40872297251224521</c:v>
                </c:pt>
                <c:pt idx="4">
                  <c:v>0.41764503324031826</c:v>
                </c:pt>
                <c:pt idx="5">
                  <c:v>0.4010289735794067</c:v>
                </c:pt>
                <c:pt idx="6">
                  <c:v>0.38288175728917112</c:v>
                </c:pt>
                <c:pt idx="7">
                  <c:v>0.36316834339499465</c:v>
                </c:pt>
                <c:pt idx="8">
                  <c:v>0.39581558901071551</c:v>
                </c:pt>
                <c:pt idx="9">
                  <c:v>0.36891013255715371</c:v>
                </c:pt>
                <c:pt idx="10">
                  <c:v>0.34530688364803785</c:v>
                </c:pt>
                <c:pt idx="11">
                  <c:v>0.33656221970915801</c:v>
                </c:pt>
                <c:pt idx="12">
                  <c:v>0.32856010608375075</c:v>
                </c:pt>
                <c:pt idx="13">
                  <c:v>0.33856570310890677</c:v>
                </c:pt>
                <c:pt idx="14">
                  <c:v>0.31820809242129322</c:v>
                </c:pt>
                <c:pt idx="15">
                  <c:v>0.30525026841461667</c:v>
                </c:pt>
                <c:pt idx="16">
                  <c:v>0.30602628289163114</c:v>
                </c:pt>
                <c:pt idx="17">
                  <c:v>0.30619264431297777</c:v>
                </c:pt>
                <c:pt idx="18">
                  <c:v>0.32071714553236957</c:v>
                </c:pt>
                <c:pt idx="19">
                  <c:v>0.32796546903252599</c:v>
                </c:pt>
                <c:pt idx="20">
                  <c:v>0.31207020141184333</c:v>
                </c:pt>
                <c:pt idx="21">
                  <c:v>0.32404486531019211</c:v>
                </c:pt>
                <c:pt idx="22">
                  <c:v>0.30818457317352294</c:v>
                </c:pt>
                <c:pt idx="23">
                  <c:v>0.30812068529427056</c:v>
                </c:pt>
                <c:pt idx="24">
                  <c:v>0.31264790907502177</c:v>
                </c:pt>
                <c:pt idx="25">
                  <c:v>0.31813054846227168</c:v>
                </c:pt>
                <c:pt idx="26">
                  <c:v>0.29957895749807351</c:v>
                </c:pt>
                <c:pt idx="27">
                  <c:v>0.32550385983288288</c:v>
                </c:pt>
                <c:pt idx="28">
                  <c:v>0.30391768147051335</c:v>
                </c:pt>
                <c:pt idx="29">
                  <c:v>0.31411659537255765</c:v>
                </c:pt>
                <c:pt idx="30">
                  <c:v>0.30101748543977735</c:v>
                </c:pt>
                <c:pt idx="31">
                  <c:v>0.31094372221827515</c:v>
                </c:pt>
                <c:pt idx="32">
                  <c:v>0.29793678805232049</c:v>
                </c:pt>
                <c:pt idx="33">
                  <c:v>0.28900114679336553</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B370-479A-9CEF-8A190BD3B0A8}"/>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0.45732123500108723</c:v>
                </c:pt>
                <c:pt idx="1">
                  <c:v>0.45576109388470648</c:v>
                </c:pt>
                <c:pt idx="2">
                  <c:v>0.42513698112964632</c:v>
                </c:pt>
                <c:pt idx="3">
                  <c:v>0.3808942598998547</c:v>
                </c:pt>
                <c:pt idx="4">
                  <c:v>0.39795495662093161</c:v>
                </c:pt>
                <c:pt idx="5">
                  <c:v>0.39109611877799033</c:v>
                </c:pt>
                <c:pt idx="6">
                  <c:v>0.37698381009697912</c:v>
                </c:pt>
                <c:pt idx="7">
                  <c:v>0.36123018345236779</c:v>
                </c:pt>
                <c:pt idx="8">
                  <c:v>0.39996896439790725</c:v>
                </c:pt>
                <c:pt idx="9">
                  <c:v>0.37673886027932169</c:v>
                </c:pt>
                <c:pt idx="10">
                  <c:v>0.34371254880726343</c:v>
                </c:pt>
                <c:pt idx="11">
                  <c:v>0.32568274365365507</c:v>
                </c:pt>
                <c:pt idx="12">
                  <c:v>0.33601495653390884</c:v>
                </c:pt>
                <c:pt idx="13">
                  <c:v>0.34657349638640883</c:v>
                </c:pt>
                <c:pt idx="14">
                  <c:v>0.31250864076614376</c:v>
                </c:pt>
                <c:pt idx="15">
                  <c:v>0.28891327358782293</c:v>
                </c:pt>
                <c:pt idx="16">
                  <c:v>0.30068807117640972</c:v>
                </c:pt>
                <c:pt idx="17">
                  <c:v>0.30655757942795753</c:v>
                </c:pt>
                <c:pt idx="18">
                  <c:v>0.32273804150521751</c:v>
                </c:pt>
                <c:pt idx="19">
                  <c:v>0.31905436244606966</c:v>
                </c:pt>
                <c:pt idx="20">
                  <c:v>0.31030345404148102</c:v>
                </c:pt>
                <c:pt idx="21">
                  <c:v>0.32615236921608448</c:v>
                </c:pt>
                <c:pt idx="22">
                  <c:v>0.292237143009901</c:v>
                </c:pt>
                <c:pt idx="23">
                  <c:v>0.2955551670640707</c:v>
                </c:pt>
                <c:pt idx="24">
                  <c:v>0.3085315600931644</c:v>
                </c:pt>
                <c:pt idx="25">
                  <c:v>0.30595865800976751</c:v>
                </c:pt>
                <c:pt idx="26">
                  <c:v>0.31002713358402251</c:v>
                </c:pt>
                <c:pt idx="27">
                  <c:v>0.31655656126141551</c:v>
                </c:pt>
                <c:pt idx="28">
                  <c:v>0.29285656094551088</c:v>
                </c:pt>
                <c:pt idx="29">
                  <c:v>0.30248713436722752</c:v>
                </c:pt>
                <c:pt idx="30">
                  <c:v>0.29335123276710506</c:v>
                </c:pt>
                <c:pt idx="31">
                  <c:v>0.30643783175945283</c:v>
                </c:pt>
                <c:pt idx="32">
                  <c:v>0.29170567168295375</c:v>
                </c:pt>
                <c:pt idx="33">
                  <c:v>0.27844118452072142</c:v>
                </c:pt>
              </c:numCache>
            </c:numRef>
          </c:val>
          <c:smooth val="0"/>
          <c:extLst>
            <c:ext xmlns:c16="http://schemas.microsoft.com/office/drawing/2014/chart" uri="{C3380CC4-5D6E-409C-BE32-E72D297353CC}">
              <c16:uniqueId val="{00000001-B370-479A-9CEF-8A190BD3B0A8}"/>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0.45472004726529125</c:v>
                </c:pt>
                <c:pt idx="1">
                  <c:v>0.45604882010817532</c:v>
                </c:pt>
                <c:pt idx="2">
                  <c:v>0.39863383617997167</c:v>
                </c:pt>
                <c:pt idx="3">
                  <c:v>0.38173906269669533</c:v>
                </c:pt>
                <c:pt idx="4">
                  <c:v>0.41342507243156434</c:v>
                </c:pt>
                <c:pt idx="5">
                  <c:v>0.3666765872836113</c:v>
                </c:pt>
                <c:pt idx="6">
                  <c:v>0.39467902690172196</c:v>
                </c:pt>
                <c:pt idx="7">
                  <c:v>0.37423048457503316</c:v>
                </c:pt>
                <c:pt idx="8">
                  <c:v>0.372940319865942</c:v>
                </c:pt>
                <c:pt idx="9">
                  <c:v>0.37685083743929865</c:v>
                </c:pt>
                <c:pt idx="10">
                  <c:v>0.34147324566543102</c:v>
                </c:pt>
                <c:pt idx="11">
                  <c:v>0.32658311146497726</c:v>
                </c:pt>
                <c:pt idx="12">
                  <c:v>0.330896219342947</c:v>
                </c:pt>
                <c:pt idx="13">
                  <c:v>0.32928674319386486</c:v>
                </c:pt>
                <c:pt idx="14">
                  <c:v>0.30655241586267951</c:v>
                </c:pt>
                <c:pt idx="15">
                  <c:v>0.28618378555774693</c:v>
                </c:pt>
                <c:pt idx="16">
                  <c:v>0.30076196324825288</c:v>
                </c:pt>
                <c:pt idx="17">
                  <c:v>0.30568497022986407</c:v>
                </c:pt>
                <c:pt idx="18">
                  <c:v>0.29447107023000724</c:v>
                </c:pt>
                <c:pt idx="19">
                  <c:v>0.32149881157279014</c:v>
                </c:pt>
                <c:pt idx="20">
                  <c:v>0.30527905961871149</c:v>
                </c:pt>
                <c:pt idx="21">
                  <c:v>0.30748705607652665</c:v>
                </c:pt>
                <c:pt idx="22">
                  <c:v>0.28823177832365038</c:v>
                </c:pt>
                <c:pt idx="23">
                  <c:v>0.28715752792358401</c:v>
                </c:pt>
                <c:pt idx="24">
                  <c:v>0.29923885875940326</c:v>
                </c:pt>
                <c:pt idx="25">
                  <c:v>0.30035156965255738</c:v>
                </c:pt>
                <c:pt idx="26">
                  <c:v>0.2911996272802353</c:v>
                </c:pt>
                <c:pt idx="27">
                  <c:v>0.30389479821920395</c:v>
                </c:pt>
                <c:pt idx="28">
                  <c:v>0.27610203433036806</c:v>
                </c:pt>
                <c:pt idx="29">
                  <c:v>0.27448069468140601</c:v>
                </c:pt>
                <c:pt idx="30">
                  <c:v>0.30549217554926872</c:v>
                </c:pt>
                <c:pt idx="31">
                  <c:v>0.28358788526058193</c:v>
                </c:pt>
                <c:pt idx="32">
                  <c:v>0.27846438673138618</c:v>
                </c:pt>
                <c:pt idx="33">
                  <c:v>0.25442722922563554</c:v>
                </c:pt>
              </c:numCache>
            </c:numRef>
          </c:val>
          <c:smooth val="0"/>
          <c:extLst>
            <c:ext xmlns:c16="http://schemas.microsoft.com/office/drawing/2014/chart" uri="{C3380CC4-5D6E-409C-BE32-E72D297353CC}">
              <c16:uniqueId val="{00000008-B370-479A-9CEF-8A190BD3B0A8}"/>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0.4606162594556808</c:v>
                </c:pt>
                <c:pt idx="1">
                  <c:v>0.45489310058951382</c:v>
                </c:pt>
                <c:pt idx="2">
                  <c:v>0.43045412126183508</c:v>
                </c:pt>
                <c:pt idx="3">
                  <c:v>0.38193643441796304</c:v>
                </c:pt>
                <c:pt idx="4">
                  <c:v>0.40721633484959602</c:v>
                </c:pt>
                <c:pt idx="5">
                  <c:v>0.38579018819332123</c:v>
                </c:pt>
                <c:pt idx="6">
                  <c:v>0.38029894959926608</c:v>
                </c:pt>
                <c:pt idx="7">
                  <c:v>0.36331690683960915</c:v>
                </c:pt>
                <c:pt idx="8">
                  <c:v>0.39464331988990314</c:v>
                </c:pt>
                <c:pt idx="9">
                  <c:v>0.37622014307975765</c:v>
                </c:pt>
                <c:pt idx="10">
                  <c:v>0.32894538453221323</c:v>
                </c:pt>
                <c:pt idx="11">
                  <c:v>0.32677359803020956</c:v>
                </c:pt>
                <c:pt idx="12">
                  <c:v>0.32537163224816323</c:v>
                </c:pt>
                <c:pt idx="13">
                  <c:v>0.32881889411807058</c:v>
                </c:pt>
                <c:pt idx="14">
                  <c:v>0.30297883130609987</c:v>
                </c:pt>
                <c:pt idx="15">
                  <c:v>0.29204198835790152</c:v>
                </c:pt>
                <c:pt idx="16">
                  <c:v>0.31391287739574908</c:v>
                </c:pt>
                <c:pt idx="17">
                  <c:v>0.30569926841557016</c:v>
                </c:pt>
                <c:pt idx="18">
                  <c:v>0.31108061470091342</c:v>
                </c:pt>
                <c:pt idx="19">
                  <c:v>0.31230607296526436</c:v>
                </c:pt>
                <c:pt idx="20">
                  <c:v>0.28926082168519496</c:v>
                </c:pt>
                <c:pt idx="21">
                  <c:v>0.30809055466949942</c:v>
                </c:pt>
                <c:pt idx="22">
                  <c:v>0.29050666178762913</c:v>
                </c:pt>
                <c:pt idx="23">
                  <c:v>0.29311478774249555</c:v>
                </c:pt>
                <c:pt idx="24">
                  <c:v>0.30234968772530557</c:v>
                </c:pt>
                <c:pt idx="25">
                  <c:v>0.29814550195634371</c:v>
                </c:pt>
                <c:pt idx="26">
                  <c:v>0.28428511244058607</c:v>
                </c:pt>
                <c:pt idx="27">
                  <c:v>0.32665713559091097</c:v>
                </c:pt>
                <c:pt idx="28">
                  <c:v>0.28536077779531477</c:v>
                </c:pt>
                <c:pt idx="29">
                  <c:v>0.30923893493413923</c:v>
                </c:pt>
                <c:pt idx="30">
                  <c:v>0.30416586197912693</c:v>
                </c:pt>
                <c:pt idx="31">
                  <c:v>0.30610635429620747</c:v>
                </c:pt>
                <c:pt idx="32">
                  <c:v>0.27954167090356347</c:v>
                </c:pt>
                <c:pt idx="33">
                  <c:v>0.2698758666664362</c:v>
                </c:pt>
              </c:numCache>
            </c:numRef>
          </c:val>
          <c:smooth val="0"/>
          <c:extLst>
            <c:ext xmlns:c16="http://schemas.microsoft.com/office/drawing/2014/chart" uri="{C3380CC4-5D6E-409C-BE32-E72D297353CC}">
              <c16:uniqueId val="{00000011-B370-479A-9CEF-8A190BD3B0A8}"/>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0.45990695986151692</c:v>
                </c:pt>
                <c:pt idx="1">
                  <c:v>0.45624117100238804</c:v>
                </c:pt>
                <c:pt idx="2">
                  <c:v>0.40425918030738833</c:v>
                </c:pt>
                <c:pt idx="3">
                  <c:v>0.3814524108469487</c:v>
                </c:pt>
                <c:pt idx="4">
                  <c:v>0.41328089785575872</c:v>
                </c:pt>
                <c:pt idx="5">
                  <c:v>0.3593341899514198</c:v>
                </c:pt>
                <c:pt idx="6">
                  <c:v>0.38930043679475784</c:v>
                </c:pt>
                <c:pt idx="7">
                  <c:v>0.37780601784586909</c:v>
                </c:pt>
                <c:pt idx="8">
                  <c:v>0.36256696885824197</c:v>
                </c:pt>
                <c:pt idx="9">
                  <c:v>0.3760581593513489</c:v>
                </c:pt>
                <c:pt idx="10">
                  <c:v>0.34200850926339632</c:v>
                </c:pt>
                <c:pt idx="11">
                  <c:v>0.32606391215324398</c:v>
                </c:pt>
                <c:pt idx="12">
                  <c:v>0.31783544617891313</c:v>
                </c:pt>
                <c:pt idx="13">
                  <c:v>0.31850393989682196</c:v>
                </c:pt>
                <c:pt idx="14">
                  <c:v>0.29665821890532973</c:v>
                </c:pt>
                <c:pt idx="15">
                  <c:v>0.28558458021283145</c:v>
                </c:pt>
                <c:pt idx="16">
                  <c:v>0.30215533933043476</c:v>
                </c:pt>
                <c:pt idx="17">
                  <c:v>0.3054105370640755</c:v>
                </c:pt>
                <c:pt idx="18">
                  <c:v>0.2854415557980538</c:v>
                </c:pt>
                <c:pt idx="19">
                  <c:v>0.32226794761419292</c:v>
                </c:pt>
                <c:pt idx="20">
                  <c:v>0.29675620505213735</c:v>
                </c:pt>
                <c:pt idx="21">
                  <c:v>0.29787314584851265</c:v>
                </c:pt>
                <c:pt idx="22">
                  <c:v>0.2880323085188865</c:v>
                </c:pt>
                <c:pt idx="23">
                  <c:v>0.28064610452950001</c:v>
                </c:pt>
                <c:pt idx="24">
                  <c:v>0.29503551375865938</c:v>
                </c:pt>
                <c:pt idx="25">
                  <c:v>0.29374159498512742</c:v>
                </c:pt>
                <c:pt idx="26">
                  <c:v>0.276250537827611</c:v>
                </c:pt>
                <c:pt idx="27">
                  <c:v>0.29812222853302955</c:v>
                </c:pt>
                <c:pt idx="28">
                  <c:v>0.26394442243874072</c:v>
                </c:pt>
                <c:pt idx="29">
                  <c:v>0.26191431246697905</c:v>
                </c:pt>
                <c:pt idx="30">
                  <c:v>0.29561554318666455</c:v>
                </c:pt>
                <c:pt idx="31">
                  <c:v>0.27002156545221806</c:v>
                </c:pt>
                <c:pt idx="32">
                  <c:v>0.2685366963148117</c:v>
                </c:pt>
                <c:pt idx="33">
                  <c:v>0.24505333369970325</c:v>
                </c:pt>
              </c:numCache>
            </c:numRef>
          </c:val>
          <c:smooth val="0"/>
          <c:extLst>
            <c:ext xmlns:c16="http://schemas.microsoft.com/office/drawing/2014/chart" uri="{C3380CC4-5D6E-409C-BE32-E72D297353CC}">
              <c16:uniqueId val="{00000013-B370-479A-9CEF-8A190BD3B0A8}"/>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0.45721667134761812</c:v>
                </c:pt>
                <c:pt idx="1">
                  <c:v>0.45581749698519702</c:v>
                </c:pt>
                <c:pt idx="2">
                  <c:v>0.42515564769506448</c:v>
                </c:pt>
                <c:pt idx="3">
                  <c:v>0.38080882561206814</c:v>
                </c:pt>
                <c:pt idx="4">
                  <c:v>0.39739203974604603</c:v>
                </c:pt>
                <c:pt idx="5">
                  <c:v>0.39059040284156799</c:v>
                </c:pt>
                <c:pt idx="6">
                  <c:v>0.37658175915479658</c:v>
                </c:pt>
                <c:pt idx="7">
                  <c:v>0.36088610085844997</c:v>
                </c:pt>
                <c:pt idx="8">
                  <c:v>0.39930011847615249</c:v>
                </c:pt>
                <c:pt idx="9">
                  <c:v>0.37664305859804159</c:v>
                </c:pt>
                <c:pt idx="10">
                  <c:v>0.34339453335106379</c:v>
                </c:pt>
                <c:pt idx="11">
                  <c:v>0.32565706115961074</c:v>
                </c:pt>
                <c:pt idx="12">
                  <c:v>0.33604375597834585</c:v>
                </c:pt>
                <c:pt idx="13">
                  <c:v>0.34617292419075962</c:v>
                </c:pt>
                <c:pt idx="14">
                  <c:v>0.31225726251304142</c:v>
                </c:pt>
                <c:pt idx="15">
                  <c:v>0.28855360922217366</c:v>
                </c:pt>
                <c:pt idx="16">
                  <c:v>0.30054750853776929</c:v>
                </c:pt>
                <c:pt idx="17">
                  <c:v>0.30651232853531835</c:v>
                </c:pt>
                <c:pt idx="18">
                  <c:v>0.32252416697144504</c:v>
                </c:pt>
                <c:pt idx="19">
                  <c:v>0.31882165279984465</c:v>
                </c:pt>
                <c:pt idx="20">
                  <c:v>0.31008349061012269</c:v>
                </c:pt>
                <c:pt idx="21">
                  <c:v>0.32599727901816367</c:v>
                </c:pt>
                <c:pt idx="22">
                  <c:v>0.29186404162645346</c:v>
                </c:pt>
                <c:pt idx="23">
                  <c:v>0.29563790282607083</c:v>
                </c:pt>
                <c:pt idx="24">
                  <c:v>0.30842256008088587</c:v>
                </c:pt>
                <c:pt idx="25">
                  <c:v>0.30580049361288547</c:v>
                </c:pt>
                <c:pt idx="26">
                  <c:v>0.30991746222972866</c:v>
                </c:pt>
                <c:pt idx="27">
                  <c:v>0.31633393356204031</c:v>
                </c:pt>
                <c:pt idx="28">
                  <c:v>0.29267625814676285</c:v>
                </c:pt>
                <c:pt idx="29">
                  <c:v>0.30273373863101005</c:v>
                </c:pt>
                <c:pt idx="30">
                  <c:v>0.29287040477991105</c:v>
                </c:pt>
                <c:pt idx="31">
                  <c:v>0.30617877656221382</c:v>
                </c:pt>
                <c:pt idx="32">
                  <c:v>0.2917662829756737</c:v>
                </c:pt>
                <c:pt idx="33">
                  <c:v>0.2779572636187076</c:v>
                </c:pt>
              </c:numCache>
            </c:numRef>
          </c:val>
          <c:smooth val="0"/>
          <c:extLst>
            <c:ext xmlns:c16="http://schemas.microsoft.com/office/drawing/2014/chart" uri="{C3380CC4-5D6E-409C-BE32-E72D297353CC}">
              <c16:uniqueId val="{00000015-B370-479A-9CEF-8A190BD3B0A8}"/>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0.45909350943565369</c:v>
                </c:pt>
                <c:pt idx="1">
                  <c:v>0.4562927674651146</c:v>
                </c:pt>
                <c:pt idx="2">
                  <c:v>0.42986913466453552</c:v>
                </c:pt>
                <c:pt idx="3">
                  <c:v>0.38176003468036651</c:v>
                </c:pt>
                <c:pt idx="4">
                  <c:v>0.40137385800480829</c:v>
                </c:pt>
                <c:pt idx="5">
                  <c:v>0.3898683846592903</c:v>
                </c:pt>
                <c:pt idx="6">
                  <c:v>0.37714067634940146</c:v>
                </c:pt>
                <c:pt idx="7">
                  <c:v>0.3612862308323383</c:v>
                </c:pt>
                <c:pt idx="8">
                  <c:v>0.39901608461141586</c:v>
                </c:pt>
                <c:pt idx="9">
                  <c:v>0.3769411515891552</c:v>
                </c:pt>
                <c:pt idx="10">
                  <c:v>0.33912728783488272</c:v>
                </c:pt>
                <c:pt idx="11">
                  <c:v>0.32559444570541379</c:v>
                </c:pt>
                <c:pt idx="12">
                  <c:v>0.33116183075308797</c:v>
                </c:pt>
                <c:pt idx="13">
                  <c:v>0.34055497691035275</c:v>
                </c:pt>
                <c:pt idx="14">
                  <c:v>0.30802367280423643</c:v>
                </c:pt>
                <c:pt idx="15">
                  <c:v>0.28939507232606415</c:v>
                </c:pt>
                <c:pt idx="16">
                  <c:v>0.30571290783584115</c:v>
                </c:pt>
                <c:pt idx="17">
                  <c:v>0.30679221326112749</c:v>
                </c:pt>
                <c:pt idx="18">
                  <c:v>0.31903264775872237</c:v>
                </c:pt>
                <c:pt idx="19">
                  <c:v>0.3165129007697105</c:v>
                </c:pt>
                <c:pt idx="20">
                  <c:v>0.30366340677440168</c:v>
                </c:pt>
                <c:pt idx="21">
                  <c:v>0.32069025027751924</c:v>
                </c:pt>
                <c:pt idx="22">
                  <c:v>0.29098528043925764</c:v>
                </c:pt>
                <c:pt idx="23">
                  <c:v>0.29439471046626564</c:v>
                </c:pt>
                <c:pt idx="24">
                  <c:v>0.30606440174579624</c:v>
                </c:pt>
                <c:pt idx="25">
                  <c:v>0.30263780213892461</c:v>
                </c:pt>
                <c:pt idx="26">
                  <c:v>0.30180848555266865</c:v>
                </c:pt>
                <c:pt idx="27">
                  <c:v>0.32049514427781106</c:v>
                </c:pt>
                <c:pt idx="28">
                  <c:v>0.29063131341338155</c:v>
                </c:pt>
                <c:pt idx="29">
                  <c:v>0.30501933214068416</c:v>
                </c:pt>
                <c:pt idx="30">
                  <c:v>0.29521856790781026</c:v>
                </c:pt>
                <c:pt idx="31">
                  <c:v>0.30675013890862468</c:v>
                </c:pt>
                <c:pt idx="32">
                  <c:v>0.28829316443204883</c:v>
                </c:pt>
                <c:pt idx="33">
                  <c:v>0.27619649283587938</c:v>
                </c:pt>
              </c:numCache>
            </c:numRef>
          </c:val>
          <c:smooth val="0"/>
          <c:extLst>
            <c:ext xmlns:c16="http://schemas.microsoft.com/office/drawing/2014/chart" uri="{C3380CC4-5D6E-409C-BE32-E72D297353CC}">
              <c16:uniqueId val="{0000001A-B370-479A-9CEF-8A190BD3B0A8}"/>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0.45942482545971863</c:v>
                </c:pt>
                <c:pt idx="1">
                  <c:v>0.45597663918137554</c:v>
                </c:pt>
                <c:pt idx="2">
                  <c:v>0.42634067618846894</c:v>
                </c:pt>
                <c:pt idx="3">
                  <c:v>0.38157285153865811</c:v>
                </c:pt>
                <c:pt idx="4">
                  <c:v>0.39037258648872375</c:v>
                </c:pt>
                <c:pt idx="5">
                  <c:v>0.39031912836432453</c:v>
                </c:pt>
                <c:pt idx="6">
                  <c:v>0.37152610599994657</c:v>
                </c:pt>
                <c:pt idx="7">
                  <c:v>0.35908961096405984</c:v>
                </c:pt>
                <c:pt idx="8">
                  <c:v>0.39852172912657263</c:v>
                </c:pt>
                <c:pt idx="9">
                  <c:v>0.376578319311142</c:v>
                </c:pt>
                <c:pt idx="10">
                  <c:v>0.34510342353582379</c:v>
                </c:pt>
                <c:pt idx="11">
                  <c:v>0.32597165948152546</c:v>
                </c:pt>
                <c:pt idx="12">
                  <c:v>0.33880899518728252</c:v>
                </c:pt>
                <c:pt idx="13">
                  <c:v>0.3463949140757322</c:v>
                </c:pt>
                <c:pt idx="14">
                  <c:v>0.3150685622990132</c:v>
                </c:pt>
                <c:pt idx="15">
                  <c:v>0.29014146035909649</c:v>
                </c:pt>
                <c:pt idx="16">
                  <c:v>0.29823054149746897</c:v>
                </c:pt>
                <c:pt idx="17">
                  <c:v>0.30592775993049143</c:v>
                </c:pt>
                <c:pt idx="18">
                  <c:v>0.32651209583878521</c:v>
                </c:pt>
                <c:pt idx="19">
                  <c:v>0.31695330481231221</c:v>
                </c:pt>
                <c:pt idx="20">
                  <c:v>0.31041906420886517</c:v>
                </c:pt>
                <c:pt idx="21">
                  <c:v>0.32352880406379703</c:v>
                </c:pt>
                <c:pt idx="22">
                  <c:v>0.29110735021531581</c:v>
                </c:pt>
                <c:pt idx="23">
                  <c:v>0.29798802053928375</c:v>
                </c:pt>
                <c:pt idx="24">
                  <c:v>0.31020457315444949</c:v>
                </c:pt>
                <c:pt idx="25">
                  <c:v>0.30697070269286636</c:v>
                </c:pt>
                <c:pt idx="26">
                  <c:v>0.31274546492099764</c:v>
                </c:pt>
                <c:pt idx="27">
                  <c:v>0.31229160998761657</c:v>
                </c:pt>
                <c:pt idx="28">
                  <c:v>0.29343196570873259</c:v>
                </c:pt>
                <c:pt idx="29">
                  <c:v>0.30382948651909825</c:v>
                </c:pt>
                <c:pt idx="30">
                  <c:v>0.28749995999038214</c:v>
                </c:pt>
                <c:pt idx="31">
                  <c:v>0.30194783911108969</c:v>
                </c:pt>
                <c:pt idx="32">
                  <c:v>0.29033647392690176</c:v>
                </c:pt>
                <c:pt idx="33">
                  <c:v>0.27581321044266222</c:v>
                </c:pt>
              </c:numCache>
            </c:numRef>
          </c:val>
          <c:smooth val="0"/>
          <c:extLst>
            <c:ext xmlns:c16="http://schemas.microsoft.com/office/drawing/2014/chart" uri="{C3380CC4-5D6E-409C-BE32-E72D297353CC}">
              <c16:uniqueId val="{0000001C-B370-479A-9CEF-8A190BD3B0A8}"/>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0.45290698248147965</c:v>
                </c:pt>
                <c:pt idx="1">
                  <c:v>0.45595597523450848</c:v>
                </c:pt>
                <c:pt idx="2">
                  <c:v>0.40781119069457056</c:v>
                </c:pt>
                <c:pt idx="3">
                  <c:v>0.38263712850213044</c:v>
                </c:pt>
                <c:pt idx="4">
                  <c:v>0.41296635618805883</c:v>
                </c:pt>
                <c:pt idx="5">
                  <c:v>0.37076380887627602</c:v>
                </c:pt>
                <c:pt idx="6">
                  <c:v>0.38629370763897897</c:v>
                </c:pt>
                <c:pt idx="7">
                  <c:v>0.362236561357975</c:v>
                </c:pt>
                <c:pt idx="8">
                  <c:v>0.37513305875658992</c:v>
                </c:pt>
                <c:pt idx="9">
                  <c:v>0.37650529453158382</c:v>
                </c:pt>
                <c:pt idx="10">
                  <c:v>0.33813615819811815</c:v>
                </c:pt>
                <c:pt idx="11">
                  <c:v>0.32639973115921023</c:v>
                </c:pt>
                <c:pt idx="12">
                  <c:v>0.33133259454369546</c:v>
                </c:pt>
                <c:pt idx="13">
                  <c:v>0.33405667808651923</c:v>
                </c:pt>
                <c:pt idx="14">
                  <c:v>0.30677916362881663</c:v>
                </c:pt>
                <c:pt idx="15">
                  <c:v>0.28408665147423739</c:v>
                </c:pt>
                <c:pt idx="16">
                  <c:v>0.30132637667655948</c:v>
                </c:pt>
                <c:pt idx="17">
                  <c:v>0.30623105746507645</c:v>
                </c:pt>
                <c:pt idx="18">
                  <c:v>0.29621225875616075</c:v>
                </c:pt>
                <c:pt idx="19">
                  <c:v>0.32250723499059675</c:v>
                </c:pt>
                <c:pt idx="20">
                  <c:v>0.31013733351230616</c:v>
                </c:pt>
                <c:pt idx="21">
                  <c:v>0.32060098469257353</c:v>
                </c:pt>
                <c:pt idx="22">
                  <c:v>0.2909354047477245</c:v>
                </c:pt>
                <c:pt idx="23">
                  <c:v>0.29653385961055756</c:v>
                </c:pt>
                <c:pt idx="24">
                  <c:v>0.30437819397449495</c:v>
                </c:pt>
                <c:pt idx="25">
                  <c:v>0.30380196738243104</c:v>
                </c:pt>
                <c:pt idx="26">
                  <c:v>0.29967492857575412</c:v>
                </c:pt>
                <c:pt idx="27">
                  <c:v>0.31677040031552312</c:v>
                </c:pt>
                <c:pt idx="28">
                  <c:v>0.27774843093752866</c:v>
                </c:pt>
                <c:pt idx="29">
                  <c:v>0.29191560284793372</c:v>
                </c:pt>
                <c:pt idx="30">
                  <c:v>0.30339050766825676</c:v>
                </c:pt>
                <c:pt idx="31">
                  <c:v>0.29709569615125653</c:v>
                </c:pt>
                <c:pt idx="32">
                  <c:v>0.28725777921080586</c:v>
                </c:pt>
                <c:pt idx="33">
                  <c:v>0.26416967779397965</c:v>
                </c:pt>
              </c:numCache>
            </c:numRef>
          </c:val>
          <c:smooth val="0"/>
          <c:extLst>
            <c:ext xmlns:c16="http://schemas.microsoft.com/office/drawing/2014/chart" uri="{C3380CC4-5D6E-409C-BE32-E72D297353CC}">
              <c16:uniqueId val="{0000001D-B370-479A-9CEF-8A190BD3B0A8}"/>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0.45698726657032962</c:v>
                </c:pt>
                <c:pt idx="1">
                  <c:v>0.45557920220494269</c:v>
                </c:pt>
                <c:pt idx="2">
                  <c:v>0.42164191827177999</c:v>
                </c:pt>
                <c:pt idx="3">
                  <c:v>0.38160968279838559</c:v>
                </c:pt>
                <c:pt idx="4">
                  <c:v>0.4079424886703491</c:v>
                </c:pt>
                <c:pt idx="5">
                  <c:v>0.39193349394202226</c:v>
                </c:pt>
                <c:pt idx="6">
                  <c:v>0.38315975868701935</c:v>
                </c:pt>
                <c:pt idx="7">
                  <c:v>0.36469010722637174</c:v>
                </c:pt>
                <c:pt idx="8">
                  <c:v>0.40096264728903774</c:v>
                </c:pt>
                <c:pt idx="9">
                  <c:v>0.37676784831285476</c:v>
                </c:pt>
                <c:pt idx="10">
                  <c:v>0.34502995592355729</c:v>
                </c:pt>
                <c:pt idx="11">
                  <c:v>0.32566188038885591</c:v>
                </c:pt>
                <c:pt idx="12">
                  <c:v>0.3346920369565487</c:v>
                </c:pt>
                <c:pt idx="13">
                  <c:v>0.34892983801662919</c:v>
                </c:pt>
                <c:pt idx="14">
                  <c:v>0.31375710360705855</c:v>
                </c:pt>
                <c:pt idx="15">
                  <c:v>0.29006172220408921</c:v>
                </c:pt>
                <c:pt idx="16">
                  <c:v>0.3037806726247072</c:v>
                </c:pt>
                <c:pt idx="17">
                  <c:v>0.30644181907176965</c:v>
                </c:pt>
                <c:pt idx="18">
                  <c:v>0.3194508659690618</c:v>
                </c:pt>
                <c:pt idx="19">
                  <c:v>0.32194832077622421</c:v>
                </c:pt>
                <c:pt idx="20">
                  <c:v>0.31393436688184739</c:v>
                </c:pt>
                <c:pt idx="21">
                  <c:v>0.32894168852269645</c:v>
                </c:pt>
                <c:pt idx="22">
                  <c:v>0.29446626466512682</c:v>
                </c:pt>
                <c:pt idx="23">
                  <c:v>0.29526873101294043</c:v>
                </c:pt>
                <c:pt idx="24">
                  <c:v>0.30779933680593968</c:v>
                </c:pt>
                <c:pt idx="25">
                  <c:v>0.30783362399041653</c:v>
                </c:pt>
                <c:pt idx="26">
                  <c:v>0.30938714247941973</c:v>
                </c:pt>
                <c:pt idx="27">
                  <c:v>0.31892761456966401</c:v>
                </c:pt>
                <c:pt idx="28">
                  <c:v>0.29218420198559758</c:v>
                </c:pt>
                <c:pt idx="29">
                  <c:v>0.29866348665952686</c:v>
                </c:pt>
                <c:pt idx="30">
                  <c:v>0.30226354682445522</c:v>
                </c:pt>
                <c:pt idx="31">
                  <c:v>0.30777250757813451</c:v>
                </c:pt>
                <c:pt idx="32">
                  <c:v>0.29132577446103092</c:v>
                </c:pt>
                <c:pt idx="33">
                  <c:v>0.28075953009724619</c:v>
                </c:pt>
              </c:numCache>
            </c:numRef>
          </c:val>
          <c:smooth val="0"/>
          <c:extLst>
            <c:ext xmlns:c16="http://schemas.microsoft.com/office/drawing/2014/chart" uri="{C3380CC4-5D6E-409C-BE32-E72D297353CC}">
              <c16:uniqueId val="{0000001F-B370-479A-9CEF-8A190BD3B0A8}"/>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0.45472004726529125</c:v>
                </c:pt>
                <c:pt idx="1">
                  <c:v>0.45604882010817532</c:v>
                </c:pt>
                <c:pt idx="2">
                  <c:v>0.39863383617997167</c:v>
                </c:pt>
                <c:pt idx="3">
                  <c:v>0.38173906269669533</c:v>
                </c:pt>
                <c:pt idx="4">
                  <c:v>0.41342507243156434</c:v>
                </c:pt>
                <c:pt idx="5">
                  <c:v>0.3666765872836113</c:v>
                </c:pt>
                <c:pt idx="6">
                  <c:v>0.39467902690172196</c:v>
                </c:pt>
                <c:pt idx="7">
                  <c:v>0.37423048457503316</c:v>
                </c:pt>
                <c:pt idx="8">
                  <c:v>0.372940319865942</c:v>
                </c:pt>
                <c:pt idx="9">
                  <c:v>0.37685083743929865</c:v>
                </c:pt>
                <c:pt idx="10">
                  <c:v>0.34147324566543102</c:v>
                </c:pt>
                <c:pt idx="11">
                  <c:v>0.32658311146497726</c:v>
                </c:pt>
                <c:pt idx="12">
                  <c:v>0.330896219342947</c:v>
                </c:pt>
                <c:pt idx="13">
                  <c:v>0.32928674319386486</c:v>
                </c:pt>
                <c:pt idx="14">
                  <c:v>0.30655241586267951</c:v>
                </c:pt>
                <c:pt idx="15">
                  <c:v>0.28618378555774693</c:v>
                </c:pt>
                <c:pt idx="16">
                  <c:v>0.30076196324825288</c:v>
                </c:pt>
                <c:pt idx="17">
                  <c:v>0.30568497022986407</c:v>
                </c:pt>
                <c:pt idx="18">
                  <c:v>0.29447107023000724</c:v>
                </c:pt>
                <c:pt idx="19">
                  <c:v>0.32149881157279014</c:v>
                </c:pt>
                <c:pt idx="20">
                  <c:v>0.30527905961871149</c:v>
                </c:pt>
                <c:pt idx="21">
                  <c:v>0.30748705607652665</c:v>
                </c:pt>
                <c:pt idx="22">
                  <c:v>0.28823177832365038</c:v>
                </c:pt>
                <c:pt idx="23">
                  <c:v>0.28715752792358401</c:v>
                </c:pt>
                <c:pt idx="24">
                  <c:v>0.29923885875940326</c:v>
                </c:pt>
                <c:pt idx="25">
                  <c:v>0.30035156965255738</c:v>
                </c:pt>
                <c:pt idx="26">
                  <c:v>0.2911996272802353</c:v>
                </c:pt>
                <c:pt idx="27">
                  <c:v>0.30389479821920395</c:v>
                </c:pt>
                <c:pt idx="28">
                  <c:v>0.27610203433036806</c:v>
                </c:pt>
                <c:pt idx="29">
                  <c:v>0.27448069468140601</c:v>
                </c:pt>
                <c:pt idx="30">
                  <c:v>0.30549217554926872</c:v>
                </c:pt>
                <c:pt idx="31">
                  <c:v>0.28358788526058193</c:v>
                </c:pt>
                <c:pt idx="32">
                  <c:v>0.27846438673138618</c:v>
                </c:pt>
                <c:pt idx="33">
                  <c:v>0.25442722922563554</c:v>
                </c:pt>
              </c:numCache>
            </c:numRef>
          </c:val>
          <c:smooth val="0"/>
          <c:extLst>
            <c:ext xmlns:c16="http://schemas.microsoft.com/office/drawing/2014/chart" uri="{C3380CC4-5D6E-409C-BE32-E72D297353CC}">
              <c16:uniqueId val="{00000008-B370-479A-9CEF-8A190BD3B0A8}"/>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0.4606162594556808</c:v>
                </c:pt>
                <c:pt idx="1">
                  <c:v>0.45489310058951382</c:v>
                </c:pt>
                <c:pt idx="2">
                  <c:v>0.43045412126183508</c:v>
                </c:pt>
                <c:pt idx="3">
                  <c:v>0.38193643441796304</c:v>
                </c:pt>
                <c:pt idx="4">
                  <c:v>0.40721633484959602</c:v>
                </c:pt>
                <c:pt idx="5">
                  <c:v>0.38579018819332123</c:v>
                </c:pt>
                <c:pt idx="6">
                  <c:v>0.38029894959926608</c:v>
                </c:pt>
                <c:pt idx="7">
                  <c:v>0.36331690683960915</c:v>
                </c:pt>
                <c:pt idx="8">
                  <c:v>0.39464331988990314</c:v>
                </c:pt>
                <c:pt idx="9">
                  <c:v>0.37622014307975765</c:v>
                </c:pt>
                <c:pt idx="10">
                  <c:v>0.32894538453221323</c:v>
                </c:pt>
                <c:pt idx="11">
                  <c:v>0.32677359803020956</c:v>
                </c:pt>
                <c:pt idx="12">
                  <c:v>0.32537163224816323</c:v>
                </c:pt>
                <c:pt idx="13">
                  <c:v>0.32881889411807058</c:v>
                </c:pt>
                <c:pt idx="14">
                  <c:v>0.30297883130609987</c:v>
                </c:pt>
                <c:pt idx="15">
                  <c:v>0.29204198835790152</c:v>
                </c:pt>
                <c:pt idx="16">
                  <c:v>0.31391287739574908</c:v>
                </c:pt>
                <c:pt idx="17">
                  <c:v>0.30569926841557016</c:v>
                </c:pt>
                <c:pt idx="18">
                  <c:v>0.31108061470091342</c:v>
                </c:pt>
                <c:pt idx="19">
                  <c:v>0.31230607296526436</c:v>
                </c:pt>
                <c:pt idx="20">
                  <c:v>0.28926082168519496</c:v>
                </c:pt>
                <c:pt idx="21">
                  <c:v>0.30809055466949942</c:v>
                </c:pt>
                <c:pt idx="22">
                  <c:v>0.29050666178762913</c:v>
                </c:pt>
                <c:pt idx="23">
                  <c:v>0.29311478774249555</c:v>
                </c:pt>
                <c:pt idx="24">
                  <c:v>0.30234968772530557</c:v>
                </c:pt>
                <c:pt idx="25">
                  <c:v>0.29814550195634371</c:v>
                </c:pt>
                <c:pt idx="26">
                  <c:v>0.28428511244058607</c:v>
                </c:pt>
                <c:pt idx="27">
                  <c:v>0.32665713559091097</c:v>
                </c:pt>
                <c:pt idx="28">
                  <c:v>0.28536077779531477</c:v>
                </c:pt>
                <c:pt idx="29">
                  <c:v>0.30923893493413923</c:v>
                </c:pt>
                <c:pt idx="30">
                  <c:v>0.30416586197912693</c:v>
                </c:pt>
                <c:pt idx="31">
                  <c:v>0.30610635429620747</c:v>
                </c:pt>
                <c:pt idx="32">
                  <c:v>0.27954167090356347</c:v>
                </c:pt>
                <c:pt idx="33">
                  <c:v>0.2698758666664362</c:v>
                </c:pt>
              </c:numCache>
            </c:numRef>
          </c:val>
          <c:smooth val="0"/>
          <c:extLst>
            <c:ext xmlns:c16="http://schemas.microsoft.com/office/drawing/2014/chart" uri="{C3380CC4-5D6E-409C-BE32-E72D297353CC}">
              <c16:uniqueId val="{00000011-B370-479A-9CEF-8A190BD3B0A8}"/>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0.45990695986151692</c:v>
                </c:pt>
                <c:pt idx="1">
                  <c:v>0.45624117100238804</c:v>
                </c:pt>
                <c:pt idx="2">
                  <c:v>0.40425918030738833</c:v>
                </c:pt>
                <c:pt idx="3">
                  <c:v>0.3814524108469487</c:v>
                </c:pt>
                <c:pt idx="4">
                  <c:v>0.41328089785575872</c:v>
                </c:pt>
                <c:pt idx="5">
                  <c:v>0.3593341899514198</c:v>
                </c:pt>
                <c:pt idx="6">
                  <c:v>0.38930043679475784</c:v>
                </c:pt>
                <c:pt idx="7">
                  <c:v>0.37780601784586909</c:v>
                </c:pt>
                <c:pt idx="8">
                  <c:v>0.36256696885824197</c:v>
                </c:pt>
                <c:pt idx="9">
                  <c:v>0.3760581593513489</c:v>
                </c:pt>
                <c:pt idx="10">
                  <c:v>0.34200850926339632</c:v>
                </c:pt>
                <c:pt idx="11">
                  <c:v>0.32606391215324398</c:v>
                </c:pt>
                <c:pt idx="12">
                  <c:v>0.31783544617891313</c:v>
                </c:pt>
                <c:pt idx="13">
                  <c:v>0.31850393989682196</c:v>
                </c:pt>
                <c:pt idx="14">
                  <c:v>0.29665821890532973</c:v>
                </c:pt>
                <c:pt idx="15">
                  <c:v>0.28558458021283145</c:v>
                </c:pt>
                <c:pt idx="16">
                  <c:v>0.30215533933043476</c:v>
                </c:pt>
                <c:pt idx="17">
                  <c:v>0.3054105370640755</c:v>
                </c:pt>
                <c:pt idx="18">
                  <c:v>0.2854415557980538</c:v>
                </c:pt>
                <c:pt idx="19">
                  <c:v>0.32226794761419292</c:v>
                </c:pt>
                <c:pt idx="20">
                  <c:v>0.29675620505213735</c:v>
                </c:pt>
                <c:pt idx="21">
                  <c:v>0.29787314584851265</c:v>
                </c:pt>
                <c:pt idx="22">
                  <c:v>0.2880323085188865</c:v>
                </c:pt>
                <c:pt idx="23">
                  <c:v>0.28064610452950001</c:v>
                </c:pt>
                <c:pt idx="24">
                  <c:v>0.29503551375865938</c:v>
                </c:pt>
                <c:pt idx="25">
                  <c:v>0.29374159498512742</c:v>
                </c:pt>
                <c:pt idx="26">
                  <c:v>0.276250537827611</c:v>
                </c:pt>
                <c:pt idx="27">
                  <c:v>0.29812222853302955</c:v>
                </c:pt>
                <c:pt idx="28">
                  <c:v>0.26394442243874072</c:v>
                </c:pt>
                <c:pt idx="29">
                  <c:v>0.26191431246697905</c:v>
                </c:pt>
                <c:pt idx="30">
                  <c:v>0.29561554318666455</c:v>
                </c:pt>
                <c:pt idx="31">
                  <c:v>0.27002156545221806</c:v>
                </c:pt>
                <c:pt idx="32">
                  <c:v>0.2685366963148117</c:v>
                </c:pt>
                <c:pt idx="33">
                  <c:v>0.24505333369970325</c:v>
                </c:pt>
              </c:numCache>
            </c:numRef>
          </c:val>
          <c:smooth val="0"/>
          <c:extLst>
            <c:ext xmlns:c16="http://schemas.microsoft.com/office/drawing/2014/chart" uri="{C3380CC4-5D6E-409C-BE32-E72D297353CC}">
              <c16:uniqueId val="{00000013-B370-479A-9CEF-8A190BD3B0A8}"/>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0.45721667134761812</c:v>
                </c:pt>
                <c:pt idx="1">
                  <c:v>0.45581749698519702</c:v>
                </c:pt>
                <c:pt idx="2">
                  <c:v>0.42515564769506448</c:v>
                </c:pt>
                <c:pt idx="3">
                  <c:v>0.38080882561206814</c:v>
                </c:pt>
                <c:pt idx="4">
                  <c:v>0.39739203974604603</c:v>
                </c:pt>
                <c:pt idx="5">
                  <c:v>0.39059040284156799</c:v>
                </c:pt>
                <c:pt idx="6">
                  <c:v>0.37658175915479658</c:v>
                </c:pt>
                <c:pt idx="7">
                  <c:v>0.36088610085844997</c:v>
                </c:pt>
                <c:pt idx="8">
                  <c:v>0.39930011847615249</c:v>
                </c:pt>
                <c:pt idx="9">
                  <c:v>0.37664305859804159</c:v>
                </c:pt>
                <c:pt idx="10">
                  <c:v>0.34339453335106379</c:v>
                </c:pt>
                <c:pt idx="11">
                  <c:v>0.32565706115961074</c:v>
                </c:pt>
                <c:pt idx="12">
                  <c:v>0.33604375597834585</c:v>
                </c:pt>
                <c:pt idx="13">
                  <c:v>0.34617292419075962</c:v>
                </c:pt>
                <c:pt idx="14">
                  <c:v>0.31225726251304142</c:v>
                </c:pt>
                <c:pt idx="15">
                  <c:v>0.28855360922217366</c:v>
                </c:pt>
                <c:pt idx="16">
                  <c:v>0.30054750853776929</c:v>
                </c:pt>
                <c:pt idx="17">
                  <c:v>0.30651232853531835</c:v>
                </c:pt>
                <c:pt idx="18">
                  <c:v>0.32252416697144504</c:v>
                </c:pt>
                <c:pt idx="19">
                  <c:v>0.31882165279984465</c:v>
                </c:pt>
                <c:pt idx="20">
                  <c:v>0.31008349061012269</c:v>
                </c:pt>
                <c:pt idx="21">
                  <c:v>0.32599727901816367</c:v>
                </c:pt>
                <c:pt idx="22">
                  <c:v>0.29186404162645346</c:v>
                </c:pt>
                <c:pt idx="23">
                  <c:v>0.29563790282607083</c:v>
                </c:pt>
                <c:pt idx="24">
                  <c:v>0.30842256008088587</c:v>
                </c:pt>
                <c:pt idx="25">
                  <c:v>0.30580049361288547</c:v>
                </c:pt>
                <c:pt idx="26">
                  <c:v>0.30991746222972866</c:v>
                </c:pt>
                <c:pt idx="27">
                  <c:v>0.31633393356204031</c:v>
                </c:pt>
                <c:pt idx="28">
                  <c:v>0.29267625814676285</c:v>
                </c:pt>
                <c:pt idx="29">
                  <c:v>0.30273373863101005</c:v>
                </c:pt>
                <c:pt idx="30">
                  <c:v>0.29287040477991105</c:v>
                </c:pt>
                <c:pt idx="31">
                  <c:v>0.30617877656221382</c:v>
                </c:pt>
                <c:pt idx="32">
                  <c:v>0.2917662829756737</c:v>
                </c:pt>
                <c:pt idx="33">
                  <c:v>0.2779572636187076</c:v>
                </c:pt>
              </c:numCache>
            </c:numRef>
          </c:val>
          <c:smooth val="0"/>
          <c:extLst>
            <c:ext xmlns:c16="http://schemas.microsoft.com/office/drawing/2014/chart" uri="{C3380CC4-5D6E-409C-BE32-E72D297353CC}">
              <c16:uniqueId val="{00000015-B370-479A-9CEF-8A190BD3B0A8}"/>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0.45909350943565369</c:v>
                </c:pt>
                <c:pt idx="1">
                  <c:v>0.4562927674651146</c:v>
                </c:pt>
                <c:pt idx="2">
                  <c:v>0.42986913466453552</c:v>
                </c:pt>
                <c:pt idx="3">
                  <c:v>0.38176003468036651</c:v>
                </c:pt>
                <c:pt idx="4">
                  <c:v>0.40137385800480829</c:v>
                </c:pt>
                <c:pt idx="5">
                  <c:v>0.3898683846592903</c:v>
                </c:pt>
                <c:pt idx="6">
                  <c:v>0.37714067634940146</c:v>
                </c:pt>
                <c:pt idx="7">
                  <c:v>0.3612862308323383</c:v>
                </c:pt>
                <c:pt idx="8">
                  <c:v>0.39901608461141586</c:v>
                </c:pt>
                <c:pt idx="9">
                  <c:v>0.3769411515891552</c:v>
                </c:pt>
                <c:pt idx="10">
                  <c:v>0.33912728783488272</c:v>
                </c:pt>
                <c:pt idx="11">
                  <c:v>0.32559444570541379</c:v>
                </c:pt>
                <c:pt idx="12">
                  <c:v>0.33116183075308797</c:v>
                </c:pt>
                <c:pt idx="13">
                  <c:v>0.34055497691035275</c:v>
                </c:pt>
                <c:pt idx="14">
                  <c:v>0.30802367280423643</c:v>
                </c:pt>
                <c:pt idx="15">
                  <c:v>0.28939507232606415</c:v>
                </c:pt>
                <c:pt idx="16">
                  <c:v>0.30571290783584115</c:v>
                </c:pt>
                <c:pt idx="17">
                  <c:v>0.30679221326112749</c:v>
                </c:pt>
                <c:pt idx="18">
                  <c:v>0.31903264775872237</c:v>
                </c:pt>
                <c:pt idx="19">
                  <c:v>0.3165129007697105</c:v>
                </c:pt>
                <c:pt idx="20">
                  <c:v>0.30366340677440168</c:v>
                </c:pt>
                <c:pt idx="21">
                  <c:v>0.32069025027751924</c:v>
                </c:pt>
                <c:pt idx="22">
                  <c:v>0.29098528043925764</c:v>
                </c:pt>
                <c:pt idx="23">
                  <c:v>0.29439471046626564</c:v>
                </c:pt>
                <c:pt idx="24">
                  <c:v>0.30606440174579624</c:v>
                </c:pt>
                <c:pt idx="25">
                  <c:v>0.30263780213892461</c:v>
                </c:pt>
                <c:pt idx="26">
                  <c:v>0.30180848555266865</c:v>
                </c:pt>
                <c:pt idx="27">
                  <c:v>0.32049514427781106</c:v>
                </c:pt>
                <c:pt idx="28">
                  <c:v>0.29063131341338155</c:v>
                </c:pt>
                <c:pt idx="29">
                  <c:v>0.30501933214068416</c:v>
                </c:pt>
                <c:pt idx="30">
                  <c:v>0.29521856790781026</c:v>
                </c:pt>
                <c:pt idx="31">
                  <c:v>0.30675013890862468</c:v>
                </c:pt>
                <c:pt idx="32">
                  <c:v>0.28829316443204883</c:v>
                </c:pt>
                <c:pt idx="33">
                  <c:v>0.27619649283587938</c:v>
                </c:pt>
              </c:numCache>
            </c:numRef>
          </c:val>
          <c:smooth val="0"/>
          <c:extLst>
            <c:ext xmlns:c16="http://schemas.microsoft.com/office/drawing/2014/chart" uri="{C3380CC4-5D6E-409C-BE32-E72D297353CC}">
              <c16:uniqueId val="{0000001A-B370-479A-9CEF-8A190BD3B0A8}"/>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0.45942482545971863</c:v>
                </c:pt>
                <c:pt idx="1">
                  <c:v>0.45597663918137554</c:v>
                </c:pt>
                <c:pt idx="2">
                  <c:v>0.42634067618846894</c:v>
                </c:pt>
                <c:pt idx="3">
                  <c:v>0.38157285153865811</c:v>
                </c:pt>
                <c:pt idx="4">
                  <c:v>0.39037258648872375</c:v>
                </c:pt>
                <c:pt idx="5">
                  <c:v>0.39031912836432453</c:v>
                </c:pt>
                <c:pt idx="6">
                  <c:v>0.37152610599994657</c:v>
                </c:pt>
                <c:pt idx="7">
                  <c:v>0.35908961096405984</c:v>
                </c:pt>
                <c:pt idx="8">
                  <c:v>0.39852172912657263</c:v>
                </c:pt>
                <c:pt idx="9">
                  <c:v>0.376578319311142</c:v>
                </c:pt>
                <c:pt idx="10">
                  <c:v>0.34510342353582379</c:v>
                </c:pt>
                <c:pt idx="11">
                  <c:v>0.32597165948152546</c:v>
                </c:pt>
                <c:pt idx="12">
                  <c:v>0.33880899518728252</c:v>
                </c:pt>
                <c:pt idx="13">
                  <c:v>0.3463949140757322</c:v>
                </c:pt>
                <c:pt idx="14">
                  <c:v>0.3150685622990132</c:v>
                </c:pt>
                <c:pt idx="15">
                  <c:v>0.29014146035909649</c:v>
                </c:pt>
                <c:pt idx="16">
                  <c:v>0.29823054149746897</c:v>
                </c:pt>
                <c:pt idx="17">
                  <c:v>0.30592775993049143</c:v>
                </c:pt>
                <c:pt idx="18">
                  <c:v>0.32651209583878521</c:v>
                </c:pt>
                <c:pt idx="19">
                  <c:v>0.31695330481231221</c:v>
                </c:pt>
                <c:pt idx="20">
                  <c:v>0.31041906420886517</c:v>
                </c:pt>
                <c:pt idx="21">
                  <c:v>0.32352880406379703</c:v>
                </c:pt>
                <c:pt idx="22">
                  <c:v>0.29110735021531581</c:v>
                </c:pt>
                <c:pt idx="23">
                  <c:v>0.29798802053928375</c:v>
                </c:pt>
                <c:pt idx="24">
                  <c:v>0.31020457315444949</c:v>
                </c:pt>
                <c:pt idx="25">
                  <c:v>0.30697070269286636</c:v>
                </c:pt>
                <c:pt idx="26">
                  <c:v>0.31274546492099764</c:v>
                </c:pt>
                <c:pt idx="27">
                  <c:v>0.31229160998761657</c:v>
                </c:pt>
                <c:pt idx="28">
                  <c:v>0.29343196570873259</c:v>
                </c:pt>
                <c:pt idx="29">
                  <c:v>0.30382948651909825</c:v>
                </c:pt>
                <c:pt idx="30">
                  <c:v>0.28749995999038214</c:v>
                </c:pt>
                <c:pt idx="31">
                  <c:v>0.30194783911108969</c:v>
                </c:pt>
                <c:pt idx="32">
                  <c:v>0.29033647392690176</c:v>
                </c:pt>
                <c:pt idx="33">
                  <c:v>0.27581321044266222</c:v>
                </c:pt>
              </c:numCache>
            </c:numRef>
          </c:val>
          <c:smooth val="0"/>
          <c:extLst>
            <c:ext xmlns:c16="http://schemas.microsoft.com/office/drawing/2014/chart" uri="{C3380CC4-5D6E-409C-BE32-E72D297353CC}">
              <c16:uniqueId val="{0000001C-B370-479A-9CEF-8A190BD3B0A8}"/>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0.45290698248147965</c:v>
                </c:pt>
                <c:pt idx="1">
                  <c:v>0.45595597523450848</c:v>
                </c:pt>
                <c:pt idx="2">
                  <c:v>0.40781119069457056</c:v>
                </c:pt>
                <c:pt idx="3">
                  <c:v>0.38263712850213044</c:v>
                </c:pt>
                <c:pt idx="4">
                  <c:v>0.41296635618805883</c:v>
                </c:pt>
                <c:pt idx="5">
                  <c:v>0.37076380887627602</c:v>
                </c:pt>
                <c:pt idx="6">
                  <c:v>0.38629370763897897</c:v>
                </c:pt>
                <c:pt idx="7">
                  <c:v>0.362236561357975</c:v>
                </c:pt>
                <c:pt idx="8">
                  <c:v>0.37513305875658992</c:v>
                </c:pt>
                <c:pt idx="9">
                  <c:v>0.37650529453158382</c:v>
                </c:pt>
                <c:pt idx="10">
                  <c:v>0.33813615819811815</c:v>
                </c:pt>
                <c:pt idx="11">
                  <c:v>0.32639973115921023</c:v>
                </c:pt>
                <c:pt idx="12">
                  <c:v>0.33133259454369546</c:v>
                </c:pt>
                <c:pt idx="13">
                  <c:v>0.33405667808651923</c:v>
                </c:pt>
                <c:pt idx="14">
                  <c:v>0.30677916362881663</c:v>
                </c:pt>
                <c:pt idx="15">
                  <c:v>0.28408665147423739</c:v>
                </c:pt>
                <c:pt idx="16">
                  <c:v>0.30132637667655948</c:v>
                </c:pt>
                <c:pt idx="17">
                  <c:v>0.30623105746507645</c:v>
                </c:pt>
                <c:pt idx="18">
                  <c:v>0.29621225875616075</c:v>
                </c:pt>
                <c:pt idx="19">
                  <c:v>0.32250723499059675</c:v>
                </c:pt>
                <c:pt idx="20">
                  <c:v>0.31013733351230616</c:v>
                </c:pt>
                <c:pt idx="21">
                  <c:v>0.32060098469257353</c:v>
                </c:pt>
                <c:pt idx="22">
                  <c:v>0.2909354047477245</c:v>
                </c:pt>
                <c:pt idx="23">
                  <c:v>0.29653385961055756</c:v>
                </c:pt>
                <c:pt idx="24">
                  <c:v>0.30437819397449495</c:v>
                </c:pt>
                <c:pt idx="25">
                  <c:v>0.30380196738243104</c:v>
                </c:pt>
                <c:pt idx="26">
                  <c:v>0.29967492857575412</c:v>
                </c:pt>
                <c:pt idx="27">
                  <c:v>0.31677040031552312</c:v>
                </c:pt>
                <c:pt idx="28">
                  <c:v>0.27774843093752866</c:v>
                </c:pt>
                <c:pt idx="29">
                  <c:v>0.29191560284793372</c:v>
                </c:pt>
                <c:pt idx="30">
                  <c:v>0.30339050766825676</c:v>
                </c:pt>
                <c:pt idx="31">
                  <c:v>0.29709569615125653</c:v>
                </c:pt>
                <c:pt idx="32">
                  <c:v>0.28725777921080586</c:v>
                </c:pt>
                <c:pt idx="33">
                  <c:v>0.26416967779397965</c:v>
                </c:pt>
              </c:numCache>
            </c:numRef>
          </c:val>
          <c:smooth val="0"/>
          <c:extLst>
            <c:ext xmlns:c16="http://schemas.microsoft.com/office/drawing/2014/chart" uri="{C3380CC4-5D6E-409C-BE32-E72D297353CC}">
              <c16:uniqueId val="{0000001D-B370-479A-9CEF-8A190BD3B0A8}"/>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0.45698726657032962</c:v>
                </c:pt>
                <c:pt idx="1">
                  <c:v>0.45557920220494269</c:v>
                </c:pt>
                <c:pt idx="2">
                  <c:v>0.42164191827177999</c:v>
                </c:pt>
                <c:pt idx="3">
                  <c:v>0.38160968279838559</c:v>
                </c:pt>
                <c:pt idx="4">
                  <c:v>0.4079424886703491</c:v>
                </c:pt>
                <c:pt idx="5">
                  <c:v>0.39193349394202226</c:v>
                </c:pt>
                <c:pt idx="6">
                  <c:v>0.38315975868701935</c:v>
                </c:pt>
                <c:pt idx="7">
                  <c:v>0.36469010722637174</c:v>
                </c:pt>
                <c:pt idx="8">
                  <c:v>0.40096264728903774</c:v>
                </c:pt>
                <c:pt idx="9">
                  <c:v>0.37676784831285476</c:v>
                </c:pt>
                <c:pt idx="10">
                  <c:v>0.34502995592355729</c:v>
                </c:pt>
                <c:pt idx="11">
                  <c:v>0.32566188038885591</c:v>
                </c:pt>
                <c:pt idx="12">
                  <c:v>0.3346920369565487</c:v>
                </c:pt>
                <c:pt idx="13">
                  <c:v>0.34892983801662919</c:v>
                </c:pt>
                <c:pt idx="14">
                  <c:v>0.31375710360705855</c:v>
                </c:pt>
                <c:pt idx="15">
                  <c:v>0.29006172220408921</c:v>
                </c:pt>
                <c:pt idx="16">
                  <c:v>0.3037806726247072</c:v>
                </c:pt>
                <c:pt idx="17">
                  <c:v>0.30644181907176965</c:v>
                </c:pt>
                <c:pt idx="18">
                  <c:v>0.3194508659690618</c:v>
                </c:pt>
                <c:pt idx="19">
                  <c:v>0.32194832077622421</c:v>
                </c:pt>
                <c:pt idx="20">
                  <c:v>0.31393436688184739</c:v>
                </c:pt>
                <c:pt idx="21">
                  <c:v>0.32894168852269645</c:v>
                </c:pt>
                <c:pt idx="22">
                  <c:v>0.29446626466512682</c:v>
                </c:pt>
                <c:pt idx="23">
                  <c:v>0.29526873101294043</c:v>
                </c:pt>
                <c:pt idx="24">
                  <c:v>0.30779933680593968</c:v>
                </c:pt>
                <c:pt idx="25">
                  <c:v>0.30783362399041653</c:v>
                </c:pt>
                <c:pt idx="26">
                  <c:v>0.30938714247941973</c:v>
                </c:pt>
                <c:pt idx="27">
                  <c:v>0.31892761456966401</c:v>
                </c:pt>
                <c:pt idx="28">
                  <c:v>0.29218420198559758</c:v>
                </c:pt>
                <c:pt idx="29">
                  <c:v>0.29866348665952686</c:v>
                </c:pt>
                <c:pt idx="30">
                  <c:v>0.30226354682445522</c:v>
                </c:pt>
                <c:pt idx="31">
                  <c:v>0.30777250757813451</c:v>
                </c:pt>
                <c:pt idx="32">
                  <c:v>0.29132577446103092</c:v>
                </c:pt>
                <c:pt idx="33">
                  <c:v>0.28075953009724619</c:v>
                </c:pt>
              </c:numCache>
            </c:numRef>
          </c:val>
          <c:smooth val="0"/>
          <c:extLst>
            <c:ext xmlns:c16="http://schemas.microsoft.com/office/drawing/2014/chart" uri="{C3380CC4-5D6E-409C-BE32-E72D297353CC}">
              <c16:uniqueId val="{0000001F-B370-479A-9CEF-8A190BD3B0A8}"/>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0.45732123500108723</c:v>
                </c:pt>
                <c:pt idx="1">
                  <c:v>0.45576109388470648</c:v>
                </c:pt>
                <c:pt idx="2">
                  <c:v>0.42513698112964632</c:v>
                </c:pt>
                <c:pt idx="3">
                  <c:v>0.3808942598998547</c:v>
                </c:pt>
                <c:pt idx="4">
                  <c:v>0.39795495662093161</c:v>
                </c:pt>
                <c:pt idx="5">
                  <c:v>0.39109611877799033</c:v>
                </c:pt>
                <c:pt idx="6">
                  <c:v>0.37698381009697912</c:v>
                </c:pt>
                <c:pt idx="7">
                  <c:v>0.36123018345236779</c:v>
                </c:pt>
                <c:pt idx="8">
                  <c:v>0.39996896439790725</c:v>
                </c:pt>
                <c:pt idx="9">
                  <c:v>0.37673886027932169</c:v>
                </c:pt>
                <c:pt idx="10">
                  <c:v>0.34371254880726343</c:v>
                </c:pt>
                <c:pt idx="11">
                  <c:v>0.32568274365365507</c:v>
                </c:pt>
                <c:pt idx="12">
                  <c:v>0.33601495653390884</c:v>
                </c:pt>
                <c:pt idx="13">
                  <c:v>0.34657349638640883</c:v>
                </c:pt>
                <c:pt idx="14">
                  <c:v>0.31250864076614376</c:v>
                </c:pt>
                <c:pt idx="15">
                  <c:v>0.28891327358782293</c:v>
                </c:pt>
                <c:pt idx="16">
                  <c:v>0.30068807117640972</c:v>
                </c:pt>
                <c:pt idx="17">
                  <c:v>0.30655757942795753</c:v>
                </c:pt>
                <c:pt idx="18">
                  <c:v>0.32273804150521751</c:v>
                </c:pt>
                <c:pt idx="19">
                  <c:v>0.31905436244606966</c:v>
                </c:pt>
                <c:pt idx="20">
                  <c:v>0.31030345404148102</c:v>
                </c:pt>
                <c:pt idx="21">
                  <c:v>0.32615236921608448</c:v>
                </c:pt>
                <c:pt idx="22">
                  <c:v>0.292237143009901</c:v>
                </c:pt>
                <c:pt idx="23">
                  <c:v>0.2955551670640707</c:v>
                </c:pt>
                <c:pt idx="24">
                  <c:v>0.3085315600931644</c:v>
                </c:pt>
                <c:pt idx="25">
                  <c:v>0.30595865800976751</c:v>
                </c:pt>
                <c:pt idx="26">
                  <c:v>0.31002713358402251</c:v>
                </c:pt>
                <c:pt idx="27">
                  <c:v>0.31655656126141551</c:v>
                </c:pt>
                <c:pt idx="28">
                  <c:v>0.29285656094551088</c:v>
                </c:pt>
                <c:pt idx="29">
                  <c:v>0.30248713436722752</c:v>
                </c:pt>
                <c:pt idx="30">
                  <c:v>0.29335123276710506</c:v>
                </c:pt>
                <c:pt idx="31">
                  <c:v>0.30643783175945283</c:v>
                </c:pt>
                <c:pt idx="32">
                  <c:v>0.29170567168295375</c:v>
                </c:pt>
                <c:pt idx="33">
                  <c:v>0.27844118452072142</c:v>
                </c:pt>
              </c:numCache>
            </c:numRef>
          </c:val>
          <c:smooth val="0"/>
          <c:extLst>
            <c:ext xmlns:c16="http://schemas.microsoft.com/office/drawing/2014/chart" uri="{C3380CC4-5D6E-409C-BE32-E72D297353CC}">
              <c16:uniqueId val="{00000001-B370-479A-9CEF-8A190BD3B0A8}"/>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673360625602598E-2"/>
          <c:y val="0.22805262415500396"/>
          <c:w val="0.92988210920290759"/>
          <c:h val="0.63379393138045137"/>
        </c:manualLayout>
      </c:layout>
      <c:barChart>
        <c:barDir val="col"/>
        <c:grouping val="clustered"/>
        <c:varyColors val="0"/>
        <c:ser>
          <c:idx val="0"/>
          <c:order val="0"/>
          <c:tx>
            <c:strRef>
              <c:f>'All Lags Figure'!$H$1</c:f>
              <c:strCache>
                <c:ptCount val="1"/>
                <c:pt idx="0">
                  <c:v>Weight</c:v>
                </c:pt>
              </c:strCache>
            </c:strRef>
          </c:tx>
          <c:spPr>
            <a:solidFill>
              <a:srgbClr val="174A7C"/>
            </a:solidFill>
            <a:ln>
              <a:noFill/>
            </a:ln>
            <a:effectLst/>
          </c:spPr>
          <c:invertIfNegative val="0"/>
          <c:cat>
            <c:strRef>
              <c:f>'All Lags Figure'!$F$2:$F$13</c:f>
              <c:strCache>
                <c:ptCount val="12"/>
                <c:pt idx="0">
                  <c:v>MN</c:v>
                </c:pt>
                <c:pt idx="1">
                  <c:v>IN</c:v>
                </c:pt>
                <c:pt idx="2">
                  <c:v>LA</c:v>
                </c:pt>
                <c:pt idx="3">
                  <c:v>OK</c:v>
                </c:pt>
                <c:pt idx="4">
                  <c:v>ND</c:v>
                </c:pt>
                <c:pt idx="5">
                  <c:v>SD</c:v>
                </c:pt>
                <c:pt idx="6">
                  <c:v>KY</c:v>
                </c:pt>
                <c:pt idx="7">
                  <c:v>MO</c:v>
                </c:pt>
                <c:pt idx="8">
                  <c:v>MA</c:v>
                </c:pt>
                <c:pt idx="9">
                  <c:v>TN</c:v>
                </c:pt>
                <c:pt idx="10">
                  <c:v>AR</c:v>
                </c:pt>
                <c:pt idx="11">
                  <c:v>SC</c:v>
                </c:pt>
              </c:strCache>
            </c:strRef>
          </c:cat>
          <c:val>
            <c:numRef>
              <c:f>'All Lags Figure'!$H$2:$H$13</c:f>
              <c:numCache>
                <c:formatCode>General</c:formatCode>
                <c:ptCount val="12"/>
                <c:pt idx="0">
                  <c:v>0.19099999964237213</c:v>
                </c:pt>
                <c:pt idx="1">
                  <c:v>0.18199999630451202</c:v>
                </c:pt>
                <c:pt idx="2">
                  <c:v>0.13500000536441803</c:v>
                </c:pt>
                <c:pt idx="3">
                  <c:v>0.12700000405311584</c:v>
                </c:pt>
                <c:pt idx="4">
                  <c:v>0.10499999672174454</c:v>
                </c:pt>
                <c:pt idx="5">
                  <c:v>7.8000001609325409E-2</c:v>
                </c:pt>
                <c:pt idx="6">
                  <c:v>7.4000000953674316E-2</c:v>
                </c:pt>
                <c:pt idx="7">
                  <c:v>3.2999999821186066E-2</c:v>
                </c:pt>
                <c:pt idx="8">
                  <c:v>2.7000000700354576E-2</c:v>
                </c:pt>
                <c:pt idx="9">
                  <c:v>2.4000000208616257E-2</c:v>
                </c:pt>
                <c:pt idx="10">
                  <c:v>1.7000000923871994E-2</c:v>
                </c:pt>
                <c:pt idx="11">
                  <c:v>7.0000002160668373E-3</c:v>
                </c:pt>
              </c:numCache>
            </c:numRef>
          </c:val>
          <c:extLst>
            <c:ext xmlns:c16="http://schemas.microsoft.com/office/drawing/2014/chart" uri="{C3380CC4-5D6E-409C-BE32-E72D297353CC}">
              <c16:uniqueId val="{00000000-03A0-47BC-8CBE-2D7EAC6D75B6}"/>
            </c:ext>
          </c:extLst>
        </c:ser>
        <c:dLbls>
          <c:showLegendKey val="0"/>
          <c:showVal val="0"/>
          <c:showCatName val="0"/>
          <c:showSerName val="0"/>
          <c:showPercent val="0"/>
          <c:showBubbleSize val="0"/>
        </c:dLbls>
        <c:gapWidth val="50"/>
        <c:axId val="475633856"/>
        <c:axId val="477936272"/>
      </c:barChart>
      <c:catAx>
        <c:axId val="475633856"/>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7936272"/>
        <c:crosses val="autoZero"/>
        <c:auto val="1"/>
        <c:lblAlgn val="ctr"/>
        <c:lblOffset val="100"/>
        <c:tickLblSkip val="1"/>
        <c:noMultiLvlLbl val="0"/>
      </c:catAx>
      <c:valAx>
        <c:axId val="477936272"/>
        <c:scaling>
          <c:orientation val="minMax"/>
        </c:scaling>
        <c:delete val="0"/>
        <c:axPos val="l"/>
        <c:majorGridlines>
          <c:spPr>
            <a:ln w="12700" cap="flat" cmpd="sng" algn="ctr">
              <a:solidFill>
                <a:srgbClr val="D9D9D9"/>
              </a:solidFill>
              <a:prstDash val="sysDot"/>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5633856"/>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1.9676138155062042E-2</c:v>
                </c:pt>
                <c:pt idx="1">
                  <c:v>-7.9258191537723132E-3</c:v>
                </c:pt>
                <c:pt idx="2">
                  <c:v>-6.4609915761863739E-3</c:v>
                </c:pt>
                <c:pt idx="3">
                  <c:v>-2.18265660576161E-3</c:v>
                </c:pt>
                <c:pt idx="4">
                  <c:v>1.4185632346122091E-2</c:v>
                </c:pt>
                <c:pt idx="5">
                  <c:v>7.5930203752132925E-3</c:v>
                </c:pt>
                <c:pt idx="6">
                  <c:v>-3.3521161448628756E-3</c:v>
                </c:pt>
                <c:pt idx="7">
                  <c:v>-1.4753447803395608E-2</c:v>
                </c:pt>
                <c:pt idx="8">
                  <c:v>1.9818464503065245E-3</c:v>
                </c:pt>
                <c:pt idx="9">
                  <c:v>1.010988967052475E-3</c:v>
                </c:pt>
                <c:pt idx="10">
                  <c:v>-1.5174432730436175E-2</c:v>
                </c:pt>
                <c:pt idx="11">
                  <c:v>1.6645141444687418E-2</c:v>
                </c:pt>
                <c:pt idx="12">
                  <c:v>7.7739659041047163E-3</c:v>
                </c:pt>
                <c:pt idx="13">
                  <c:v>1.9354152132451074E-2</c:v>
                </c:pt>
                <c:pt idx="14">
                  <c:v>-3.3318075021493955E-2</c:v>
                </c:pt>
                <c:pt idx="15">
                  <c:v>2.9253038748358047E-3</c:v>
                </c:pt>
                <c:pt idx="16">
                  <c:v>-2.2963941273404051E-2</c:v>
                </c:pt>
                <c:pt idx="17">
                  <c:v>-1.4531687136737413E-3</c:v>
                </c:pt>
                <c:pt idx="18">
                  <c:v>-7.1664367172751811E-3</c:v>
                </c:pt>
                <c:pt idx="19">
                  <c:v>7.0280117018525967E-3</c:v>
                </c:pt>
                <c:pt idx="20">
                  <c:v>-2.9223084877587402E-2</c:v>
                </c:pt>
                <c:pt idx="21">
                  <c:v>1.8982901143234476E-2</c:v>
                </c:pt>
                <c:pt idx="22">
                  <c:v>-0.10974160831700333</c:v>
                </c:pt>
                <c:pt idx="23">
                  <c:v>-2.9219259532809509E-2</c:v>
                </c:pt>
                <c:pt idx="24">
                  <c:v>-0.11810808893238599</c:v>
                </c:pt>
                <c:pt idx="25">
                  <c:v>-5.1317258355859409E-2</c:v>
                </c:pt>
                <c:pt idx="26">
                  <c:v>-4.1319881612875371E-2</c:v>
                </c:pt>
                <c:pt idx="27">
                  <c:v>4.7318273758913216E-3</c:v>
                </c:pt>
                <c:pt idx="28">
                  <c:v>2.3958401462025043E-3</c:v>
                </c:pt>
                <c:pt idx="29">
                  <c:v>4.2686654553140566E-2</c:v>
                </c:pt>
                <c:pt idx="30">
                  <c:v>-7.513199331885384E-2</c:v>
                </c:pt>
                <c:pt idx="31">
                  <c:v>-0.12561526184141653</c:v>
                </c:pt>
                <c:pt idx="32">
                  <c:v>-7.2351308839348066E-2</c:v>
                </c:pt>
                <c:pt idx="33">
                  <c:v>-8.2483946998311269E-2</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0.45732123500108723</c:v>
                </c:pt>
                <c:pt idx="1">
                  <c:v>0.45576109388470648</c:v>
                </c:pt>
                <c:pt idx="2">
                  <c:v>0.42513698112964632</c:v>
                </c:pt>
                <c:pt idx="3">
                  <c:v>0.3808942598998547</c:v>
                </c:pt>
                <c:pt idx="4">
                  <c:v>0.39795495662093161</c:v>
                </c:pt>
                <c:pt idx="5">
                  <c:v>0.39109611877799033</c:v>
                </c:pt>
                <c:pt idx="6">
                  <c:v>0.37698381009697912</c:v>
                </c:pt>
                <c:pt idx="7">
                  <c:v>0.36123018345236779</c:v>
                </c:pt>
                <c:pt idx="8">
                  <c:v>0.39996896439790725</c:v>
                </c:pt>
                <c:pt idx="9">
                  <c:v>0.37673886027932169</c:v>
                </c:pt>
                <c:pt idx="10">
                  <c:v>0.34371254880726343</c:v>
                </c:pt>
                <c:pt idx="11">
                  <c:v>0.32568274365365507</c:v>
                </c:pt>
                <c:pt idx="12">
                  <c:v>0.33601495653390884</c:v>
                </c:pt>
                <c:pt idx="13">
                  <c:v>0.34657349638640883</c:v>
                </c:pt>
                <c:pt idx="14">
                  <c:v>0.31250864076614376</c:v>
                </c:pt>
                <c:pt idx="15">
                  <c:v>0.28891327358782293</c:v>
                </c:pt>
                <c:pt idx="16">
                  <c:v>0.30068807117640972</c:v>
                </c:pt>
                <c:pt idx="17">
                  <c:v>0.30655757942795753</c:v>
                </c:pt>
                <c:pt idx="18">
                  <c:v>0.32273804150521751</c:v>
                </c:pt>
                <c:pt idx="19">
                  <c:v>0.31905436244606966</c:v>
                </c:pt>
                <c:pt idx="20">
                  <c:v>0.31030345404148102</c:v>
                </c:pt>
                <c:pt idx="21">
                  <c:v>0.32615236921608448</c:v>
                </c:pt>
                <c:pt idx="22">
                  <c:v>0.292237143009901</c:v>
                </c:pt>
                <c:pt idx="23">
                  <c:v>0.2955551670640707</c:v>
                </c:pt>
                <c:pt idx="24">
                  <c:v>0.3085315600931644</c:v>
                </c:pt>
                <c:pt idx="25">
                  <c:v>0.30595865800976751</c:v>
                </c:pt>
                <c:pt idx="26">
                  <c:v>0.31002713358402251</c:v>
                </c:pt>
                <c:pt idx="27">
                  <c:v>0.31655656126141551</c:v>
                </c:pt>
                <c:pt idx="28">
                  <c:v>0.29285656094551088</c:v>
                </c:pt>
                <c:pt idx="29">
                  <c:v>0.30248713436722752</c:v>
                </c:pt>
                <c:pt idx="30">
                  <c:v>0.29335123276710506</c:v>
                </c:pt>
                <c:pt idx="31">
                  <c:v>0.30643783175945283</c:v>
                </c:pt>
                <c:pt idx="32">
                  <c:v>0.29170567168295375</c:v>
                </c:pt>
                <c:pt idx="33">
                  <c:v>0.27844118452072142</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'Original Figures'!$H$1</c:f>
              <c:strCache>
                <c:ptCount val="1"/>
                <c:pt idx="0">
                  <c:v>Weight</c:v>
                </c:pt>
              </c:strCache>
            </c:strRef>
          </c:tx>
          <c:spPr>
            <a:solidFill>
              <a:schemeClr val="accent1"/>
            </a:solidFill>
            <a:ln>
              <a:noFill/>
            </a:ln>
            <a:effectLst/>
          </c:spPr>
          <c:invertIfNegative val="0"/>
          <c:cat>
            <c:strRef>
              <c:f>'Original Figures'!$F$2:$F$9</c:f>
              <c:strCache>
                <c:ptCount val="8"/>
                <c:pt idx="0">
                  <c:v>LA</c:v>
                </c:pt>
                <c:pt idx="1">
                  <c:v>CT</c:v>
                </c:pt>
                <c:pt idx="2">
                  <c:v>KS</c:v>
                </c:pt>
                <c:pt idx="3">
                  <c:v>NJ</c:v>
                </c:pt>
                <c:pt idx="4">
                  <c:v>NV</c:v>
                </c:pt>
                <c:pt idx="5">
                  <c:v>NE</c:v>
                </c:pt>
                <c:pt idx="6">
                  <c:v>MO</c:v>
                </c:pt>
                <c:pt idx="7">
                  <c:v>MD</c:v>
                </c:pt>
              </c:strCache>
            </c:strRef>
          </c:cat>
          <c:val>
            <c:numRef>
              <c:f>'Original Figures'!$H$2:$H$9</c:f>
              <c:numCache>
                <c:formatCode>General</c:formatCode>
                <c:ptCount val="8"/>
                <c:pt idx="0">
                  <c:v>0.35100001096725464</c:v>
                </c:pt>
                <c:pt idx="1">
                  <c:v>0.21500000357627869</c:v>
                </c:pt>
                <c:pt idx="2">
                  <c:v>0.13400000333786011</c:v>
                </c:pt>
                <c:pt idx="3">
                  <c:v>9.6000000834465027E-2</c:v>
                </c:pt>
                <c:pt idx="4">
                  <c:v>8.6000002920627594E-2</c:v>
                </c:pt>
                <c:pt idx="5">
                  <c:v>7.2999998927116394E-2</c:v>
                </c:pt>
                <c:pt idx="6">
                  <c:v>3.9999999105930328E-2</c:v>
                </c:pt>
                <c:pt idx="7">
                  <c:v>4.999999888241291E-3</c:v>
                </c:pt>
              </c:numCache>
            </c:numRef>
          </c:val>
          <c:extLst>
            <c:ext xmlns:c16="http://schemas.microsoft.com/office/drawing/2014/chart" uri="{C3380CC4-5D6E-409C-BE32-E72D297353CC}">
              <c16:uniqueId val="{00000000-D6C0-4B5E-A36D-F65B1E36C5EC}"/>
            </c:ext>
          </c:extLst>
        </c:ser>
        <c:dLbls>
          <c:showLegendKey val="0"/>
          <c:showVal val="0"/>
          <c:showCatName val="0"/>
          <c:showSerName val="0"/>
          <c:showPercent val="0"/>
          <c:showBubbleSize val="0"/>
        </c:dLbls>
        <c:gapWidth val="219"/>
        <c:overlap val="-27"/>
        <c:axId val="475633856"/>
        <c:axId val="477936272"/>
      </c:barChart>
      <c:catAx>
        <c:axId val="47563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36272"/>
        <c:crosses val="autoZero"/>
        <c:auto val="1"/>
        <c:lblAlgn val="ctr"/>
        <c:lblOffset val="100"/>
        <c:noMultiLvlLbl val="0"/>
      </c:catAx>
      <c:valAx>
        <c:axId val="47793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0.45732123500108723</c:v>
                </c:pt>
                <c:pt idx="1">
                  <c:v>0.45576109388470648</c:v>
                </c:pt>
                <c:pt idx="2">
                  <c:v>0.42513698112964632</c:v>
                </c:pt>
                <c:pt idx="3">
                  <c:v>0.3808942598998547</c:v>
                </c:pt>
                <c:pt idx="4">
                  <c:v>0.39795495662093161</c:v>
                </c:pt>
                <c:pt idx="5">
                  <c:v>0.39109611877799033</c:v>
                </c:pt>
                <c:pt idx="6">
                  <c:v>0.37698381009697912</c:v>
                </c:pt>
                <c:pt idx="7">
                  <c:v>0.36123018345236779</c:v>
                </c:pt>
                <c:pt idx="8">
                  <c:v>0.39996896439790725</c:v>
                </c:pt>
                <c:pt idx="9">
                  <c:v>0.37673886027932169</c:v>
                </c:pt>
                <c:pt idx="10">
                  <c:v>0.34371254880726343</c:v>
                </c:pt>
                <c:pt idx="11">
                  <c:v>0.32568274365365507</c:v>
                </c:pt>
                <c:pt idx="12">
                  <c:v>0.33601495653390884</c:v>
                </c:pt>
                <c:pt idx="13">
                  <c:v>0.34657349638640883</c:v>
                </c:pt>
                <c:pt idx="14">
                  <c:v>0.31250864076614376</c:v>
                </c:pt>
                <c:pt idx="15">
                  <c:v>0.28891327358782293</c:v>
                </c:pt>
                <c:pt idx="16">
                  <c:v>0.30068807117640972</c:v>
                </c:pt>
                <c:pt idx="17">
                  <c:v>0.30655757942795753</c:v>
                </c:pt>
                <c:pt idx="18">
                  <c:v>0.32273804150521751</c:v>
                </c:pt>
                <c:pt idx="19">
                  <c:v>0.31905436244606966</c:v>
                </c:pt>
                <c:pt idx="20">
                  <c:v>0.31030345404148102</c:v>
                </c:pt>
                <c:pt idx="21">
                  <c:v>0.32615236921608448</c:v>
                </c:pt>
                <c:pt idx="22">
                  <c:v>0.292237143009901</c:v>
                </c:pt>
                <c:pt idx="23">
                  <c:v>0.2955551670640707</c:v>
                </c:pt>
                <c:pt idx="24">
                  <c:v>0.3085315600931644</c:v>
                </c:pt>
                <c:pt idx="25">
                  <c:v>0.30595865800976751</c:v>
                </c:pt>
                <c:pt idx="26">
                  <c:v>0.31002713358402251</c:v>
                </c:pt>
                <c:pt idx="27">
                  <c:v>0.31655656126141551</c:v>
                </c:pt>
                <c:pt idx="28">
                  <c:v>0.29285656094551088</c:v>
                </c:pt>
                <c:pt idx="29">
                  <c:v>0.30248713436722752</c:v>
                </c:pt>
                <c:pt idx="30">
                  <c:v>0.29335123276710506</c:v>
                </c:pt>
                <c:pt idx="31">
                  <c:v>0.30643783175945283</c:v>
                </c:pt>
                <c:pt idx="32">
                  <c:v>0.29170567168295375</c:v>
                </c:pt>
                <c:pt idx="33">
                  <c:v>0.27844118452072142</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720563452742867E-2"/>
          <c:y val="0.21927371857847794"/>
          <c:w val="0.93783499267674664"/>
          <c:h val="0.5782596338608782"/>
        </c:manualLayout>
      </c:layout>
      <c:barChart>
        <c:barDir val="col"/>
        <c:grouping val="clustered"/>
        <c:varyColors val="0"/>
        <c:ser>
          <c:idx val="0"/>
          <c:order val="0"/>
          <c:tx>
            <c:strRef>
              <c:f>'Original Figures'!$H$1</c:f>
              <c:strCache>
                <c:ptCount val="1"/>
                <c:pt idx="0">
                  <c:v>Weight</c:v>
                </c:pt>
              </c:strCache>
            </c:strRef>
          </c:tx>
          <c:spPr>
            <a:solidFill>
              <a:srgbClr val="174A7C"/>
            </a:solidFill>
            <a:ln>
              <a:noFill/>
            </a:ln>
            <a:effectLst/>
          </c:spPr>
          <c:invertIfNegative val="0"/>
          <c:cat>
            <c:strRef>
              <c:f>'Original Figures'!$F$2:$F$9</c:f>
              <c:strCache>
                <c:ptCount val="8"/>
                <c:pt idx="0">
                  <c:v>LA</c:v>
                </c:pt>
                <c:pt idx="1">
                  <c:v>CT</c:v>
                </c:pt>
                <c:pt idx="2">
                  <c:v>KS</c:v>
                </c:pt>
                <c:pt idx="3">
                  <c:v>NJ</c:v>
                </c:pt>
                <c:pt idx="4">
                  <c:v>NV</c:v>
                </c:pt>
                <c:pt idx="5">
                  <c:v>NE</c:v>
                </c:pt>
                <c:pt idx="6">
                  <c:v>MO</c:v>
                </c:pt>
                <c:pt idx="7">
                  <c:v>MD</c:v>
                </c:pt>
              </c:strCache>
            </c:strRef>
          </c:cat>
          <c:val>
            <c:numRef>
              <c:f>'Original Figures'!$H$2:$H$9</c:f>
              <c:numCache>
                <c:formatCode>General</c:formatCode>
                <c:ptCount val="8"/>
                <c:pt idx="0">
                  <c:v>0.35100001096725464</c:v>
                </c:pt>
                <c:pt idx="1">
                  <c:v>0.21500000357627869</c:v>
                </c:pt>
                <c:pt idx="2">
                  <c:v>0.13400000333786011</c:v>
                </c:pt>
                <c:pt idx="3">
                  <c:v>9.6000000834465027E-2</c:v>
                </c:pt>
                <c:pt idx="4">
                  <c:v>8.6000002920627594E-2</c:v>
                </c:pt>
                <c:pt idx="5">
                  <c:v>7.2999998927116394E-2</c:v>
                </c:pt>
                <c:pt idx="6">
                  <c:v>3.9999999105930328E-2</c:v>
                </c:pt>
                <c:pt idx="7">
                  <c:v>4.999999888241291E-3</c:v>
                </c:pt>
              </c:numCache>
            </c:numRef>
          </c:val>
          <c:extLst>
            <c:ext xmlns:c16="http://schemas.microsoft.com/office/drawing/2014/chart" uri="{C3380CC4-5D6E-409C-BE32-E72D297353CC}">
              <c16:uniqueId val="{00000000-D6C0-4B5E-A36D-F65B1E36C5EC}"/>
            </c:ext>
          </c:extLst>
        </c:ser>
        <c:dLbls>
          <c:showLegendKey val="0"/>
          <c:showVal val="0"/>
          <c:showCatName val="0"/>
          <c:showSerName val="0"/>
          <c:showPercent val="0"/>
          <c:showBubbleSize val="0"/>
        </c:dLbls>
        <c:gapWidth val="50"/>
        <c:axId val="475633856"/>
        <c:axId val="477936272"/>
      </c:barChart>
      <c:catAx>
        <c:axId val="475633856"/>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7936272"/>
        <c:crosses val="autoZero"/>
        <c:auto val="1"/>
        <c:lblAlgn val="ctr"/>
        <c:lblOffset val="100"/>
        <c:tickLblSkip val="1"/>
        <c:noMultiLvlLbl val="0"/>
      </c:catAx>
      <c:valAx>
        <c:axId val="477936272"/>
        <c:scaling>
          <c:orientation val="minMax"/>
        </c:scaling>
        <c:delete val="0"/>
        <c:axPos val="l"/>
        <c:majorGridlines>
          <c:spPr>
            <a:ln w="12700" cap="flat" cmpd="sng" algn="ctr">
              <a:solidFill>
                <a:srgbClr val="D9D9D9"/>
              </a:solidFill>
              <a:prstDash val="sysDot"/>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5633856"/>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48096953673258"/>
          <c:y val="0.27407409731154125"/>
          <c:w val="0.77483613820058317"/>
          <c:h val="0.52194476686430136"/>
        </c:manualLayout>
      </c:layout>
      <c:barChart>
        <c:barDir val="bar"/>
        <c:grouping val="clustered"/>
        <c:varyColors val="0"/>
        <c:ser>
          <c:idx val="0"/>
          <c:order val="0"/>
          <c:tx>
            <c:strRef>
              <c:f>'Original Figures'!$K$1</c:f>
              <c:strCache>
                <c:ptCount val="1"/>
                <c:pt idx="0">
                  <c:v>Weight</c:v>
                </c:pt>
              </c:strCache>
            </c:strRef>
          </c:tx>
          <c:spPr>
            <a:solidFill>
              <a:srgbClr val="174A7C"/>
            </a:solidFill>
            <a:ln>
              <a:noFill/>
            </a:ln>
            <a:effectLst/>
          </c:spPr>
          <c:invertIfNegative val="0"/>
          <c:cat>
            <c:strRef>
              <c:f>'Original Figures'!$J$2:$J$9</c:f>
              <c:strCache>
                <c:ptCount val="8"/>
                <c:pt idx="0">
                  <c:v>liverdeaths_percap</c:v>
                </c:pt>
                <c:pt idx="1">
                  <c:v>oldshare</c:v>
                </c:pt>
                <c:pt idx="2">
                  <c:v>youngshare</c:v>
                </c:pt>
                <c:pt idx="3">
                  <c:v>share_alcohol_1985</c:v>
                </c:pt>
                <c:pt idx="4">
                  <c:v>share_alcohol_1993</c:v>
                </c:pt>
                <c:pt idx="5">
                  <c:v>share_alcohol_1983</c:v>
                </c:pt>
                <c:pt idx="6">
                  <c:v>share_alcohol_1991</c:v>
                </c:pt>
                <c:pt idx="7">
                  <c:v>share_alcohol_1999</c:v>
                </c:pt>
              </c:strCache>
            </c:strRef>
          </c:cat>
          <c:val>
            <c:numRef>
              <c:f>'Original Figures'!$K$2:$K$9</c:f>
              <c:numCache>
                <c:formatCode>_(* #,##0.00_);_(* \(#,##0.00\);_(* "-"??_);_(@_)</c:formatCode>
                <c:ptCount val="8"/>
                <c:pt idx="0">
                  <c:v>2.3787710815668106E-2</c:v>
                </c:pt>
                <c:pt idx="1">
                  <c:v>3.2913636416196823E-2</c:v>
                </c:pt>
                <c:pt idx="2">
                  <c:v>5.6462936103343964E-2</c:v>
                </c:pt>
                <c:pt idx="3">
                  <c:v>0.12944293022155762</c:v>
                </c:pt>
                <c:pt idx="4">
                  <c:v>0.16815339028835297</c:v>
                </c:pt>
                <c:pt idx="5">
                  <c:v>0.1754067987203598</c:v>
                </c:pt>
                <c:pt idx="6">
                  <c:v>0.20473499596118927</c:v>
                </c:pt>
                <c:pt idx="7">
                  <c:v>0.20909759402275085</c:v>
                </c:pt>
              </c:numCache>
            </c:numRef>
          </c:val>
          <c:extLst>
            <c:ext xmlns:c16="http://schemas.microsoft.com/office/drawing/2014/chart" uri="{C3380CC4-5D6E-409C-BE32-E72D297353CC}">
              <c16:uniqueId val="{00000000-F602-4F5C-A354-CB13B2015560}"/>
            </c:ext>
          </c:extLst>
        </c:ser>
        <c:dLbls>
          <c:showLegendKey val="0"/>
          <c:showVal val="0"/>
          <c:showCatName val="0"/>
          <c:showSerName val="0"/>
          <c:showPercent val="0"/>
          <c:showBubbleSize val="0"/>
        </c:dLbls>
        <c:gapWidth val="50"/>
        <c:axId val="477245968"/>
        <c:axId val="667820560"/>
      </c:barChart>
      <c:catAx>
        <c:axId val="477245968"/>
        <c:scaling>
          <c:orientation val="minMax"/>
        </c:scaling>
        <c:delete val="0"/>
        <c:axPos val="l"/>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667820560"/>
        <c:crosses val="autoZero"/>
        <c:auto val="1"/>
        <c:lblAlgn val="ctr"/>
        <c:lblOffset val="100"/>
        <c:noMultiLvlLbl val="0"/>
      </c:catAx>
      <c:valAx>
        <c:axId val="667820560"/>
        <c:scaling>
          <c:orientation val="minMax"/>
        </c:scaling>
        <c:delete val="0"/>
        <c:axPos val="b"/>
        <c:majorGridlines>
          <c:spPr>
            <a:ln w="12700" cap="flat" cmpd="sng" algn="ctr">
              <a:solidFill>
                <a:srgbClr val="D9D9D9"/>
              </a:solidFill>
              <a:prstDash val="sysDot"/>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477245968"/>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5.3948810470487987E-3</c:v>
                </c:pt>
                <c:pt idx="1">
                  <c:v>2.0294727320992442E-4</c:v>
                </c:pt>
                <c:pt idx="2">
                  <c:v>-2.9613315891198824E-3</c:v>
                </c:pt>
                <c:pt idx="3">
                  <c:v>3.1261456386665308E-5</c:v>
                </c:pt>
                <c:pt idx="4">
                  <c:v>3.204984965209183E-2</c:v>
                </c:pt>
                <c:pt idx="5">
                  <c:v>5.1077018067620356E-2</c:v>
                </c:pt>
                <c:pt idx="6">
                  <c:v>-3.6993131575896133E-3</c:v>
                </c:pt>
                <c:pt idx="7">
                  <c:v>-2.9154447432966347E-2</c:v>
                </c:pt>
                <c:pt idx="8">
                  <c:v>4.9961242581808715E-2</c:v>
                </c:pt>
                <c:pt idx="9">
                  <c:v>-2.827670210814272E-4</c:v>
                </c:pt>
                <c:pt idx="10">
                  <c:v>-2.5752762516988385E-2</c:v>
                </c:pt>
                <c:pt idx="11">
                  <c:v>2.54067553669812E-4</c:v>
                </c:pt>
                <c:pt idx="12">
                  <c:v>2.007842183497819E-2</c:v>
                </c:pt>
                <c:pt idx="13">
                  <c:v>5.123741349815026E-2</c:v>
                </c:pt>
                <c:pt idx="14">
                  <c:v>-5.1992224653468526E-2</c:v>
                </c:pt>
                <c:pt idx="15">
                  <c:v>-3.3700267867425179E-2</c:v>
                </c:pt>
                <c:pt idx="16">
                  <c:v>-6.9072923864738248E-2</c:v>
                </c:pt>
                <c:pt idx="17">
                  <c:v>-7.9275299300415143E-4</c:v>
                </c:pt>
                <c:pt idx="18">
                  <c:v>2.3964048200754456E-2</c:v>
                </c:pt>
                <c:pt idx="19">
                  <c:v>4.738172019507151E-2</c:v>
                </c:pt>
                <c:pt idx="20">
                  <c:v>-2.008353095946059E-2</c:v>
                </c:pt>
                <c:pt idx="21">
                  <c:v>6.2369552494907082E-2</c:v>
                </c:pt>
                <c:pt idx="22">
                  <c:v>-6.2347942632889009E-2</c:v>
                </c:pt>
                <c:pt idx="23">
                  <c:v>-3.895129667060717E-2</c:v>
                </c:pt>
                <c:pt idx="24">
                  <c:v>-6.1365615411479758E-2</c:v>
                </c:pt>
                <c:pt idx="25">
                  <c:v>-4.7866758188198848E-2</c:v>
                </c:pt>
                <c:pt idx="26">
                  <c:v>-6.0643983133788345E-3</c:v>
                </c:pt>
                <c:pt idx="27">
                  <c:v>5.724390224310346E-2</c:v>
                </c:pt>
                <c:pt idx="28">
                  <c:v>3.4645892576482248E-2</c:v>
                </c:pt>
                <c:pt idx="29">
                  <c:v>8.7199390908889021E-2</c:v>
                </c:pt>
                <c:pt idx="30">
                  <c:v>-6.0455639730158453E-2</c:v>
                </c:pt>
                <c:pt idx="31">
                  <c:v>3.4874709681419554E-3</c:v>
                </c:pt>
                <c:pt idx="32">
                  <c:v>2.1119405570221794E-2</c:v>
                </c:pt>
                <c:pt idx="33">
                  <c:v>1.157118002379604E-2</c:v>
                </c:pt>
              </c:numCache>
            </c:numRef>
          </c:val>
          <c:smooth val="0"/>
          <c:extLst>
            <c:ext xmlns:c16="http://schemas.microsoft.com/office/drawing/2014/chart" uri="{C3380CC4-5D6E-409C-BE32-E72D297353CC}">
              <c16:uniqueId val="{00000000-48CE-4755-AEB2-E1A30BBA9343}"/>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none"/>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533399</xdr:colOff>
      <xdr:row>0</xdr:row>
      <xdr:rowOff>133350</xdr:rowOff>
    </xdr:from>
    <xdr:to>
      <xdr:col>22</xdr:col>
      <xdr:colOff>457200</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123824</xdr:colOff>
      <xdr:row>0</xdr:row>
      <xdr:rowOff>171449</xdr:rowOff>
    </xdr:from>
    <xdr:to>
      <xdr:col>37</xdr:col>
      <xdr:colOff>171450</xdr:colOff>
      <xdr:row>28</xdr:row>
      <xdr:rowOff>95251</xdr:rowOff>
    </xdr:to>
    <xdr:graphicFrame macro="">
      <xdr:nvGraphicFramePr>
        <xdr:cNvPr id="6" name="Chart 5">
          <a:extLst>
            <a:ext uri="{FF2B5EF4-FFF2-40B4-BE49-F238E27FC236}">
              <a16:creationId xmlns:a16="http://schemas.microsoft.com/office/drawing/2014/main" id="{7F6483C2-FAB9-4628-B196-6D781A64B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22</xdr:col>
      <xdr:colOff>514351</xdr:colOff>
      <xdr:row>56</xdr:row>
      <xdr:rowOff>180975</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c:userShapes xmlns:c="http://schemas.openxmlformats.org/drawingml/2006/chart">
  <cdr:absSizeAnchor xmlns:cdr="http://schemas.openxmlformats.org/drawingml/2006/chartDrawing">
    <cdr:from>
      <cdr:x>0.55871</cdr:x>
      <cdr:y>0.20244</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00" y="1230238"/>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1982-LAST of: the share of the population between 15-24, the share of the population 65 or older, and the number of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Sythetic IL </a:t>
          </a:r>
        </a:p>
      </cdr:txBody>
    </cdr:sp>
  </cdr:relSizeAnchor>
  <cdr:relSizeAnchor xmlns:cdr="http://schemas.openxmlformats.org/drawingml/2006/chartDrawing">
    <cdr:from>
      <cdr:x>0</cdr:x>
      <cdr:y>0.06337</cdr:y>
    </cdr:from>
    <cdr:to>
      <cdr:x>0.73073</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622935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20XX tax increase</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between alcohol-related accident shares (%)</a:t>
          </a:r>
        </a:p>
      </cdr:txBody>
    </cdr:sp>
  </cdr:relSizeAnchor>
</c:userShapes>
</file>

<file path=xl/drawings/drawing11.xml><?xml version="1.0" encoding="utf-8"?>
<xdr:wsDr xmlns:xdr="http://schemas.openxmlformats.org/drawingml/2006/spreadsheetDrawing" xmlns:a="http://schemas.openxmlformats.org/drawingml/2006/main">
  <xdr:twoCellAnchor>
    <xdr:from>
      <xdr:col>2</xdr:col>
      <xdr:colOff>152400</xdr:colOff>
      <xdr:row>1</xdr:row>
      <xdr:rowOff>28575</xdr:rowOff>
    </xdr:from>
    <xdr:to>
      <xdr:col>16</xdr:col>
      <xdr:colOff>209550</xdr:colOff>
      <xdr:row>29</xdr:row>
      <xdr:rowOff>171450</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5" name="Chart 4">
          <a:extLst>
            <a:ext uri="{FF2B5EF4-FFF2-40B4-BE49-F238E27FC236}">
              <a16:creationId xmlns:a16="http://schemas.microsoft.com/office/drawing/2014/main" id="{A63C72B6-40DD-4F1F-8783-1C6AFE881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0.57006</cdr:x>
      <cdr:y>0.19304</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5727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0.79959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548313" cy="33831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2</xdr:col>
      <xdr:colOff>152400</xdr:colOff>
      <xdr:row>1</xdr:row>
      <xdr:rowOff>28575</xdr:rowOff>
    </xdr:from>
    <xdr:to>
      <xdr:col>16</xdr:col>
      <xdr:colOff>209550</xdr:colOff>
      <xdr:row>29</xdr:row>
      <xdr:rowOff>171450</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absSizeAnchor xmlns:cdr="http://schemas.openxmlformats.org/drawingml/2006/chartDrawing">
    <cdr:from>
      <cdr:x>0.57006</cdr:x>
      <cdr:y>0.19304</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5727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9.xml><?xml version="1.0" encoding="utf-8"?>
<c:userShapes xmlns:c="http://schemas.openxmlformats.org/drawingml/2006/chart">
  <cdr:absSizeAnchor xmlns:cdr="http://schemas.openxmlformats.org/drawingml/2006/chartDrawing">
    <cdr:from>
      <cdr:x>0.55757</cdr:x>
      <cdr:y>0.2049</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75" y="111442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"Alt</a:t>
          </a:r>
          <a:r>
            <a:rPr lang="en-US" sz="1000" b="0" baseline="0">
              <a:latin typeface="Avenir LT Pro 55 Roman" panose="020B0503020203020204" pitchFamily="34" charset="0"/>
            </a:rPr>
            <a:t> Lag 1" sets back lags by one year, "Alt Lag 2" by two years, and smoothed lag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0.55556</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4963583" cy="36258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a:t>
          </a:r>
          <a:r>
            <a:rPr lang="en-US" sz="1200" b="0" baseline="0">
              <a:latin typeface="Avenir LT Pro 55 Roman Italic" panose="020B0503020203090204" pitchFamily="34" charset="0"/>
            </a:rPr>
            <a:t> Auto Accidents with BAC values gerater than 0.08 (%) </a:t>
          </a:r>
          <a:endParaRPr lang="en-US" sz="1200" b="0">
            <a:latin typeface="Avenir LT Pro 55 Roman Italic" panose="020B0503020203090204" pitchFamily="34" charset="0"/>
          </a:endParaRPr>
        </a:p>
      </cdr:txBody>
    </cdr:sp>
  </cdr:relSizeAnchor>
</c:userShapes>
</file>

<file path=xl/drawings/drawing2.xml><?xml version="1.0" encoding="utf-8"?>
<c:userShapes xmlns:c="http://schemas.openxmlformats.org/drawingml/2006/chart">
  <cdr:absSizeAnchor xmlns:cdr="http://schemas.openxmlformats.org/drawingml/2006/chartDrawing">
    <cdr:from>
      <cdr:x>0.55871</cdr:x>
      <cdr:y>0.20244</cdr:y>
    </cdr:from>
    <cdr:ext cx="16261"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76675" y="1039323"/>
          <a:ext cx="16261"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0.69497</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7"/>
          <a:ext cx="5924551" cy="78775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1982-LAST.</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Verses</a:t>
          </a:r>
          <a:r>
            <a:rPr lang="en-US" sz="1800" b="0" baseline="0">
              <a:latin typeface="Avenir LT Pro 55 Roman" panose="020B0503020203020204" pitchFamily="34" charset="0"/>
            </a:rPr>
            <a:t> Sythetic IL Share of Alcohol-Related Driving Fatalities </a:t>
          </a:r>
          <a:endParaRPr lang="en-US" sz="1800" b="0">
            <a:latin typeface="Avenir LT Pro 55 Roman" panose="020B0503020203020204" pitchFamily="34" charset="0"/>
          </a:endParaRPr>
        </a:p>
      </cdr:txBody>
    </cdr:sp>
  </cdr:relSizeAnchor>
  <cdr:relSizeAnchor xmlns:cdr="http://schemas.openxmlformats.org/drawingml/2006/chartDrawing">
    <cdr:from>
      <cdr:x>0.00581</cdr:x>
      <cdr:y>0.07636</cdr:y>
    </cdr:from>
    <cdr:to>
      <cdr:x>0.68067</cdr:x>
      <cdr:y>0.15043</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47625" y="392015"/>
          <a:ext cx="5528119"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20XX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Share of Auto Accidents with BAC values gerater than 0.08 (%) </a:t>
          </a:r>
        </a:p>
      </cdr:txBody>
    </cdr:sp>
  </cdr:relSizeAnchor>
</c:userShapes>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2.xml><?xml version="1.0" encoding="utf-8"?>
<c:userShapes xmlns:c="http://schemas.openxmlformats.org/drawingml/2006/chart">
  <cdr:absSizeAnchor xmlns:cdr="http://schemas.openxmlformats.org/drawingml/2006/chartDrawing">
    <cdr:from>
      <cdr:x>0.55757</cdr:x>
      <cdr:y>0.2049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4981582" y="111440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0.55556</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4963583" cy="36258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a:t>
          </a:r>
          <a:r>
            <a:rPr lang="en-US" sz="1200" b="0" baseline="0">
              <a:latin typeface="Avenir LT Pro 55 Roman Italic" panose="020B0503020203090204" pitchFamily="34" charset="0"/>
            </a:rPr>
            <a:t> Auto Accidents with BAC values gerater than 0.08 (%) </a:t>
          </a:r>
          <a:endParaRPr lang="en-US" sz="1200" b="0">
            <a:latin typeface="Avenir LT Pro 55 Roman Italic" panose="020B050302020309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427F349A-17FD-499E-808C-83BE79DC5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EE44B5B5-1963-4AE1-B7F5-54369C72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5.xml><?xml version="1.0" encoding="utf-8"?>
<c:userShapes xmlns:c="http://schemas.openxmlformats.org/drawingml/2006/chart">
  <cdr:absSizeAnchor xmlns:cdr="http://schemas.openxmlformats.org/drawingml/2006/chartDrawing">
    <cdr:from>
      <cdr:x>0.57036</cdr:x>
      <cdr:y>0.21181</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67656" y="1162050"/>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0.55556</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40"/>
          <a:ext cx="4741333" cy="36576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Auto Accidents with BAC values gerater than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0.90036</cdr:y>
    </cdr:from>
    <cdr:to>
      <cdr:x>0.71887</cdr:x>
      <cdr:y>1</cdr:y>
    </cdr:to>
    <cdr:sp macro="" textlink="">
      <cdr:nvSpPr>
        <cdr:cNvPr id="4" name="SourceBox">
          <a:extLst xmlns:a="http://schemas.openxmlformats.org/drawingml/2006/main">
            <a:ext uri="{FF2B5EF4-FFF2-40B4-BE49-F238E27FC236}">
              <a16:creationId xmlns:a16="http://schemas.microsoft.com/office/drawing/2014/main" id="{339A6C3D-F66A-4A5F-B16F-387F68C47883}"/>
            </a:ext>
          </a:extLst>
        </cdr:cNvPr>
        <cdr:cNvSpPr txBox="1"/>
      </cdr:nvSpPr>
      <cdr:spPr>
        <a:xfrm xmlns:a="http://schemas.openxmlformats.org/drawingml/2006/main">
          <a:off x="0" y="4733926"/>
          <a:ext cx="5553076" cy="52387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Notes</a:t>
          </a:r>
          <a:r>
            <a:rPr lang="en-US" sz="1000" b="0">
              <a:latin typeface="Avenir LT Pro 55 Roman" panose="020B0503020203020204" pitchFamily="34" charset="0"/>
            </a:rPr>
            <a:t>: Predictor variables are all lagged values of share_alcohol from 1982-LAST.</a:t>
          </a:r>
        </a:p>
        <a:p xmlns:a="http://schemas.openxmlformats.org/drawingml/2006/main">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40E24614-9B6F-4A73-9538-CF85826007B0}"/>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0.02539</cdr:y>
    </cdr:from>
    <cdr:to>
      <cdr:x>0.79468</cdr:x>
      <cdr:y>0.10687</cdr:y>
    </cdr:to>
    <cdr:sp macro="" textlink="">
      <cdr:nvSpPr>
        <cdr:cNvPr id="6" name="TitleBox">
          <a:extLst xmlns:a="http://schemas.openxmlformats.org/drawingml/2006/main">
            <a:ext uri="{FF2B5EF4-FFF2-40B4-BE49-F238E27FC236}">
              <a16:creationId xmlns:a16="http://schemas.microsoft.com/office/drawing/2014/main" id="{D3721BF8-3DBC-429B-B0F2-3A69F368B00A}"/>
            </a:ext>
          </a:extLst>
        </cdr:cNvPr>
        <cdr:cNvSpPr txBox="1"/>
      </cdr:nvSpPr>
      <cdr:spPr>
        <a:xfrm xmlns:a="http://schemas.openxmlformats.org/drawingml/2006/main">
          <a:off x="0" y="149931"/>
          <a:ext cx="5972176" cy="48118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Synthetic Control Weights</a:t>
          </a:r>
          <a:r>
            <a:rPr lang="en-US" sz="1800" b="0" baseline="0">
              <a:latin typeface="Avenir LT Pro 55 Roman" panose="020B0503020203020204" pitchFamily="34" charset="0"/>
            </a:rPr>
            <a:t> of Donor States</a:t>
          </a:r>
          <a:endParaRPr lang="en-US" sz="1800" b="0">
            <a:latin typeface="Avenir LT Pro 55 Roman" panose="020B0503020203020204" pitchFamily="34" charset="0"/>
          </a:endParaRPr>
        </a:p>
      </cdr:txBody>
    </cdr:sp>
  </cdr:relSizeAnchor>
  <cdr:relSizeAnchor xmlns:cdr="http://schemas.openxmlformats.org/drawingml/2006/chartDrawing">
    <cdr:from>
      <cdr:x>0</cdr:x>
      <cdr:y>0.08059</cdr:y>
    </cdr:from>
    <cdr:to>
      <cdr:x>0.6979</cdr:x>
      <cdr:y>0.15466</cdr:y>
    </cdr:to>
    <cdr:sp macro="" textlink="">
      <cdr:nvSpPr>
        <cdr:cNvPr id="7" name="SubTitleBox">
          <a:extLst xmlns:a="http://schemas.openxmlformats.org/drawingml/2006/main">
            <a:ext uri="{FF2B5EF4-FFF2-40B4-BE49-F238E27FC236}">
              <a16:creationId xmlns:a16="http://schemas.microsoft.com/office/drawing/2014/main" id="{7E4B3F7D-9AE4-4465-A569-DC7B389B000E}"/>
            </a:ext>
          </a:extLst>
        </cdr:cNvPr>
        <cdr:cNvSpPr txBox="1"/>
      </cdr:nvSpPr>
      <cdr:spPr>
        <a:xfrm xmlns:a="http://schemas.openxmlformats.org/drawingml/2006/main">
          <a:off x="0" y="423726"/>
          <a:ext cx="5391151" cy="389446"/>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20XX</a:t>
          </a:r>
          <a:r>
            <a:rPr lang="en-US" sz="1400" b="0" baseline="0">
              <a:latin typeface="Avenir LT Pro 55 Roman" panose="020B0503020203020204" pitchFamily="34" charset="0"/>
            </a:rPr>
            <a:t> tax increase</a:t>
          </a:r>
          <a:r>
            <a:rPr lang="en-US" sz="1400" b="0">
              <a:latin typeface="Avenir LT Pro 55 Roman" panose="020B0503020203020204" pitchFamily="34" charset="0"/>
            </a:rPr>
            <a:t>  </a:t>
          </a:r>
        </a:p>
      </cdr:txBody>
    </cdr:sp>
  </cdr:relSizeAnchor>
  <cdr:relSizeAnchor xmlns:cdr="http://schemas.openxmlformats.org/drawingml/2006/chartDrawing">
    <cdr:from>
      <cdr:x>0</cdr:x>
      <cdr:y>0.15627</cdr:y>
    </cdr:from>
    <cdr:to>
      <cdr:x>0.55556</cdr:x>
      <cdr:y>0.22294</cdr:y>
    </cdr:to>
    <cdr:sp macro="" textlink="">
      <cdr:nvSpPr>
        <cdr:cNvPr id="8" name="YAxisLabelBox">
          <a:extLst xmlns:a="http://schemas.openxmlformats.org/drawingml/2006/main">
            <a:ext uri="{FF2B5EF4-FFF2-40B4-BE49-F238E27FC236}">
              <a16:creationId xmlns:a16="http://schemas.microsoft.com/office/drawing/2014/main" id="{3355CB22-EBCC-4136-BDD3-823C30196840}"/>
            </a:ext>
          </a:extLst>
        </cdr:cNvPr>
        <cdr:cNvSpPr txBox="1"/>
      </cdr:nvSpPr>
      <cdr:spPr>
        <a:xfrm xmlns:a="http://schemas.openxmlformats.org/drawingml/2006/main">
          <a:off x="0" y="922867"/>
          <a:ext cx="4175126" cy="3937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a:t>
          </a:r>
        </a:p>
      </cdr:txBody>
    </cdr:sp>
  </cdr:relSizeAnchor>
</c:userShapes>
</file>

<file path=xl/drawings/drawing4.xml><?xml version="1.0" encoding="utf-8"?>
<c:userShapes xmlns:c="http://schemas.openxmlformats.org/drawingml/2006/chart">
  <cdr:absSizeAnchor xmlns:cdr="http://schemas.openxmlformats.org/drawingml/2006/chartDrawing">
    <cdr:from>
      <cdr:x>0.55755</cdr:x>
      <cdr:y>0.2247</cdr:y>
    </cdr:from>
    <cdr:ext cx="15541" cy="3085002"/>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67150" y="1153623"/>
          <a:ext cx="15541" cy="3085002"/>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0.69497</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7"/>
          <a:ext cx="5924551" cy="78775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1982-LAST.</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Sythetic IL </a:t>
          </a:r>
        </a:p>
      </cdr:txBody>
    </cdr:sp>
  </cdr:relSizeAnchor>
  <cdr:relSizeAnchor xmlns:cdr="http://schemas.openxmlformats.org/drawingml/2006/chartDrawing">
    <cdr:from>
      <cdr:x>0</cdr:x>
      <cdr:y>0.06894</cdr:y>
    </cdr:from>
    <cdr:to>
      <cdr:x>0.67486</cdr:x>
      <cdr:y>0.14301</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53915"/>
          <a:ext cx="5528116"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20XX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Share of Auto Accidents with BAC values gerater than 0.08 (%) </a:t>
          </a:r>
        </a:p>
      </cdr:txBody>
    </cdr:sp>
  </cdr:relSizeAnchor>
</c:userShapes>
</file>

<file path=xl/drawings/drawing5.xml><?xml version="1.0" encoding="utf-8"?>
<xdr:wsDr xmlns:xdr="http://schemas.openxmlformats.org/drawingml/2006/spreadsheetDrawing" xmlns:a="http://schemas.openxmlformats.org/drawingml/2006/main">
  <xdr:twoCellAnchor>
    <xdr:from>
      <xdr:col>11</xdr:col>
      <xdr:colOff>114300</xdr:colOff>
      <xdr:row>1</xdr:row>
      <xdr:rowOff>28575</xdr:rowOff>
    </xdr:from>
    <xdr:to>
      <xdr:col>25</xdr:col>
      <xdr:colOff>161925</xdr:colOff>
      <xdr:row>32</xdr:row>
      <xdr:rowOff>142875</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581024</xdr:colOff>
      <xdr:row>1</xdr:row>
      <xdr:rowOff>19049</xdr:rowOff>
    </xdr:from>
    <xdr:to>
      <xdr:col>38</xdr:col>
      <xdr:colOff>304799</xdr:colOff>
      <xdr:row>32</xdr:row>
      <xdr:rowOff>9525</xdr:rowOff>
    </xdr:to>
    <xdr:graphicFrame macro="">
      <xdr:nvGraphicFramePr>
        <xdr:cNvPr id="3" name="Chart 2">
          <a:extLst>
            <a:ext uri="{FF2B5EF4-FFF2-40B4-BE49-F238E27FC236}">
              <a16:creationId xmlns:a16="http://schemas.microsoft.com/office/drawing/2014/main" id="{1853D45C-0CDE-4D35-8310-B68B96C26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47624</xdr:colOff>
      <xdr:row>0</xdr:row>
      <xdr:rowOff>123825</xdr:rowOff>
    </xdr:from>
    <xdr:to>
      <xdr:col>25</xdr:col>
      <xdr:colOff>342900</xdr:colOff>
      <xdr:row>32</xdr:row>
      <xdr:rowOff>104775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142874</xdr:colOff>
      <xdr:row>1</xdr:row>
      <xdr:rowOff>171448</xdr:rowOff>
    </xdr:from>
    <xdr:to>
      <xdr:col>39</xdr:col>
      <xdr:colOff>209550</xdr:colOff>
      <xdr:row>32</xdr:row>
      <xdr:rowOff>152399</xdr:rowOff>
    </xdr:to>
    <xdr:graphicFrame macro="">
      <xdr:nvGraphicFramePr>
        <xdr:cNvPr id="6" name="Chart 5">
          <a:extLst>
            <a:ext uri="{FF2B5EF4-FFF2-40B4-BE49-F238E27FC236}">
              <a16:creationId xmlns:a16="http://schemas.microsoft.com/office/drawing/2014/main" id="{4886122B-092C-46AD-A136-693140A56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566736</xdr:colOff>
      <xdr:row>34</xdr:row>
      <xdr:rowOff>38100</xdr:rowOff>
    </xdr:from>
    <xdr:to>
      <xdr:col>39</xdr:col>
      <xdr:colOff>380999</xdr:colOff>
      <xdr:row>59</xdr:row>
      <xdr:rowOff>57150</xdr:rowOff>
    </xdr:to>
    <xdr:graphicFrame macro="">
      <xdr:nvGraphicFramePr>
        <xdr:cNvPr id="7" name="Chart 6">
          <a:extLst>
            <a:ext uri="{FF2B5EF4-FFF2-40B4-BE49-F238E27FC236}">
              <a16:creationId xmlns:a16="http://schemas.microsoft.com/office/drawing/2014/main" id="{9CE4D9D7-0024-4FB4-B218-704965B97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35</xdr:row>
      <xdr:rowOff>0</xdr:rowOff>
    </xdr:from>
    <xdr:to>
      <xdr:col>25</xdr:col>
      <xdr:colOff>295276</xdr:colOff>
      <xdr:row>66</xdr:row>
      <xdr:rowOff>171450</xdr:rowOff>
    </xdr:to>
    <xdr:graphicFrame macro="">
      <xdr:nvGraphicFramePr>
        <xdr:cNvPr id="8" name="Chart 7">
          <a:extLst>
            <a:ext uri="{FF2B5EF4-FFF2-40B4-BE49-F238E27FC236}">
              <a16:creationId xmlns:a16="http://schemas.microsoft.com/office/drawing/2014/main" id="{4B3037F6-E4FC-4F42-A5E0-75C54294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c:userShapes xmlns:c="http://schemas.openxmlformats.org/drawingml/2006/chart">
  <cdr:absSizeAnchor xmlns:cdr="http://schemas.openxmlformats.org/drawingml/2006/chartDrawing">
    <cdr:from>
      <cdr:x>0.55871</cdr:x>
      <cdr:y>0.20244</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00" y="1230238"/>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1982-1999 of: the share of the population between 15-24, the share of the population 65 or older, and the number of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Verses</a:t>
          </a:r>
          <a:r>
            <a:rPr lang="en-US" sz="1800" b="0" baseline="0">
              <a:latin typeface="Avenir LT Pro 55 Roman" panose="020B0503020203020204" pitchFamily="34" charset="0"/>
            </a:rPr>
            <a:t> Sythetic IL Share of Alcohol-Related Driving Fatalities </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0.73073</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622935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20XX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Share of Auto Accidents with BAC values gerater than 0.08 (%) </a:t>
          </a:r>
        </a:p>
      </cdr:txBody>
    </cdr:sp>
  </cdr:relSizeAnchor>
</c:userShapes>
</file>

<file path=xl/drawings/drawing8.xml><?xml version="1.0" encoding="utf-8"?>
<c:userShapes xmlns:c="http://schemas.openxmlformats.org/drawingml/2006/chart">
  <cdr:relSizeAnchor xmlns:cdr="http://schemas.openxmlformats.org/drawingml/2006/chartDrawing">
    <cdr:from>
      <cdr:x>0.43303</cdr:x>
      <cdr:y>0.84649</cdr:y>
    </cdr:from>
    <cdr:to>
      <cdr:x>0.57364</cdr:x>
      <cdr:y>0.89355</cdr:y>
    </cdr:to>
    <cdr:sp macro="" textlink="">
      <cdr:nvSpPr>
        <cdr:cNvPr id="2" name="XAxisBox">
          <a:extLst xmlns:a="http://schemas.openxmlformats.org/drawingml/2006/main">
            <a:ext uri="{FF2B5EF4-FFF2-40B4-BE49-F238E27FC236}">
              <a16:creationId xmlns:a16="http://schemas.microsoft.com/office/drawing/2014/main" id="{B12E2DEB-ED26-4003-96FA-31ED2BE14A25}"/>
            </a:ext>
          </a:extLst>
        </cdr:cNvPr>
        <cdr:cNvSpPr txBox="1"/>
      </cdr:nvSpPr>
      <cdr:spPr>
        <a:xfrm xmlns:a="http://schemas.openxmlformats.org/drawingml/2006/main">
          <a:off x="3353284" y="4982832"/>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0.89482</cdr:y>
    </cdr:from>
    <cdr:to>
      <cdr:x>1</cdr:x>
      <cdr:y>1</cdr:y>
    </cdr:to>
    <cdr:sp macro="" textlink="">
      <cdr:nvSpPr>
        <cdr:cNvPr id="4" name="SourceBox">
          <a:extLst xmlns:a="http://schemas.openxmlformats.org/drawingml/2006/main">
            <a:ext uri="{FF2B5EF4-FFF2-40B4-BE49-F238E27FC236}">
              <a16:creationId xmlns:a16="http://schemas.microsoft.com/office/drawing/2014/main" id="{7E61A4D3-EBB2-4DF1-8E11-A1F5DA508192}"/>
            </a:ext>
          </a:extLst>
        </cdr:cNvPr>
        <cdr:cNvSpPr txBox="1"/>
      </cdr:nvSpPr>
      <cdr:spPr>
        <a:xfrm xmlns:a="http://schemas.openxmlformats.org/drawingml/2006/main">
          <a:off x="0" y="5267327"/>
          <a:ext cx="7743826" cy="619124"/>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a:t>
          </a:r>
          <a:r>
            <a:rPr lang="en-US" sz="1100" b="0">
              <a:effectLst/>
              <a:latin typeface="+mn-lt"/>
              <a:ea typeface="+mn-ea"/>
              <a:cs typeface="+mn-cs"/>
            </a:rPr>
            <a:t> Authors Calculations based on Synthetic</a:t>
          </a:r>
          <a:r>
            <a:rPr lang="en-US" sz="1100" b="0" baseline="0">
              <a:effectLst/>
              <a:latin typeface="+mn-lt"/>
              <a:ea typeface="+mn-ea"/>
              <a:cs typeface="+mn-cs"/>
            </a:rPr>
            <a:t> Control Methodology</a:t>
          </a:r>
          <a:endParaRPr lang="en-US" sz="1000">
            <a:effectLst/>
          </a:endParaRP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t>
          </a:r>
          <a:r>
            <a:rPr lang="en-US" sz="1100" b="0" i="0" baseline="0">
              <a:effectLst/>
              <a:latin typeface="+mn-lt"/>
              <a:ea typeface="+mn-ea"/>
              <a:cs typeface="+mn-cs"/>
            </a:rPr>
            <a:t>Predictor Variables are selected lags of share_alcohol as well as the averages from 1982-LAST of: the share of the population between 15-24, the share of the population 65 or older, and the number of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CDAD00D8-FB8C-469E-9DA4-D9828F7E844F}"/>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0.02851</cdr:y>
    </cdr:from>
    <cdr:to>
      <cdr:x>0.73432</cdr:x>
      <cdr:y>0.11</cdr:y>
    </cdr:to>
    <cdr:sp macro="" textlink="">
      <cdr:nvSpPr>
        <cdr:cNvPr id="6" name="TitleBox">
          <a:extLst xmlns:a="http://schemas.openxmlformats.org/drawingml/2006/main">
            <a:ext uri="{FF2B5EF4-FFF2-40B4-BE49-F238E27FC236}">
              <a16:creationId xmlns:a16="http://schemas.microsoft.com/office/drawing/2014/main" id="{31F2BA6A-0E57-4FE4-92C4-9A756A41CD67}"/>
            </a:ext>
          </a:extLst>
        </cdr:cNvPr>
        <cdr:cNvSpPr txBox="1"/>
      </cdr:nvSpPr>
      <cdr:spPr>
        <a:xfrm xmlns:a="http://schemas.openxmlformats.org/drawingml/2006/main">
          <a:off x="0" y="167852"/>
          <a:ext cx="5686426" cy="479636"/>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Synthetic Control Weights of Donor States</a:t>
          </a:r>
        </a:p>
      </cdr:txBody>
    </cdr:sp>
  </cdr:relSizeAnchor>
  <cdr:relSizeAnchor xmlns:cdr="http://schemas.openxmlformats.org/drawingml/2006/chartDrawing">
    <cdr:from>
      <cdr:x>0</cdr:x>
      <cdr:y>0.08364</cdr:y>
    </cdr:from>
    <cdr:to>
      <cdr:x>0.83518</cdr:x>
      <cdr:y>0.15372</cdr:y>
    </cdr:to>
    <cdr:sp macro="" textlink="">
      <cdr:nvSpPr>
        <cdr:cNvPr id="7" name="SubTitleBox">
          <a:extLst xmlns:a="http://schemas.openxmlformats.org/drawingml/2006/main">
            <a:ext uri="{FF2B5EF4-FFF2-40B4-BE49-F238E27FC236}">
              <a16:creationId xmlns:a16="http://schemas.microsoft.com/office/drawing/2014/main" id="{4CBE89A3-A361-4527-90A6-35DC7DBF404C}"/>
            </a:ext>
          </a:extLst>
        </cdr:cNvPr>
        <cdr:cNvSpPr txBox="1"/>
      </cdr:nvSpPr>
      <cdr:spPr>
        <a:xfrm xmlns:a="http://schemas.openxmlformats.org/drawingml/2006/main">
          <a:off x="0" y="492338"/>
          <a:ext cx="6467476" cy="4125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20XX</a:t>
          </a:r>
          <a:r>
            <a:rPr lang="en-US" sz="1400" b="0" baseline="0">
              <a:latin typeface="Avenir LT Pro 55 Roman" panose="020B0503020203020204" pitchFamily="34" charset="0"/>
            </a:rPr>
            <a:t> tax increase</a:t>
          </a:r>
          <a:endParaRPr lang="en-US" sz="1400" b="0">
            <a:latin typeface="Avenir LT Pro 55 Roman" panose="020B0503020203020204" pitchFamily="34" charset="0"/>
          </a:endParaRPr>
        </a:p>
      </cdr:txBody>
    </cdr:sp>
  </cdr:relSizeAnchor>
  <cdr:relSizeAnchor xmlns:cdr="http://schemas.openxmlformats.org/drawingml/2006/chartDrawing">
    <cdr:from>
      <cdr:x>0</cdr:x>
      <cdr:y>0.15609</cdr:y>
    </cdr:from>
    <cdr:to>
      <cdr:x>0.55556</cdr:x>
      <cdr:y>0.22276</cdr:y>
    </cdr:to>
    <cdr:sp macro="" textlink="">
      <cdr:nvSpPr>
        <cdr:cNvPr id="8" name="YAxisLabelBox">
          <a:extLst xmlns:a="http://schemas.openxmlformats.org/drawingml/2006/main">
            <a:ext uri="{FF2B5EF4-FFF2-40B4-BE49-F238E27FC236}">
              <a16:creationId xmlns:a16="http://schemas.microsoft.com/office/drawing/2014/main" id="{6E493FBA-0AE2-45C0-91BB-8585979AC386}"/>
            </a:ext>
          </a:extLst>
        </cdr:cNvPr>
        <cdr:cNvSpPr txBox="1"/>
      </cdr:nvSpPr>
      <cdr:spPr>
        <a:xfrm xmlns:a="http://schemas.openxmlformats.org/drawingml/2006/main">
          <a:off x="0" y="918845"/>
          <a:ext cx="4302126" cy="3924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effectLst/>
              <a:latin typeface="+mn-lt"/>
              <a:ea typeface="+mn-ea"/>
              <a:cs typeface="+mn-cs"/>
            </a:rPr>
            <a:t>Percent (%)</a:t>
          </a:r>
          <a:endParaRPr lang="en-US" sz="1200">
            <a:effectLst/>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0.41185</cdr:x>
      <cdr:y>0.83727</cdr:y>
    </cdr:from>
    <cdr:to>
      <cdr:x>0.59481</cdr:x>
      <cdr:y>0.90277</cdr:y>
    </cdr:to>
    <cdr:sp macro="" textlink="">
      <cdr:nvSpPr>
        <cdr:cNvPr id="2" name="XAxisBox">
          <a:extLst xmlns:a="http://schemas.openxmlformats.org/drawingml/2006/main">
            <a:ext uri="{FF2B5EF4-FFF2-40B4-BE49-F238E27FC236}">
              <a16:creationId xmlns:a16="http://schemas.microsoft.com/office/drawing/2014/main" id="{1F7BCB08-B3CD-415D-9CA9-5B9972425B05}"/>
            </a:ext>
          </a:extLst>
        </cdr:cNvPr>
        <cdr:cNvSpPr txBox="1"/>
      </cdr:nvSpPr>
      <cdr:spPr>
        <a:xfrm xmlns:a="http://schemas.openxmlformats.org/drawingml/2006/main">
          <a:off x="2187022" y="3540903"/>
          <a:ext cx="97154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Percent (%)</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1</cdr:x>
      <cdr:y>1</cdr:y>
    </cdr:to>
    <cdr:sp macro="" textlink="">
      <cdr:nvSpPr>
        <cdr:cNvPr id="4" name="SourceBox">
          <a:extLst xmlns:a="http://schemas.openxmlformats.org/drawingml/2006/main">
            <a:ext uri="{FF2B5EF4-FFF2-40B4-BE49-F238E27FC236}">
              <a16:creationId xmlns:a16="http://schemas.microsoft.com/office/drawing/2014/main" id="{A338F929-DAAD-4536-8357-D5B6AA4E9022}"/>
            </a:ext>
          </a:extLst>
        </cdr:cNvPr>
        <cdr:cNvSpPr txBox="1"/>
      </cdr:nvSpPr>
      <cdr:spPr>
        <a:xfrm xmlns:a="http://schemas.openxmlformats.org/drawingml/2006/main">
          <a:off x="0" y="3680883"/>
          <a:ext cx="5310188" cy="5482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t>
          </a:r>
          <a:r>
            <a:rPr lang="en-US" sz="1100" b="0" i="0" baseline="0">
              <a:effectLst/>
              <a:latin typeface="+mn-lt"/>
              <a:ea typeface="+mn-ea"/>
              <a:cs typeface="+mn-cs"/>
            </a:rPr>
            <a:t>Predictor Variables are selected lags of share_alcohol as well as the averages from 1982-LAST of: the share of the population between 15-24, the share of the population 65 or older, and the number of livers deaths related to alcohol per 100,000 people. </a:t>
          </a:r>
          <a:endParaRPr lang="en-US" sz="1000" b="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7C95C4D1-1A41-4FFD-8156-9ACCD818B6E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0.048</cdr:y>
    </cdr:from>
    <cdr:to>
      <cdr:x>0.736</cdr:x>
      <cdr:y>0.12948</cdr:y>
    </cdr:to>
    <cdr:sp macro="" textlink="">
      <cdr:nvSpPr>
        <cdr:cNvPr id="6" name="TitleBox">
          <a:extLst xmlns:a="http://schemas.openxmlformats.org/drawingml/2006/main">
            <a:ext uri="{FF2B5EF4-FFF2-40B4-BE49-F238E27FC236}">
              <a16:creationId xmlns:a16="http://schemas.microsoft.com/office/drawing/2014/main" id="{9F227C8B-9A9E-40F0-AFDA-986A7D76E71B}"/>
            </a:ext>
          </a:extLst>
        </cdr:cNvPr>
        <cdr:cNvSpPr txBox="1"/>
      </cdr:nvSpPr>
      <cdr:spPr>
        <a:xfrm xmlns:a="http://schemas.openxmlformats.org/drawingml/2006/main">
          <a:off x="0" y="229504"/>
          <a:ext cx="5948364" cy="38960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Synthetic Control Weights of Predictor Variables</a:t>
          </a:r>
        </a:p>
      </cdr:txBody>
    </cdr:sp>
  </cdr:relSizeAnchor>
  <cdr:relSizeAnchor xmlns:cdr="http://schemas.openxmlformats.org/drawingml/2006/chartDrawing">
    <cdr:from>
      <cdr:x>0</cdr:x>
      <cdr:y>0.11512</cdr:y>
    </cdr:from>
    <cdr:to>
      <cdr:x>0.78433</cdr:x>
      <cdr:y>0.1892</cdr:y>
    </cdr:to>
    <cdr:sp macro="" textlink="">
      <cdr:nvSpPr>
        <cdr:cNvPr id="7" name="SubTitleBox">
          <a:extLst xmlns:a="http://schemas.openxmlformats.org/drawingml/2006/main">
            <a:ext uri="{FF2B5EF4-FFF2-40B4-BE49-F238E27FC236}">
              <a16:creationId xmlns:a16="http://schemas.microsoft.com/office/drawing/2014/main" id="{2418D35F-7687-456E-96ED-5794AB517248}"/>
            </a:ext>
          </a:extLst>
        </cdr:cNvPr>
        <cdr:cNvSpPr txBox="1"/>
      </cdr:nvSpPr>
      <cdr:spPr>
        <a:xfrm xmlns:a="http://schemas.openxmlformats.org/drawingml/2006/main">
          <a:off x="0" y="550452"/>
          <a:ext cx="6338888" cy="354217"/>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20XX tax</a:t>
          </a:r>
          <a:r>
            <a:rPr lang="en-US" sz="1400" b="0" baseline="0">
              <a:latin typeface="Avenir LT Pro 55 Roman" panose="020B0503020203020204" pitchFamily="34" charset="0"/>
            </a:rPr>
            <a:t> increase</a:t>
          </a:r>
          <a:endParaRPr lang="en-US" sz="1400" b="0">
            <a:latin typeface="Avenir LT Pro 55 Roman" panose="020B0503020203020204" pitchFamily="34" charset="0"/>
          </a:endParaRPr>
        </a:p>
      </cdr:txBody>
    </cdr:sp>
  </cdr:relSizeAnchor>
  <cdr:relSizeAnchor xmlns:cdr="http://schemas.openxmlformats.org/drawingml/2006/chartDrawing">
    <cdr:from>
      <cdr:x>0</cdr:x>
      <cdr:y>0.21111</cdr:y>
    </cdr:from>
    <cdr:to>
      <cdr:x>0.55556</cdr:x>
      <cdr:y>0.27778</cdr:y>
    </cdr:to>
    <cdr:sp macro="" textlink="">
      <cdr:nvSpPr>
        <cdr:cNvPr id="8" name="YAxisLabelBox">
          <a:extLst xmlns:a="http://schemas.openxmlformats.org/drawingml/2006/main">
            <a:ext uri="{FF2B5EF4-FFF2-40B4-BE49-F238E27FC236}">
              <a16:creationId xmlns:a16="http://schemas.microsoft.com/office/drawing/2014/main" id="{35B890FA-4499-4F1B-A135-0FC0CB6FD4F0}"/>
            </a:ext>
          </a:extLst>
        </cdr:cNvPr>
        <cdr:cNvSpPr txBox="1"/>
      </cdr:nvSpPr>
      <cdr:spPr>
        <a:xfrm xmlns:a="http://schemas.openxmlformats.org/drawingml/2006/main">
          <a:off x="0" y="723900"/>
          <a:ext cx="3175000" cy="2286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Predictor Variables</a:t>
          </a: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12" sqref="B12"/>
    </sheetView>
  </sheetViews>
  <sheetFormatPr defaultColWidth="8.85546875" defaultRowHeight="15" x14ac:dyDescent="0.25"/>
  <cols>
    <col min="1" max="1" width="47" customWidth="1"/>
    <col min="2" max="2" width="100.7109375" customWidth="1"/>
  </cols>
  <sheetData>
    <row r="1" spans="1:8" x14ac:dyDescent="0.25">
      <c r="A1" s="8" t="s">
        <v>153</v>
      </c>
    </row>
    <row r="2" spans="1:8" x14ac:dyDescent="0.25">
      <c r="A2" t="s">
        <v>154</v>
      </c>
      <c r="B2" t="s">
        <v>155</v>
      </c>
    </row>
    <row r="3" spans="1:8" x14ac:dyDescent="0.25">
      <c r="A3" t="s">
        <v>156</v>
      </c>
      <c r="B3" s="7" t="s">
        <v>248</v>
      </c>
    </row>
    <row r="6" spans="1:8" ht="31.5" customHeight="1" x14ac:dyDescent="0.25">
      <c r="A6" s="12" t="s">
        <v>250</v>
      </c>
      <c r="B6" s="12"/>
    </row>
    <row r="8" spans="1:8" x14ac:dyDescent="0.25">
      <c r="A8" s="8" t="s">
        <v>157</v>
      </c>
      <c r="B8" s="8" t="s">
        <v>159</v>
      </c>
    </row>
    <row r="9" spans="1:8" x14ac:dyDescent="0.25">
      <c r="A9" t="s">
        <v>249</v>
      </c>
      <c r="B9" s="9" t="s">
        <v>258</v>
      </c>
      <c r="H9" s="9"/>
    </row>
    <row r="10" spans="1:8" ht="30" x14ac:dyDescent="0.25">
      <c r="A10" t="s">
        <v>251</v>
      </c>
      <c r="B10" s="9" t="s">
        <v>259</v>
      </c>
    </row>
    <row r="11" spans="1:8" ht="30" x14ac:dyDescent="0.25">
      <c r="A11" t="s">
        <v>252</v>
      </c>
      <c r="B11" s="9" t="s">
        <v>254</v>
      </c>
    </row>
    <row r="12" spans="1:8" ht="45" x14ac:dyDescent="0.25">
      <c r="A12" t="s">
        <v>253</v>
      </c>
      <c r="B12" s="9" t="s">
        <v>270</v>
      </c>
      <c r="H12" s="9"/>
    </row>
    <row r="13" spans="1:8" ht="45" x14ac:dyDescent="0.25">
      <c r="A13" t="s">
        <v>269</v>
      </c>
      <c r="B13" s="9" t="s">
        <v>271</v>
      </c>
      <c r="H13" s="9"/>
    </row>
    <row r="14" spans="1:8" ht="45" x14ac:dyDescent="0.25">
      <c r="A14" t="s">
        <v>255</v>
      </c>
      <c r="B14" s="9" t="s">
        <v>262</v>
      </c>
      <c r="H14" s="9"/>
    </row>
    <row r="15" spans="1:8" ht="30" x14ac:dyDescent="0.25">
      <c r="A15" t="s">
        <v>256</v>
      </c>
      <c r="B15" s="10" t="s">
        <v>260</v>
      </c>
    </row>
    <row r="16" spans="1:8" ht="45" x14ac:dyDescent="0.25">
      <c r="A16" t="s">
        <v>257</v>
      </c>
      <c r="B16" s="9" t="s">
        <v>261</v>
      </c>
    </row>
    <row r="17" spans="1:7" x14ac:dyDescent="0.25">
      <c r="A17" t="s">
        <v>158</v>
      </c>
      <c r="B17" s="9" t="s">
        <v>160</v>
      </c>
    </row>
    <row r="18" spans="1:7" x14ac:dyDescent="0.25">
      <c r="G18" s="8"/>
    </row>
    <row r="19" spans="1:7" x14ac:dyDescent="0.25">
      <c r="G19" s="9"/>
    </row>
    <row r="20" spans="1:7" x14ac:dyDescent="0.25">
      <c r="G20" s="9"/>
    </row>
    <row r="21" spans="1:7" x14ac:dyDescent="0.25">
      <c r="G21" s="9"/>
    </row>
    <row r="22" spans="1:7" x14ac:dyDescent="0.25">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Q1" workbookViewId="0">
      <selection activeCell="X28" sqref="X28"/>
    </sheetView>
  </sheetViews>
  <sheetFormatPr defaultColWidth="8.85546875" defaultRowHeight="15" x14ac:dyDescent="0.25"/>
  <sheetData>
    <row r="1" spans="1:8" x14ac:dyDescent="0.25">
      <c r="A1" t="s">
        <v>198</v>
      </c>
      <c r="B1" t="s">
        <v>199</v>
      </c>
      <c r="C1" t="s">
        <v>200</v>
      </c>
      <c r="D1" t="s">
        <v>263</v>
      </c>
      <c r="F1" t="s">
        <v>30</v>
      </c>
      <c r="G1" t="s">
        <v>28</v>
      </c>
      <c r="H1" t="s">
        <v>164</v>
      </c>
    </row>
    <row r="2" spans="1:8" x14ac:dyDescent="0.25">
      <c r="A2">
        <v>1982</v>
      </c>
      <c r="B2">
        <f>INDEX('All Lags - Data'!$C:$C,MATCH($A2,'All Lags - Data'!$E:$E,0))</f>
        <v>0.45485404133796692</v>
      </c>
      <c r="C2">
        <f>INDEX('All Lags - Data'!$D:$D,MATCH($A2,'All Lags - Data'!$E:$E,0))</f>
        <v>0.46398344367742539</v>
      </c>
      <c r="D2" s="11">
        <f>(C2-B2)/C2</f>
        <v>1.9676138155062042E-2</v>
      </c>
      <c r="F2" t="s">
        <v>46</v>
      </c>
      <c r="G2">
        <v>27</v>
      </c>
      <c r="H2">
        <f>IFERROR(INDEX('All Lags - Data'!$B:$B,MATCH($G2,'All Lags - Data'!$A:$A,0)),0)</f>
        <v>0.19099999964237213</v>
      </c>
    </row>
    <row r="3" spans="1:8" x14ac:dyDescent="0.25">
      <c r="A3">
        <v>1983</v>
      </c>
      <c r="B3">
        <f>INDEX('All Lags - Data'!$C:$C,MATCH($A3,'All Lags - Data'!$E:$E,0))</f>
        <v>0.45566859841346741</v>
      </c>
      <c r="C3">
        <f>INDEX('All Lags - Data'!$D:$D,MATCH($A3,'All Lags - Data'!$E:$E,0))</f>
        <v>0.45208545088768004</v>
      </c>
      <c r="D3" s="11">
        <f t="shared" ref="D3:D35" si="0">(C3-B3)/C3</f>
        <v>-7.9258191537723132E-3</v>
      </c>
      <c r="F3" t="s">
        <v>40</v>
      </c>
      <c r="G3">
        <v>18</v>
      </c>
      <c r="H3">
        <f>IFERROR(INDEX('All Lags - Data'!$B:$B,MATCH($G3,'All Lags - Data'!$A:$A,0)),0)</f>
        <v>0.18199999630451202</v>
      </c>
    </row>
    <row r="4" spans="1:8" x14ac:dyDescent="0.25">
      <c r="A4">
        <v>1984</v>
      </c>
      <c r="B4">
        <f>INDEX('All Lags - Data'!$C:$C,MATCH($A4,'All Lags - Data'!$E:$E,0))</f>
        <v>0.4263959527015686</v>
      </c>
      <c r="C4">
        <f>INDEX('All Lags - Data'!$D:$D,MATCH($A4,'All Lags - Data'!$E:$E,0))</f>
        <v>0.42365869742631906</v>
      </c>
      <c r="D4" s="11">
        <f t="shared" si="0"/>
        <v>-6.4609915761863739E-3</v>
      </c>
      <c r="F4" t="s">
        <v>43</v>
      </c>
      <c r="G4">
        <v>22</v>
      </c>
      <c r="H4">
        <f>IFERROR(INDEX('All Lags - Data'!$B:$B,MATCH($G4,'All Lags - Data'!$A:$A,0)),0)</f>
        <v>0.13500000536441803</v>
      </c>
    </row>
    <row r="5" spans="1:8" x14ac:dyDescent="0.25">
      <c r="A5">
        <v>1985</v>
      </c>
      <c r="B5">
        <f>INDEX('All Lags - Data'!$C:$C,MATCH($A5,'All Lags - Data'!$E:$E,0))</f>
        <v>0.38088235259056091</v>
      </c>
      <c r="C5">
        <f>INDEX('All Lags - Data'!$D:$D,MATCH($A5,'All Lags - Data'!$E:$E,0))</f>
        <v>0.38005282777547839</v>
      </c>
      <c r="D5" s="11">
        <f t="shared" si="0"/>
        <v>-2.18265660576161E-3</v>
      </c>
      <c r="F5" t="s">
        <v>52</v>
      </c>
      <c r="G5">
        <v>40</v>
      </c>
      <c r="H5">
        <f>IFERROR(INDEX('All Lags - Data'!$B:$B,MATCH($G5,'All Lags - Data'!$A:$A,0)),0)</f>
        <v>0.12700000405311584</v>
      </c>
    </row>
    <row r="6" spans="1:8" x14ac:dyDescent="0.25">
      <c r="A6">
        <v>1986</v>
      </c>
      <c r="B6">
        <f>INDEX('All Lags - Data'!$C:$C,MATCH($A6,'All Lags - Data'!$E:$E,0))</f>
        <v>0.38520056009292603</v>
      </c>
      <c r="C6">
        <f>INDEX('All Lags - Data'!$D:$D,MATCH($A6,'All Lags - Data'!$E:$E,0))</f>
        <v>0.39074350377917294</v>
      </c>
      <c r="D6" s="11">
        <f t="shared" si="0"/>
        <v>1.4185632346122091E-2</v>
      </c>
      <c r="F6" t="s">
        <v>51</v>
      </c>
      <c r="G6">
        <v>38</v>
      </c>
      <c r="H6">
        <f>IFERROR(INDEX('All Lags - Data'!$B:$B,MATCH($G6,'All Lags - Data'!$A:$A,0)),0)</f>
        <v>0.10499999672174454</v>
      </c>
    </row>
    <row r="7" spans="1:8" x14ac:dyDescent="0.25">
      <c r="A7">
        <v>1987</v>
      </c>
      <c r="B7">
        <f>INDEX('All Lags - Data'!$C:$C,MATCH($A7,'All Lags - Data'!$E:$E,0))</f>
        <v>0.37112009525299072</v>
      </c>
      <c r="C7">
        <f>INDEX('All Lags - Data'!$D:$D,MATCH($A7,'All Lags - Data'!$E:$E,0))</f>
        <v>0.37395957794785495</v>
      </c>
      <c r="D7" s="11">
        <f t="shared" si="0"/>
        <v>7.5930203752132925E-3</v>
      </c>
      <c r="F7" t="s">
        <v>54</v>
      </c>
      <c r="G7">
        <v>46</v>
      </c>
      <c r="H7">
        <f>IFERROR(INDEX('All Lags - Data'!$B:$B,MATCH($G7,'All Lags - Data'!$A:$A,0)),0)</f>
        <v>7.8000001609325409E-2</v>
      </c>
    </row>
    <row r="8" spans="1:8" x14ac:dyDescent="0.25">
      <c r="A8">
        <v>1988</v>
      </c>
      <c r="B8">
        <f>INDEX('All Lags - Data'!$C:$C,MATCH($A8,'All Lags - Data'!$E:$E,0))</f>
        <v>0.37837839126586914</v>
      </c>
      <c r="C8">
        <f>INDEX('All Lags - Data'!$D:$D,MATCH($A8,'All Lags - Data'!$E:$E,0))</f>
        <v>0.3771142604649067</v>
      </c>
      <c r="D8" s="11">
        <f t="shared" si="0"/>
        <v>-3.3521161448628756E-3</v>
      </c>
      <c r="F8" t="s">
        <v>42</v>
      </c>
      <c r="G8">
        <v>21</v>
      </c>
      <c r="H8">
        <f>IFERROR(INDEX('All Lags - Data'!$B:$B,MATCH($G8,'All Lags - Data'!$A:$A,0)),0)</f>
        <v>7.4000000953674316E-2</v>
      </c>
    </row>
    <row r="9" spans="1:8" x14ac:dyDescent="0.25">
      <c r="A9">
        <v>1989</v>
      </c>
      <c r="B9">
        <f>INDEX('All Lags - Data'!$C:$C,MATCH($A9,'All Lags - Data'!$E:$E,0))</f>
        <v>0.37176164984703064</v>
      </c>
      <c r="C9">
        <f>INDEX('All Lags - Data'!$D:$D,MATCH($A9,'All Lags - Data'!$E:$E,0))</f>
        <v>0.36635662648081779</v>
      </c>
      <c r="D9" s="11">
        <f t="shared" si="0"/>
        <v>-1.4753447803395608E-2</v>
      </c>
      <c r="F9" t="s">
        <v>47</v>
      </c>
      <c r="G9">
        <v>29</v>
      </c>
      <c r="H9">
        <f>IFERROR(INDEX('All Lags - Data'!$B:$B,MATCH($G9,'All Lags - Data'!$A:$A,0)),0)</f>
        <v>3.2999999821186066E-2</v>
      </c>
    </row>
    <row r="10" spans="1:8" x14ac:dyDescent="0.25">
      <c r="A10">
        <v>1990</v>
      </c>
      <c r="B10">
        <f>INDEX('All Lags - Data'!$C:$C,MATCH($A10,'All Lags - Data'!$E:$E,0))</f>
        <v>0.37998601794242859</v>
      </c>
      <c r="C10">
        <f>INDEX('All Lags - Data'!$D:$D,MATCH($A10,'All Lags - Data'!$E:$E,0))</f>
        <v>0.38074058732390409</v>
      </c>
      <c r="D10" s="11">
        <f t="shared" si="0"/>
        <v>1.9818464503065245E-3</v>
      </c>
      <c r="F10" t="s">
        <v>45</v>
      </c>
      <c r="G10">
        <v>25</v>
      </c>
      <c r="H10">
        <f>IFERROR(INDEX('All Lags - Data'!$B:$B,MATCH($G10,'All Lags - Data'!$A:$A,0)),0)</f>
        <v>2.7000000700354576E-2</v>
      </c>
    </row>
    <row r="11" spans="1:8" x14ac:dyDescent="0.25">
      <c r="A11">
        <v>1991</v>
      </c>
      <c r="B11">
        <f>INDEX('All Lags - Data'!$C:$C,MATCH($A11,'All Lags - Data'!$E:$E,0))</f>
        <v>0.37684538960456848</v>
      </c>
      <c r="C11">
        <f>INDEX('All Lags - Data'!$D:$D,MATCH($A11,'All Lags - Data'!$E:$E,0))</f>
        <v>0.37722676169872282</v>
      </c>
      <c r="D11" s="11">
        <f t="shared" si="0"/>
        <v>1.010988967052475E-3</v>
      </c>
      <c r="F11" t="s">
        <v>55</v>
      </c>
      <c r="G11">
        <v>47</v>
      </c>
      <c r="H11">
        <f>IFERROR(INDEX('All Lags - Data'!$B:$B,MATCH($G11,'All Lags - Data'!$A:$A,0)),0)</f>
        <v>2.4000000208616257E-2</v>
      </c>
    </row>
    <row r="12" spans="1:8" x14ac:dyDescent="0.25">
      <c r="A12">
        <v>1992</v>
      </c>
      <c r="B12">
        <f>INDEX('All Lags - Data'!$C:$C,MATCH($A12,'All Lags - Data'!$E:$E,0))</f>
        <v>0.35256409645080566</v>
      </c>
      <c r="C12">
        <f>INDEX('All Lags - Data'!$D:$D,MATCH($A12,'All Lags - Data'!$E:$E,0))</f>
        <v>0.34729410541057587</v>
      </c>
      <c r="D12" s="11">
        <f t="shared" si="0"/>
        <v>-1.5174432730436175E-2</v>
      </c>
      <c r="F12" t="s">
        <v>32</v>
      </c>
      <c r="G12">
        <v>5</v>
      </c>
      <c r="H12">
        <f>IFERROR(INDEX('All Lags - Data'!$B:$B,MATCH($G12,'All Lags - Data'!$A:$A,0)),0)</f>
        <v>1.7000000923871994E-2</v>
      </c>
    </row>
    <row r="13" spans="1:8" x14ac:dyDescent="0.25">
      <c r="A13">
        <v>1993</v>
      </c>
      <c r="B13">
        <f>INDEX('All Lags - Data'!$C:$C,MATCH($A13,'All Lags - Data'!$E:$E,0))</f>
        <v>0.32559999823570251</v>
      </c>
      <c r="C13">
        <f>INDEX('All Lags - Data'!$D:$D,MATCH($A13,'All Lags - Data'!$E:$E,0))</f>
        <v>0.33111139422655111</v>
      </c>
      <c r="D13" s="11">
        <f t="shared" si="0"/>
        <v>1.6645141444687418E-2</v>
      </c>
      <c r="F13" t="s">
        <v>53</v>
      </c>
      <c r="G13">
        <v>45</v>
      </c>
      <c r="H13">
        <f>IFERROR(INDEX('All Lags - Data'!$B:$B,MATCH($G13,'All Lags - Data'!$A:$A,0)),0)</f>
        <v>7.0000002160668373E-3</v>
      </c>
    </row>
    <row r="14" spans="1:8" x14ac:dyDescent="0.25">
      <c r="A14">
        <v>1994</v>
      </c>
      <c r="B14">
        <f>INDEX('All Lags - Data'!$C:$C,MATCH($A14,'All Lags - Data'!$E:$E,0))</f>
        <v>0.32926830649375916</v>
      </c>
      <c r="C14">
        <f>INDEX('All Lags - Data'!$D:$D,MATCH($A14,'All Lags - Data'!$E:$E,0))</f>
        <v>0.33184808216989042</v>
      </c>
      <c r="D14" s="11">
        <f t="shared" si="0"/>
        <v>7.7739659041047163E-3</v>
      </c>
      <c r="F14" t="s">
        <v>34</v>
      </c>
      <c r="G14">
        <v>9</v>
      </c>
      <c r="H14">
        <f>IFERROR(INDEX('All Lags - Data'!$B:$B,MATCH($G14,'All Lags - Data'!$A:$A,0)),0)</f>
        <v>0</v>
      </c>
    </row>
    <row r="15" spans="1:8" x14ac:dyDescent="0.25">
      <c r="A15">
        <v>1995</v>
      </c>
      <c r="B15">
        <f>INDEX('All Lags - Data'!$C:$C,MATCH($A15,'All Lags - Data'!$E:$E,0))</f>
        <v>0.32881596684455872</v>
      </c>
      <c r="C15">
        <f>INDEX('All Lags - Data'!$D:$D,MATCH($A15,'All Lags - Data'!$E:$E,0))</f>
        <v>0.33530552090704441</v>
      </c>
      <c r="D15" s="11">
        <f t="shared" si="0"/>
        <v>1.9354152132451074E-2</v>
      </c>
      <c r="F15" t="s">
        <v>41</v>
      </c>
      <c r="G15">
        <v>20</v>
      </c>
      <c r="H15">
        <f>IFERROR(INDEX('All Lags - Data'!$B:$B,MATCH($G15,'All Lags - Data'!$A:$A,0)),0)</f>
        <v>0</v>
      </c>
    </row>
    <row r="16" spans="1:8" x14ac:dyDescent="0.25">
      <c r="A16">
        <v>1996</v>
      </c>
      <c r="B16">
        <f>INDEX('All Lags - Data'!$C:$C,MATCH($A16,'All Lags - Data'!$E:$E,0))</f>
        <v>0.3287566602230072</v>
      </c>
      <c r="C16">
        <f>INDEX('All Lags - Data'!$D:$D,MATCH($A16,'All Lags - Data'!$E:$E,0))</f>
        <v>0.3181563045978546</v>
      </c>
      <c r="D16" s="11">
        <f t="shared" si="0"/>
        <v>-3.3318075021493955E-2</v>
      </c>
      <c r="F16" t="s">
        <v>50</v>
      </c>
      <c r="G16">
        <v>34</v>
      </c>
      <c r="H16">
        <f>IFERROR(INDEX('All Lags - Data'!$B:$B,MATCH($G16,'All Lags - Data'!$A:$A,0)),0)</f>
        <v>0</v>
      </c>
    </row>
    <row r="17" spans="1:8" x14ac:dyDescent="0.25">
      <c r="A17">
        <v>1997</v>
      </c>
      <c r="B17">
        <f>INDEX('All Lags - Data'!$C:$C,MATCH($A17,'All Lags - Data'!$E:$E,0))</f>
        <v>0.29864972829818726</v>
      </c>
      <c r="C17">
        <f>INDEX('All Lags - Data'!$D:$D,MATCH($A17,'All Lags - Data'!$E:$E,0))</f>
        <v>0.29952593266963956</v>
      </c>
      <c r="D17" s="11">
        <f t="shared" si="0"/>
        <v>2.9253038748358047E-3</v>
      </c>
      <c r="F17" t="s">
        <v>49</v>
      </c>
      <c r="G17">
        <v>32</v>
      </c>
      <c r="H17">
        <f>IFERROR(INDEX('All Lags - Data'!$B:$B,MATCH($G17,'All Lags - Data'!$A:$A,0)),0)</f>
        <v>0</v>
      </c>
    </row>
    <row r="18" spans="1:8" x14ac:dyDescent="0.25">
      <c r="A18">
        <v>1998</v>
      </c>
      <c r="B18">
        <f>INDEX('All Lags - Data'!$C:$C,MATCH($A18,'All Lags - Data'!$E:$E,0))</f>
        <v>0.32145747542381287</v>
      </c>
      <c r="C18">
        <f>INDEX('All Lags - Data'!$D:$D,MATCH($A18,'All Lags - Data'!$E:$E,0))</f>
        <v>0.31424125763773919</v>
      </c>
      <c r="D18" s="11">
        <f t="shared" si="0"/>
        <v>-2.2963941273404051E-2</v>
      </c>
      <c r="F18" t="s">
        <v>48</v>
      </c>
      <c r="G18">
        <v>31</v>
      </c>
      <c r="H18">
        <f>IFERROR(INDEX('All Lags - Data'!$B:$B,MATCH($G18,'All Lags - Data'!$A:$A,0)),0)</f>
        <v>0</v>
      </c>
    </row>
    <row r="19" spans="1:8" x14ac:dyDescent="0.25">
      <c r="A19">
        <v>1999</v>
      </c>
      <c r="B19">
        <f>INDEX('All Lags - Data'!$C:$C,MATCH($A19,'All Lags - Data'!$E:$E,0))</f>
        <v>0.30680060386657715</v>
      </c>
      <c r="C19">
        <f>INDEX('All Lags - Data'!$D:$D,MATCH($A19,'All Lags - Data'!$E:$E,0))</f>
        <v>0.30635541775822644</v>
      </c>
      <c r="D19" s="11">
        <f t="shared" si="0"/>
        <v>-1.4531687136737413E-3</v>
      </c>
      <c r="F19" t="s">
        <v>44</v>
      </c>
      <c r="G19">
        <v>24</v>
      </c>
      <c r="H19">
        <f>IFERROR(INDEX('All Lags - Data'!$B:$B,MATCH($G19,'All Lags - Data'!$A:$A,0)),0)</f>
        <v>0</v>
      </c>
    </row>
    <row r="20" spans="1:8" x14ac:dyDescent="0.25">
      <c r="A20">
        <v>2000</v>
      </c>
      <c r="B20">
        <f>INDEX('All Lags - Data'!$C:$C,MATCH($A20,'All Lags - Data'!$E:$E,0))</f>
        <v>0.31500393152236938</v>
      </c>
      <c r="C20">
        <f>INDEX('All Lags - Data'!$D:$D,MATCH($A20,'All Lags - Data'!$E:$E,0))</f>
        <v>0.31276253858208652</v>
      </c>
      <c r="D20" s="11">
        <f t="shared" si="0"/>
        <v>-7.1664367172751811E-3</v>
      </c>
      <c r="F20" t="s">
        <v>59</v>
      </c>
      <c r="G20">
        <v>1</v>
      </c>
      <c r="H20">
        <f>IFERROR(INDEX('All Lags - Data'!$B:$B,MATCH($G20,'All Lags - Data'!$A:$A,0)),0)</f>
        <v>0</v>
      </c>
    </row>
    <row r="21" spans="1:8" x14ac:dyDescent="0.25">
      <c r="A21">
        <v>2001</v>
      </c>
      <c r="B21">
        <f>INDEX('All Lags - Data'!$C:$C,MATCH($A21,'All Lags - Data'!$E:$E,0))</f>
        <v>0.30393701791763306</v>
      </c>
      <c r="C21">
        <f>INDEX('All Lags - Data'!$D:$D,MATCH($A21,'All Lags - Data'!$E:$E,0))</f>
        <v>0.30608820943534376</v>
      </c>
      <c r="D21" s="11">
        <f t="shared" si="0"/>
        <v>7.0280117018525967E-3</v>
      </c>
      <c r="F21" t="s">
        <v>61</v>
      </c>
      <c r="G21">
        <v>2</v>
      </c>
      <c r="H21">
        <f>IFERROR(INDEX('All Lags - Data'!$B:$B,MATCH($G21,'All Lags - Data'!$A:$A,0)),0)</f>
        <v>0</v>
      </c>
    </row>
    <row r="22" spans="1:8" x14ac:dyDescent="0.25">
      <c r="A22">
        <v>2002</v>
      </c>
      <c r="B22">
        <f>INDEX('All Lags - Data'!$C:$C,MATCH($A22,'All Lags - Data'!$E:$E,0))</f>
        <v>0.31653544306755066</v>
      </c>
      <c r="C22">
        <f>INDEX('All Lags - Data'!$D:$D,MATCH($A22,'All Lags - Data'!$E:$E,0))</f>
        <v>0.30754794341325759</v>
      </c>
      <c r="D22" s="11">
        <f t="shared" si="0"/>
        <v>-2.9223084877587402E-2</v>
      </c>
      <c r="F22" t="s">
        <v>31</v>
      </c>
      <c r="G22">
        <v>4</v>
      </c>
      <c r="H22">
        <f>IFERROR(INDEX('All Lags - Data'!$B:$B,MATCH($G22,'All Lags - Data'!$A:$A,0)),0)</f>
        <v>0</v>
      </c>
    </row>
    <row r="23" spans="1:8" x14ac:dyDescent="0.25">
      <c r="A23">
        <v>2003</v>
      </c>
      <c r="B23">
        <f>INDEX('All Lags - Data'!$C:$C,MATCH($A23,'All Lags - Data'!$E:$E,0))</f>
        <v>0.30581039190292358</v>
      </c>
      <c r="C23">
        <f>INDEX('All Lags - Data'!$D:$D,MATCH($A23,'All Lags - Data'!$E:$E,0))</f>
        <v>0.31172789165377612</v>
      </c>
      <c r="D23" s="11">
        <f t="shared" si="0"/>
        <v>1.8982901143234476E-2</v>
      </c>
      <c r="F23" t="s">
        <v>65</v>
      </c>
      <c r="G23">
        <v>6</v>
      </c>
      <c r="H23">
        <f>IFERROR(INDEX('All Lags - Data'!$B:$B,MATCH($G23,'All Lags - Data'!$A:$A,0)),0)</f>
        <v>0</v>
      </c>
    </row>
    <row r="24" spans="1:8" x14ac:dyDescent="0.25">
      <c r="A24">
        <v>2004</v>
      </c>
      <c r="B24">
        <f>INDEX('All Lags - Data'!$C:$C,MATCH($A24,'All Lags - Data'!$E:$E,0))</f>
        <v>0.31045752763748169</v>
      </c>
      <c r="C24">
        <f>INDEX('All Lags - Data'!$D:$D,MATCH($A24,'All Lags - Data'!$E:$E,0))</f>
        <v>0.27975658956170085</v>
      </c>
      <c r="D24" s="11">
        <f t="shared" si="0"/>
        <v>-0.10974160831700333</v>
      </c>
      <c r="F24" t="s">
        <v>33</v>
      </c>
      <c r="G24">
        <v>8</v>
      </c>
      <c r="H24">
        <f>IFERROR(INDEX('All Lags - Data'!$B:$B,MATCH($G24,'All Lags - Data'!$A:$A,0)),0)</f>
        <v>0</v>
      </c>
    </row>
    <row r="25" spans="1:8" x14ac:dyDescent="0.25">
      <c r="A25">
        <v>2005</v>
      </c>
      <c r="B25">
        <f>INDEX('All Lags - Data'!$C:$C,MATCH($A25,'All Lags - Data'!$E:$E,0))</f>
        <v>0.30706742405891418</v>
      </c>
      <c r="C25">
        <f>INDEX('All Lags - Data'!$D:$D,MATCH($A25,'All Lags - Data'!$E:$E,0))</f>
        <v>0.29834986200928693</v>
      </c>
      <c r="D25" s="11">
        <f t="shared" si="0"/>
        <v>-2.9219259532809509E-2</v>
      </c>
      <c r="F25" t="s">
        <v>69</v>
      </c>
      <c r="G25">
        <v>10</v>
      </c>
      <c r="H25">
        <f>IFERROR(INDEX('All Lags - Data'!$B:$B,MATCH($G25,'All Lags - Data'!$A:$A,0)),0)</f>
        <v>0</v>
      </c>
    </row>
    <row r="26" spans="1:8" x14ac:dyDescent="0.25">
      <c r="A26">
        <v>2006</v>
      </c>
      <c r="B26">
        <f>INDEX('All Lags - Data'!$C:$C,MATCH($A26,'All Lags - Data'!$E:$E,0))</f>
        <v>0.32746478915214539</v>
      </c>
      <c r="C26">
        <f>INDEX('All Lags - Data'!$D:$D,MATCH($A26,'All Lags - Data'!$E:$E,0))</f>
        <v>0.29287400063872338</v>
      </c>
      <c r="D26" s="11">
        <f t="shared" si="0"/>
        <v>-0.11810808893238599</v>
      </c>
      <c r="F26" t="s">
        <v>35</v>
      </c>
      <c r="G26">
        <v>11</v>
      </c>
      <c r="H26">
        <f>IFERROR(INDEX('All Lags - Data'!$B:$B,MATCH($G26,'All Lags - Data'!$A:$A,0)),0)</f>
        <v>0</v>
      </c>
    </row>
    <row r="27" spans="1:8" x14ac:dyDescent="0.25">
      <c r="A27">
        <v>2007</v>
      </c>
      <c r="B27">
        <f>INDEX('All Lags - Data'!$C:$C,MATCH($A27,'All Lags - Data'!$E:$E,0))</f>
        <v>0.32060390710830688</v>
      </c>
      <c r="C27">
        <f>INDEX('All Lags - Data'!$D:$D,MATCH($A27,'All Lags - Data'!$E:$E,0))</f>
        <v>0.30495447930693625</v>
      </c>
      <c r="D27" s="11">
        <f t="shared" si="0"/>
        <v>-5.1317258355859409E-2</v>
      </c>
      <c r="F27" t="s">
        <v>36</v>
      </c>
      <c r="G27">
        <v>12</v>
      </c>
      <c r="H27">
        <f>IFERROR(INDEX('All Lags - Data'!$B:$B,MATCH($G27,'All Lags - Data'!$A:$A,0)),0)</f>
        <v>0</v>
      </c>
    </row>
    <row r="28" spans="1:8" x14ac:dyDescent="0.25">
      <c r="A28">
        <v>2008</v>
      </c>
      <c r="B28">
        <f>INDEX('All Lags - Data'!$C:$C,MATCH($A28,'All Lags - Data'!$E:$E,0))</f>
        <v>0.31190726161003113</v>
      </c>
      <c r="C28">
        <f>INDEX('All Lags - Data'!$D:$D,MATCH($A28,'All Lags - Data'!$E:$E,0))</f>
        <v>0.29953068900108337</v>
      </c>
      <c r="D28" s="11">
        <f t="shared" si="0"/>
        <v>-4.1319881612875371E-2</v>
      </c>
      <c r="F28" t="s">
        <v>37</v>
      </c>
      <c r="G28">
        <v>13</v>
      </c>
      <c r="H28">
        <f>IFERROR(INDEX('All Lags - Data'!$B:$B,MATCH($G28,'All Lags - Data'!$A:$A,0)),0)</f>
        <v>0</v>
      </c>
    </row>
    <row r="29" spans="1:8" x14ac:dyDescent="0.25">
      <c r="A29">
        <v>2009</v>
      </c>
      <c r="B29">
        <f>INDEX('All Lags - Data'!$C:$C,MATCH($A29,'All Lags - Data'!$E:$E,0))</f>
        <v>0.29843562841415405</v>
      </c>
      <c r="C29">
        <f>INDEX('All Lags - Data'!$D:$D,MATCH($A29,'All Lags - Data'!$E:$E,0))</f>
        <v>0.29985448808968068</v>
      </c>
      <c r="D29" s="11">
        <f t="shared" si="0"/>
        <v>4.7318273758913216E-3</v>
      </c>
      <c r="F29" t="s">
        <v>74</v>
      </c>
      <c r="G29">
        <v>15</v>
      </c>
      <c r="H29">
        <f>IFERROR(INDEX('All Lags - Data'!$B:$B,MATCH($G29,'All Lags - Data'!$A:$A,0)),0)</f>
        <v>0</v>
      </c>
    </row>
    <row r="30" spans="1:8" x14ac:dyDescent="0.25">
      <c r="A30">
        <v>2010</v>
      </c>
      <c r="B30">
        <f>INDEX('All Lags - Data'!$C:$C,MATCH($A30,'All Lags - Data'!$E:$E,0))</f>
        <v>0.28271028399467468</v>
      </c>
      <c r="C30">
        <f>INDEX('All Lags - Data'!$D:$D,MATCH($A30,'All Lags - Data'!$E:$E,0))</f>
        <v>0.28338923931121829</v>
      </c>
      <c r="D30" s="11">
        <f t="shared" si="0"/>
        <v>2.3958401462025043E-3</v>
      </c>
      <c r="F30" t="s">
        <v>38</v>
      </c>
      <c r="G30">
        <v>16</v>
      </c>
      <c r="H30">
        <f>IFERROR(INDEX('All Lags - Data'!$B:$B,MATCH($G30,'All Lags - Data'!$A:$A,0)),0)</f>
        <v>0</v>
      </c>
    </row>
    <row r="31" spans="1:8" x14ac:dyDescent="0.25">
      <c r="A31">
        <v>2011</v>
      </c>
      <c r="B31">
        <f>INDEX('All Lags - Data'!$C:$C,MATCH($A31,'All Lags - Data'!$E:$E,0))</f>
        <v>0.27611044049263</v>
      </c>
      <c r="C31">
        <f>INDEX('All Lags - Data'!$D:$D,MATCH($A31,'All Lags - Data'!$E:$E,0))</f>
        <v>0.2884222201704979</v>
      </c>
      <c r="D31" s="11">
        <f t="shared" si="0"/>
        <v>4.2686654553140566E-2</v>
      </c>
      <c r="F31" t="s">
        <v>39</v>
      </c>
      <c r="G31">
        <v>17</v>
      </c>
      <c r="H31">
        <f>IFERROR(INDEX('All Lags - Data'!$B:$B,MATCH($G31,'All Lags - Data'!$A:$A,0)),0)</f>
        <v>0</v>
      </c>
    </row>
    <row r="32" spans="1:8" x14ac:dyDescent="0.25">
      <c r="A32">
        <v>2012</v>
      </c>
      <c r="B32">
        <f>INDEX('All Lags - Data'!$C:$C,MATCH($A32,'All Lags - Data'!$E:$E,0))</f>
        <v>0.31108596920967102</v>
      </c>
      <c r="C32">
        <f>INDEX('All Lags - Data'!$D:$D,MATCH($A32,'All Lags - Data'!$E:$E,0))</f>
        <v>0.28934676964581008</v>
      </c>
      <c r="D32" s="11">
        <f t="shared" si="0"/>
        <v>-7.513199331885384E-2</v>
      </c>
      <c r="F32" t="s">
        <v>79</v>
      </c>
      <c r="G32">
        <v>19</v>
      </c>
      <c r="H32">
        <f>IFERROR(INDEX('All Lags - Data'!$B:$B,MATCH($G32,'All Lags - Data'!$A:$A,0)),0)</f>
        <v>0</v>
      </c>
    </row>
    <row r="33" spans="1:8" x14ac:dyDescent="0.25">
      <c r="A33">
        <v>2013</v>
      </c>
      <c r="B33">
        <f>INDEX('All Lags - Data'!$C:$C,MATCH($A33,'All Lags - Data'!$E:$E,0))</f>
        <v>0.30536913871765137</v>
      </c>
      <c r="C33">
        <f>INDEX('All Lags - Data'!$D:$D,MATCH($A33,'All Lags - Data'!$E:$E,0))</f>
        <v>0.27129086560010912</v>
      </c>
      <c r="D33" s="11">
        <f t="shared" si="0"/>
        <v>-0.12561526184141653</v>
      </c>
      <c r="F33" t="s">
        <v>84</v>
      </c>
      <c r="G33">
        <v>23</v>
      </c>
      <c r="H33">
        <f>IFERROR(INDEX('All Lags - Data'!$B:$B,MATCH($G33,'All Lags - Data'!$A:$A,0)),0)</f>
        <v>0</v>
      </c>
    </row>
    <row r="34" spans="1:8" x14ac:dyDescent="0.25">
      <c r="A34">
        <v>2014</v>
      </c>
      <c r="B34">
        <f>INDEX('All Lags - Data'!$C:$C,MATCH($A34,'All Lags - Data'!$E:$E,0))</f>
        <v>0.28554502129554749</v>
      </c>
      <c r="C34">
        <f>INDEX('All Lags - Data'!$D:$D,MATCH($A34,'All Lags - Data'!$E:$E,0))</f>
        <v>0.26627936100959781</v>
      </c>
      <c r="D34" s="11">
        <f t="shared" si="0"/>
        <v>-7.2351308839348066E-2</v>
      </c>
      <c r="F34" t="s">
        <v>88</v>
      </c>
      <c r="G34">
        <v>26</v>
      </c>
      <c r="H34">
        <f>IFERROR(INDEX('All Lags - Data'!$B:$B,MATCH($G34,'All Lags - Data'!$A:$A,0)),0)</f>
        <v>0</v>
      </c>
    </row>
    <row r="35" spans="1:8" x14ac:dyDescent="0.25">
      <c r="A35">
        <v>2015</v>
      </c>
      <c r="B35">
        <f>INDEX('All Lags - Data'!$C:$C,MATCH($A35,'All Lags - Data'!$E:$E,0))</f>
        <v>0.27521929144859314</v>
      </c>
      <c r="C35">
        <f>INDEX('All Lags - Data'!$D:$D,MATCH($A35,'All Lags - Data'!$E:$E,0))</f>
        <v>0.2542479195296764</v>
      </c>
      <c r="D35" s="11">
        <f t="shared" si="0"/>
        <v>-8.2483946998311269E-2</v>
      </c>
      <c r="F35" t="s">
        <v>91</v>
      </c>
      <c r="G35">
        <v>28</v>
      </c>
      <c r="H35">
        <f>IFERROR(INDEX('All Lags - Data'!$B:$B,MATCH($G35,'All Lags - Data'!$A:$A,0)),0)</f>
        <v>0</v>
      </c>
    </row>
    <row r="36" spans="1:8" x14ac:dyDescent="0.25">
      <c r="F36" t="s">
        <v>94</v>
      </c>
      <c r="G36">
        <v>30</v>
      </c>
      <c r="H36">
        <f>IFERROR(INDEX('All Lags - Data'!$B:$B,MATCH($G36,'All Lags - Data'!$A:$A,0)),0)</f>
        <v>0</v>
      </c>
    </row>
    <row r="37" spans="1:8" x14ac:dyDescent="0.25">
      <c r="F37" t="s">
        <v>98</v>
      </c>
      <c r="G37">
        <v>33</v>
      </c>
      <c r="H37">
        <f>IFERROR(INDEX('All Lags - Data'!$B:$B,MATCH($G37,'All Lags - Data'!$A:$A,0)),0)</f>
        <v>0</v>
      </c>
    </row>
    <row r="38" spans="1:8" x14ac:dyDescent="0.25">
      <c r="F38" t="s">
        <v>101</v>
      </c>
      <c r="G38">
        <v>35</v>
      </c>
      <c r="H38">
        <f>IFERROR(INDEX('All Lags - Data'!$B:$B,MATCH($G38,'All Lags - Data'!$A:$A,0)),0)</f>
        <v>0</v>
      </c>
    </row>
    <row r="39" spans="1:8" x14ac:dyDescent="0.25">
      <c r="F39" t="s">
        <v>103</v>
      </c>
      <c r="G39">
        <v>36</v>
      </c>
      <c r="H39">
        <f>IFERROR(INDEX('All Lags - Data'!$B:$B,MATCH($G39,'All Lags - Data'!$A:$A,0)),0)</f>
        <v>0</v>
      </c>
    </row>
    <row r="40" spans="1:8" x14ac:dyDescent="0.25">
      <c r="F40" t="s">
        <v>105</v>
      </c>
      <c r="G40">
        <v>37</v>
      </c>
      <c r="H40">
        <f>IFERROR(INDEX('All Lags - Data'!$B:$B,MATCH($G40,'All Lags - Data'!$A:$A,0)),0)</f>
        <v>0</v>
      </c>
    </row>
    <row r="41" spans="1:8" x14ac:dyDescent="0.25">
      <c r="F41" t="s">
        <v>108</v>
      </c>
      <c r="G41">
        <v>39</v>
      </c>
      <c r="H41">
        <f>IFERROR(INDEX('All Lags - Data'!$B:$B,MATCH($G41,'All Lags - Data'!$A:$A,0)),0)</f>
        <v>0</v>
      </c>
    </row>
    <row r="42" spans="1:8" x14ac:dyDescent="0.25">
      <c r="F42" t="s">
        <v>111</v>
      </c>
      <c r="G42">
        <v>41</v>
      </c>
      <c r="H42">
        <f>IFERROR(INDEX('All Lags - Data'!$B:$B,MATCH($G42,'All Lags - Data'!$A:$A,0)),0)</f>
        <v>0</v>
      </c>
    </row>
    <row r="43" spans="1:8" x14ac:dyDescent="0.25">
      <c r="F43" t="s">
        <v>113</v>
      </c>
      <c r="G43">
        <v>42</v>
      </c>
      <c r="H43">
        <f>IFERROR(INDEX('All Lags - Data'!$B:$B,MATCH($G43,'All Lags - Data'!$A:$A,0)),0)</f>
        <v>0</v>
      </c>
    </row>
    <row r="44" spans="1:8" x14ac:dyDescent="0.25">
      <c r="F44" t="s">
        <v>115</v>
      </c>
      <c r="G44">
        <v>44</v>
      </c>
      <c r="H44">
        <f>IFERROR(INDEX('All Lags - Data'!$B:$B,MATCH($G44,'All Lags - Data'!$A:$A,0)),0)</f>
        <v>0</v>
      </c>
    </row>
    <row r="45" spans="1:8" x14ac:dyDescent="0.25">
      <c r="F45" t="s">
        <v>56</v>
      </c>
      <c r="G45">
        <v>48</v>
      </c>
      <c r="H45">
        <f>IFERROR(INDEX('All Lags - Data'!$B:$B,MATCH($G45,'All Lags - Data'!$A:$A,0)),0)</f>
        <v>0</v>
      </c>
    </row>
    <row r="46" spans="1:8" x14ac:dyDescent="0.25">
      <c r="F46" t="s">
        <v>121</v>
      </c>
      <c r="G46">
        <v>49</v>
      </c>
      <c r="H46">
        <f>IFERROR(INDEX('All Lags - Data'!$B:$B,MATCH($G46,'All Lags - Data'!$A:$A,0)),0)</f>
        <v>0</v>
      </c>
    </row>
    <row r="47" spans="1:8" x14ac:dyDescent="0.25">
      <c r="F47" t="s">
        <v>123</v>
      </c>
      <c r="G47">
        <v>50</v>
      </c>
      <c r="H47">
        <f>IFERROR(INDEX('All Lags - Data'!$B:$B,MATCH($G47,'All Lags - Data'!$A:$A,0)),0)</f>
        <v>0</v>
      </c>
    </row>
    <row r="48" spans="1:8" x14ac:dyDescent="0.25">
      <c r="F48" t="s">
        <v>125</v>
      </c>
      <c r="G48">
        <v>51</v>
      </c>
      <c r="H48">
        <f>IFERROR(INDEX('All Lags - Data'!$B:$B,MATCH($G48,'All Lags - Data'!$A:$A,0)),0)</f>
        <v>0</v>
      </c>
    </row>
    <row r="49" spans="6:8" x14ac:dyDescent="0.25">
      <c r="F49" t="s">
        <v>127</v>
      </c>
      <c r="G49">
        <v>53</v>
      </c>
      <c r="H49">
        <f>IFERROR(INDEX('All Lags - Data'!$B:$B,MATCH($G49,'All Lags - Data'!$A:$A,0)),0)</f>
        <v>0</v>
      </c>
    </row>
    <row r="50" spans="6:8" x14ac:dyDescent="0.25">
      <c r="F50" t="s">
        <v>129</v>
      </c>
      <c r="G50">
        <v>54</v>
      </c>
      <c r="H50">
        <f>IFERROR(INDEX('All Lags - Data'!$B:$B,MATCH($G50,'All Lags - Data'!$A:$A,0)),0)</f>
        <v>0</v>
      </c>
    </row>
    <row r="51" spans="6:8" x14ac:dyDescent="0.25">
      <c r="F51" t="s">
        <v>57</v>
      </c>
      <c r="G51">
        <v>55</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Z16" workbookViewId="0">
      <selection activeCell="AP36" sqref="AP36"/>
    </sheetView>
  </sheetViews>
  <sheetFormatPr defaultColWidth="8.85546875" defaultRowHeight="15" x14ac:dyDescent="0.25"/>
  <cols>
    <col min="10" max="10" width="18.5703125" bestFit="1" customWidth="1"/>
  </cols>
  <sheetData>
    <row r="1" spans="1:11" x14ac:dyDescent="0.25">
      <c r="A1" t="s">
        <v>198</v>
      </c>
      <c r="B1" t="s">
        <v>199</v>
      </c>
      <c r="C1" t="s">
        <v>200</v>
      </c>
      <c r="D1" t="s">
        <v>263</v>
      </c>
      <c r="F1" t="s">
        <v>30</v>
      </c>
      <c r="G1" t="s">
        <v>28</v>
      </c>
      <c r="H1" t="s">
        <v>164</v>
      </c>
      <c r="J1" t="s">
        <v>201</v>
      </c>
      <c r="K1" t="s">
        <v>164</v>
      </c>
    </row>
    <row r="2" spans="1:11" x14ac:dyDescent="0.25">
      <c r="A2">
        <v>1982</v>
      </c>
      <c r="B2">
        <f>INDEX('Original - Data'!$C:$C,MATCH($A2,'Original - Data'!$E:$E,0))</f>
        <v>0.45485404133796692</v>
      </c>
      <c r="C2">
        <f>INDEX('Original - Data'!$D:$D,MATCH($A2,'Original - Data'!$E:$E,0))</f>
        <v>0.45732123500108723</v>
      </c>
      <c r="D2" s="11">
        <f>(C2-B2)/C2</f>
        <v>5.3948810470487987E-3</v>
      </c>
      <c r="F2" t="s">
        <v>43</v>
      </c>
      <c r="G2">
        <v>22</v>
      </c>
      <c r="H2">
        <f>IFERROR(INDEX('Original - Data'!$B:$B,MATCH($G2,'Original - Data'!$A:$A,0)),0)</f>
        <v>0.35100001096725464</v>
      </c>
      <c r="J2" t="s">
        <v>167</v>
      </c>
      <c r="K2" s="2">
        <f>INDEX('Variable Weights - Data'!$A$2:$H$2,MATCH($J2,'Variable Weights - Data'!$A$1:$H$1,0))</f>
        <v>2.3787710815668106E-2</v>
      </c>
    </row>
    <row r="3" spans="1:11" x14ac:dyDescent="0.25">
      <c r="A3">
        <v>1983</v>
      </c>
      <c r="B3">
        <f>INDEX('Original - Data'!$C:$C,MATCH($A3,'Original - Data'!$E:$E,0))</f>
        <v>0.45566859841346741</v>
      </c>
      <c r="C3">
        <f>INDEX('Original - Data'!$D:$D,MATCH($A3,'Original - Data'!$E:$E,0))</f>
        <v>0.45576109388470648</v>
      </c>
      <c r="D3" s="11">
        <f t="shared" ref="D3:D35" si="0">(C3-B3)/C3</f>
        <v>2.0294727320992442E-4</v>
      </c>
      <c r="F3" t="s">
        <v>34</v>
      </c>
      <c r="G3">
        <v>9</v>
      </c>
      <c r="H3">
        <f>IFERROR(INDEX('Original - Data'!$B:$B,MATCH($G3,'Original - Data'!$A:$A,0)),0)</f>
        <v>0.21500000357627869</v>
      </c>
      <c r="J3" t="s">
        <v>166</v>
      </c>
      <c r="K3" s="2">
        <f>INDEX('Variable Weights - Data'!$A$2:$H$2,MATCH($J3,'Variable Weights - Data'!$A$1:$H$1,0))</f>
        <v>3.2913636416196823E-2</v>
      </c>
    </row>
    <row r="4" spans="1:11" x14ac:dyDescent="0.25">
      <c r="A4">
        <v>1984</v>
      </c>
      <c r="B4">
        <f>INDEX('Original - Data'!$C:$C,MATCH($A4,'Original - Data'!$E:$E,0))</f>
        <v>0.4263959527015686</v>
      </c>
      <c r="C4">
        <f>INDEX('Original - Data'!$D:$D,MATCH($A4,'Original - Data'!$E:$E,0))</f>
        <v>0.42513698112964632</v>
      </c>
      <c r="D4" s="11">
        <f t="shared" si="0"/>
        <v>-2.9613315891198824E-3</v>
      </c>
      <c r="F4" t="s">
        <v>41</v>
      </c>
      <c r="G4">
        <v>20</v>
      </c>
      <c r="H4">
        <f>IFERROR(INDEX('Original - Data'!$B:$B,MATCH($G4,'Original - Data'!$A:$A,0)),0)</f>
        <v>0.13400000333786011</v>
      </c>
      <c r="J4" t="s">
        <v>165</v>
      </c>
      <c r="K4" s="2">
        <f>INDEX('Variable Weights - Data'!$A$2:$H$2,MATCH($J4,'Variable Weights - Data'!$A$1:$H$1,0))</f>
        <v>5.6462936103343964E-2</v>
      </c>
    </row>
    <row r="5" spans="1:11" x14ac:dyDescent="0.25">
      <c r="A5">
        <v>1985</v>
      </c>
      <c r="B5">
        <f>INDEX('Original - Data'!$C:$C,MATCH($A5,'Original - Data'!$E:$E,0))</f>
        <v>0.38088235259056091</v>
      </c>
      <c r="C5">
        <f>INDEX('Original - Data'!$D:$D,MATCH($A5,'Original - Data'!$E:$E,0))</f>
        <v>0.3808942598998547</v>
      </c>
      <c r="D5" s="11">
        <f t="shared" si="0"/>
        <v>3.1261456386665308E-5</v>
      </c>
      <c r="F5" t="s">
        <v>50</v>
      </c>
      <c r="G5">
        <v>34</v>
      </c>
      <c r="H5">
        <f>IFERROR(INDEX('Original - Data'!$B:$B,MATCH($G5,'Original - Data'!$A:$A,0)),0)</f>
        <v>9.6000000834465027E-2</v>
      </c>
      <c r="J5" t="s">
        <v>169</v>
      </c>
      <c r="K5" s="2">
        <f>INDEX('Variable Weights - Data'!$A$2:$H$2,MATCH($J5,'Variable Weights - Data'!$A$1:$H$1,0))</f>
        <v>0.12944293022155762</v>
      </c>
    </row>
    <row r="6" spans="1:11" x14ac:dyDescent="0.25">
      <c r="A6">
        <v>1986</v>
      </c>
      <c r="B6">
        <f>INDEX('Original - Data'!$C:$C,MATCH($A6,'Original - Data'!$E:$E,0))</f>
        <v>0.38520056009292603</v>
      </c>
      <c r="C6">
        <f>INDEX('Original - Data'!$D:$D,MATCH($A6,'Original - Data'!$E:$E,0))</f>
        <v>0.39795495662093161</v>
      </c>
      <c r="D6" s="11">
        <f t="shared" si="0"/>
        <v>3.204984965209183E-2</v>
      </c>
      <c r="F6" t="s">
        <v>49</v>
      </c>
      <c r="G6">
        <v>32</v>
      </c>
      <c r="H6">
        <f>IFERROR(INDEX('Original - Data'!$B:$B,MATCH($G6,'Original - Data'!$A:$A,0)),0)</f>
        <v>8.6000002920627594E-2</v>
      </c>
      <c r="J6" t="s">
        <v>171</v>
      </c>
      <c r="K6" s="2">
        <f>INDEX('Variable Weights - Data'!$A$2:$H$2,MATCH($J6,'Variable Weights - Data'!$A$1:$H$1,0))</f>
        <v>0.16815339028835297</v>
      </c>
    </row>
    <row r="7" spans="1:11" x14ac:dyDescent="0.25">
      <c r="A7">
        <v>1987</v>
      </c>
      <c r="B7">
        <f>INDEX('Original - Data'!$C:$C,MATCH($A7,'Original - Data'!$E:$E,0))</f>
        <v>0.37112009525299072</v>
      </c>
      <c r="C7">
        <f>INDEX('Original - Data'!$D:$D,MATCH($A7,'Original - Data'!$E:$E,0))</f>
        <v>0.39109611877799033</v>
      </c>
      <c r="D7" s="11">
        <f t="shared" si="0"/>
        <v>5.1077018067620356E-2</v>
      </c>
      <c r="F7" t="s">
        <v>48</v>
      </c>
      <c r="G7">
        <v>31</v>
      </c>
      <c r="H7">
        <f>IFERROR(INDEX('Original - Data'!$B:$B,MATCH($G7,'Original - Data'!$A:$A,0)),0)</f>
        <v>7.2999998927116394E-2</v>
      </c>
      <c r="J7" t="s">
        <v>168</v>
      </c>
      <c r="K7" s="2">
        <f>INDEX('Variable Weights - Data'!$A$2:$H$2,MATCH($J7,'Variable Weights - Data'!$A$1:$H$1,0))</f>
        <v>0.1754067987203598</v>
      </c>
    </row>
    <row r="8" spans="1:11" x14ac:dyDescent="0.25">
      <c r="A8">
        <v>1988</v>
      </c>
      <c r="B8">
        <f>INDEX('Original - Data'!$C:$C,MATCH($A8,'Original - Data'!$E:$E,0))</f>
        <v>0.37837839126586914</v>
      </c>
      <c r="C8">
        <f>INDEX('Original - Data'!$D:$D,MATCH($A8,'Original - Data'!$E:$E,0))</f>
        <v>0.37698381009697912</v>
      </c>
      <c r="D8" s="11">
        <f t="shared" si="0"/>
        <v>-3.6993131575896133E-3</v>
      </c>
      <c r="F8" t="s">
        <v>47</v>
      </c>
      <c r="G8">
        <v>29</v>
      </c>
      <c r="H8">
        <f>IFERROR(INDEX('Original - Data'!$B:$B,MATCH($G8,'Original - Data'!$A:$A,0)),0)</f>
        <v>3.9999999105930328E-2</v>
      </c>
      <c r="J8" t="s">
        <v>170</v>
      </c>
      <c r="K8" s="2">
        <f>INDEX('Variable Weights - Data'!$A$2:$H$2,MATCH($J8,'Variable Weights - Data'!$A$1:$H$1,0))</f>
        <v>0.20473499596118927</v>
      </c>
    </row>
    <row r="9" spans="1:11" x14ac:dyDescent="0.25">
      <c r="A9">
        <v>1989</v>
      </c>
      <c r="B9">
        <f>INDEX('Original - Data'!$C:$C,MATCH($A9,'Original - Data'!$E:$E,0))</f>
        <v>0.37176164984703064</v>
      </c>
      <c r="C9">
        <f>INDEX('Original - Data'!$D:$D,MATCH($A9,'Original - Data'!$E:$E,0))</f>
        <v>0.36123018345236779</v>
      </c>
      <c r="D9" s="11">
        <f t="shared" si="0"/>
        <v>-2.9154447432966347E-2</v>
      </c>
      <c r="F9" t="s">
        <v>44</v>
      </c>
      <c r="G9">
        <v>24</v>
      </c>
      <c r="H9">
        <f>IFERROR(INDEX('Original - Data'!$B:$B,MATCH($G9,'Original - Data'!$A:$A,0)),0)</f>
        <v>4.999999888241291E-3</v>
      </c>
      <c r="J9" t="s">
        <v>172</v>
      </c>
      <c r="K9" s="2">
        <f>INDEX('Variable Weights - Data'!$A$2:$H$2,MATCH($J9,'Variable Weights - Data'!$A$1:$H$1,0))</f>
        <v>0.20909759402275085</v>
      </c>
    </row>
    <row r="10" spans="1:11" x14ac:dyDescent="0.25">
      <c r="A10">
        <v>1990</v>
      </c>
      <c r="B10">
        <f>INDEX('Original - Data'!$C:$C,MATCH($A10,'Original - Data'!$E:$E,0))</f>
        <v>0.37998601794242859</v>
      </c>
      <c r="C10">
        <f>INDEX('Original - Data'!$D:$D,MATCH($A10,'Original - Data'!$E:$E,0))</f>
        <v>0.39996896439790725</v>
      </c>
      <c r="D10" s="11">
        <f t="shared" si="0"/>
        <v>4.9961242581808715E-2</v>
      </c>
      <c r="F10" t="s">
        <v>46</v>
      </c>
      <c r="G10">
        <v>27</v>
      </c>
      <c r="H10">
        <f>IFERROR(INDEX('Original - Data'!$B:$B,MATCH($G10,'Original - Data'!$A:$A,0)),0)</f>
        <v>0</v>
      </c>
    </row>
    <row r="11" spans="1:11" x14ac:dyDescent="0.25">
      <c r="A11">
        <v>1991</v>
      </c>
      <c r="B11">
        <f>INDEX('Original - Data'!$C:$C,MATCH($A11,'Original - Data'!$E:$E,0))</f>
        <v>0.37684538960456848</v>
      </c>
      <c r="C11">
        <f>INDEX('Original - Data'!$D:$D,MATCH($A11,'Original - Data'!$E:$E,0))</f>
        <v>0.37673886027932169</v>
      </c>
      <c r="D11" s="11">
        <f t="shared" si="0"/>
        <v>-2.827670210814272E-4</v>
      </c>
      <c r="F11" t="s">
        <v>40</v>
      </c>
      <c r="G11">
        <v>18</v>
      </c>
      <c r="H11">
        <f>IFERROR(INDEX('Original - Data'!$B:$B,MATCH($G11,'Original - Data'!$A:$A,0)),0)</f>
        <v>0</v>
      </c>
    </row>
    <row r="12" spans="1:11" x14ac:dyDescent="0.25">
      <c r="A12">
        <v>1992</v>
      </c>
      <c r="B12">
        <f>INDEX('Original - Data'!$C:$C,MATCH($A12,'Original - Data'!$E:$E,0))</f>
        <v>0.35256409645080566</v>
      </c>
      <c r="C12">
        <f>INDEX('Original - Data'!$D:$D,MATCH($A12,'Original - Data'!$E:$E,0))</f>
        <v>0.34371254880726343</v>
      </c>
      <c r="D12" s="11">
        <f t="shared" si="0"/>
        <v>-2.5752762516988385E-2</v>
      </c>
      <c r="F12" t="s">
        <v>52</v>
      </c>
      <c r="G12">
        <v>40</v>
      </c>
      <c r="H12">
        <f>IFERROR(INDEX('Original - Data'!$B:$B,MATCH($G12,'Original - Data'!$A:$A,0)),0)</f>
        <v>0</v>
      </c>
    </row>
    <row r="13" spans="1:11" x14ac:dyDescent="0.25">
      <c r="A13">
        <v>1993</v>
      </c>
      <c r="B13">
        <f>INDEX('Original - Data'!$C:$C,MATCH($A13,'Original - Data'!$E:$E,0))</f>
        <v>0.32559999823570251</v>
      </c>
      <c r="C13">
        <f>INDEX('Original - Data'!$D:$D,MATCH($A13,'Original - Data'!$E:$E,0))</f>
        <v>0.32568274365365507</v>
      </c>
      <c r="D13" s="11">
        <f t="shared" si="0"/>
        <v>2.54067553669812E-4</v>
      </c>
      <c r="F13" t="s">
        <v>51</v>
      </c>
      <c r="G13">
        <v>38</v>
      </c>
      <c r="H13">
        <f>IFERROR(INDEX('Original - Data'!$B:$B,MATCH($G13,'Original - Data'!$A:$A,0)),0)</f>
        <v>0</v>
      </c>
    </row>
    <row r="14" spans="1:11" x14ac:dyDescent="0.25">
      <c r="A14">
        <v>1994</v>
      </c>
      <c r="B14">
        <f>INDEX('Original - Data'!$C:$C,MATCH($A14,'Original - Data'!$E:$E,0))</f>
        <v>0.32926830649375916</v>
      </c>
      <c r="C14">
        <f>INDEX('Original - Data'!$D:$D,MATCH($A14,'Original - Data'!$E:$E,0))</f>
        <v>0.33601495653390884</v>
      </c>
      <c r="D14" s="11">
        <f t="shared" si="0"/>
        <v>2.007842183497819E-2</v>
      </c>
      <c r="F14" t="s">
        <v>54</v>
      </c>
      <c r="G14">
        <v>46</v>
      </c>
      <c r="H14">
        <f>IFERROR(INDEX('Original - Data'!$B:$B,MATCH($G14,'Original - Data'!$A:$A,0)),0)</f>
        <v>0</v>
      </c>
    </row>
    <row r="15" spans="1:11" x14ac:dyDescent="0.25">
      <c r="A15">
        <v>1995</v>
      </c>
      <c r="B15">
        <f>INDEX('Original - Data'!$C:$C,MATCH($A15,'Original - Data'!$E:$E,0))</f>
        <v>0.32881596684455872</v>
      </c>
      <c r="C15">
        <f>INDEX('Original - Data'!$D:$D,MATCH($A15,'Original - Data'!$E:$E,0))</f>
        <v>0.34657349638640883</v>
      </c>
      <c r="D15" s="11">
        <f t="shared" si="0"/>
        <v>5.123741349815026E-2</v>
      </c>
      <c r="F15" t="s">
        <v>42</v>
      </c>
      <c r="G15">
        <v>21</v>
      </c>
      <c r="H15">
        <f>IFERROR(INDEX('Original - Data'!$B:$B,MATCH($G15,'Original - Data'!$A:$A,0)),0)</f>
        <v>0</v>
      </c>
    </row>
    <row r="16" spans="1:11" x14ac:dyDescent="0.25">
      <c r="A16">
        <v>1996</v>
      </c>
      <c r="B16">
        <f>INDEX('Original - Data'!$C:$C,MATCH($A16,'Original - Data'!$E:$E,0))</f>
        <v>0.3287566602230072</v>
      </c>
      <c r="C16">
        <f>INDEX('Original - Data'!$D:$D,MATCH($A16,'Original - Data'!$E:$E,0))</f>
        <v>0.31250864076614376</v>
      </c>
      <c r="D16" s="11">
        <f t="shared" si="0"/>
        <v>-5.1992224653468526E-2</v>
      </c>
      <c r="F16" t="s">
        <v>45</v>
      </c>
      <c r="G16">
        <v>25</v>
      </c>
      <c r="H16">
        <f>IFERROR(INDEX('Original - Data'!$B:$B,MATCH($G16,'Original - Data'!$A:$A,0)),0)</f>
        <v>0</v>
      </c>
    </row>
    <row r="17" spans="1:8" x14ac:dyDescent="0.25">
      <c r="A17">
        <v>1997</v>
      </c>
      <c r="B17">
        <f>INDEX('Original - Data'!$C:$C,MATCH($A17,'Original - Data'!$E:$E,0))</f>
        <v>0.29864972829818726</v>
      </c>
      <c r="C17">
        <f>INDEX('Original - Data'!$D:$D,MATCH($A17,'Original - Data'!$E:$E,0))</f>
        <v>0.28891327358782293</v>
      </c>
      <c r="D17" s="11">
        <f t="shared" si="0"/>
        <v>-3.3700267867425179E-2</v>
      </c>
      <c r="F17" t="s">
        <v>55</v>
      </c>
      <c r="G17">
        <v>47</v>
      </c>
      <c r="H17">
        <f>IFERROR(INDEX('Original - Data'!$B:$B,MATCH($G17,'Original - Data'!$A:$A,0)),0)</f>
        <v>0</v>
      </c>
    </row>
    <row r="18" spans="1:8" x14ac:dyDescent="0.25">
      <c r="A18">
        <v>1998</v>
      </c>
      <c r="B18">
        <f>INDEX('Original - Data'!$C:$C,MATCH($A18,'Original - Data'!$E:$E,0))</f>
        <v>0.32145747542381287</v>
      </c>
      <c r="C18">
        <f>INDEX('Original - Data'!$D:$D,MATCH($A18,'Original - Data'!$E:$E,0))</f>
        <v>0.30068807117640972</v>
      </c>
      <c r="D18" s="11">
        <f t="shared" si="0"/>
        <v>-6.9072923864738248E-2</v>
      </c>
      <c r="F18" t="s">
        <v>32</v>
      </c>
      <c r="G18">
        <v>5</v>
      </c>
      <c r="H18">
        <f>IFERROR(INDEX('Original - Data'!$B:$B,MATCH($G18,'Original - Data'!$A:$A,0)),0)</f>
        <v>0</v>
      </c>
    </row>
    <row r="19" spans="1:8" x14ac:dyDescent="0.25">
      <c r="A19">
        <v>1999</v>
      </c>
      <c r="B19">
        <f>INDEX('Original - Data'!$C:$C,MATCH($A19,'Original - Data'!$E:$E,0))</f>
        <v>0.30680060386657715</v>
      </c>
      <c r="C19">
        <f>INDEX('Original - Data'!$D:$D,MATCH($A19,'Original - Data'!$E:$E,0))</f>
        <v>0.30655757942795753</v>
      </c>
      <c r="D19" s="11">
        <f t="shared" si="0"/>
        <v>-7.9275299300415143E-4</v>
      </c>
      <c r="F19" t="s">
        <v>53</v>
      </c>
      <c r="G19">
        <v>45</v>
      </c>
      <c r="H19">
        <f>IFERROR(INDEX('Original - Data'!$B:$B,MATCH($G19,'Original - Data'!$A:$A,0)),0)</f>
        <v>0</v>
      </c>
    </row>
    <row r="20" spans="1:8" x14ac:dyDescent="0.25">
      <c r="A20">
        <v>2000</v>
      </c>
      <c r="B20">
        <f>INDEX('Original - Data'!$C:$C,MATCH($A20,'Original - Data'!$E:$E,0))</f>
        <v>0.31500393152236938</v>
      </c>
      <c r="C20">
        <f>INDEX('Original - Data'!$D:$D,MATCH($A20,'Original - Data'!$E:$E,0))</f>
        <v>0.32273804150521751</v>
      </c>
      <c r="D20" s="11">
        <f t="shared" si="0"/>
        <v>2.3964048200754456E-2</v>
      </c>
      <c r="F20" t="s">
        <v>59</v>
      </c>
      <c r="G20">
        <v>1</v>
      </c>
      <c r="H20">
        <f>IFERROR(INDEX('Original - Data'!$B:$B,MATCH($G20,'Original - Data'!$A:$A,0)),0)</f>
        <v>0</v>
      </c>
    </row>
    <row r="21" spans="1:8" x14ac:dyDescent="0.25">
      <c r="A21">
        <v>2001</v>
      </c>
      <c r="B21">
        <f>INDEX('Original - Data'!$C:$C,MATCH($A21,'Original - Data'!$E:$E,0))</f>
        <v>0.30393701791763306</v>
      </c>
      <c r="C21">
        <f>INDEX('Original - Data'!$D:$D,MATCH($A21,'Original - Data'!$E:$E,0))</f>
        <v>0.31905436244606966</v>
      </c>
      <c r="D21" s="11">
        <f t="shared" si="0"/>
        <v>4.738172019507151E-2</v>
      </c>
      <c r="F21" t="s">
        <v>61</v>
      </c>
      <c r="G21">
        <v>2</v>
      </c>
      <c r="H21">
        <f>IFERROR(INDEX('Original - Data'!$B:$B,MATCH($G21,'Original - Data'!$A:$A,0)),0)</f>
        <v>0</v>
      </c>
    </row>
    <row r="22" spans="1:8" x14ac:dyDescent="0.25">
      <c r="A22">
        <v>2002</v>
      </c>
      <c r="B22">
        <f>INDEX('Original - Data'!$C:$C,MATCH($A22,'Original - Data'!$E:$E,0))</f>
        <v>0.31653544306755066</v>
      </c>
      <c r="C22">
        <f>INDEX('Original - Data'!$D:$D,MATCH($A22,'Original - Data'!$E:$E,0))</f>
        <v>0.31030345404148102</v>
      </c>
      <c r="D22" s="11">
        <f t="shared" si="0"/>
        <v>-2.008353095946059E-2</v>
      </c>
      <c r="F22" t="s">
        <v>31</v>
      </c>
      <c r="G22">
        <v>4</v>
      </c>
      <c r="H22">
        <f>IFERROR(INDEX('Original - Data'!$B:$B,MATCH($G22,'Original - Data'!$A:$A,0)),0)</f>
        <v>0</v>
      </c>
    </row>
    <row r="23" spans="1:8" x14ac:dyDescent="0.25">
      <c r="A23">
        <v>2003</v>
      </c>
      <c r="B23">
        <f>INDEX('Original - Data'!$C:$C,MATCH($A23,'Original - Data'!$E:$E,0))</f>
        <v>0.30581039190292358</v>
      </c>
      <c r="C23">
        <f>INDEX('Original - Data'!$D:$D,MATCH($A23,'Original - Data'!$E:$E,0))</f>
        <v>0.32615236921608448</v>
      </c>
      <c r="D23" s="11">
        <f t="shared" si="0"/>
        <v>6.2369552494907082E-2</v>
      </c>
      <c r="F23" t="s">
        <v>65</v>
      </c>
      <c r="G23">
        <v>6</v>
      </c>
      <c r="H23">
        <f>IFERROR(INDEX('Original - Data'!$B:$B,MATCH($G23,'Original - Data'!$A:$A,0)),0)</f>
        <v>0</v>
      </c>
    </row>
    <row r="24" spans="1:8" x14ac:dyDescent="0.25">
      <c r="A24">
        <v>2004</v>
      </c>
      <c r="B24">
        <f>INDEX('Original - Data'!$C:$C,MATCH($A24,'Original - Data'!$E:$E,0))</f>
        <v>0.31045752763748169</v>
      </c>
      <c r="C24">
        <f>INDEX('Original - Data'!$D:$D,MATCH($A24,'Original - Data'!$E:$E,0))</f>
        <v>0.292237143009901</v>
      </c>
      <c r="D24" s="11">
        <f t="shared" si="0"/>
        <v>-6.2347942632889009E-2</v>
      </c>
      <c r="F24" t="s">
        <v>33</v>
      </c>
      <c r="G24">
        <v>8</v>
      </c>
      <c r="H24">
        <f>IFERROR(INDEX('Original - Data'!$B:$B,MATCH($G24,'Original - Data'!$A:$A,0)),0)</f>
        <v>0</v>
      </c>
    </row>
    <row r="25" spans="1:8" x14ac:dyDescent="0.25">
      <c r="A25">
        <v>2005</v>
      </c>
      <c r="B25">
        <f>INDEX('Original - Data'!$C:$C,MATCH($A25,'Original - Data'!$E:$E,0))</f>
        <v>0.30706742405891418</v>
      </c>
      <c r="C25">
        <f>INDEX('Original - Data'!$D:$D,MATCH($A25,'Original - Data'!$E:$E,0))</f>
        <v>0.2955551670640707</v>
      </c>
      <c r="D25" s="11">
        <f t="shared" si="0"/>
        <v>-3.895129667060717E-2</v>
      </c>
      <c r="F25" t="s">
        <v>69</v>
      </c>
      <c r="G25">
        <v>10</v>
      </c>
      <c r="H25">
        <f>IFERROR(INDEX('Original - Data'!$B:$B,MATCH($G25,'Original - Data'!$A:$A,0)),0)</f>
        <v>0</v>
      </c>
    </row>
    <row r="26" spans="1:8" x14ac:dyDescent="0.25">
      <c r="A26">
        <v>2006</v>
      </c>
      <c r="B26">
        <f>INDEX('Original - Data'!$C:$C,MATCH($A26,'Original - Data'!$E:$E,0))</f>
        <v>0.32746478915214539</v>
      </c>
      <c r="C26">
        <f>INDEX('Original - Data'!$D:$D,MATCH($A26,'Original - Data'!$E:$E,0))</f>
        <v>0.3085315600931644</v>
      </c>
      <c r="D26" s="11">
        <f t="shared" si="0"/>
        <v>-6.1365615411479758E-2</v>
      </c>
      <c r="F26" t="s">
        <v>35</v>
      </c>
      <c r="G26">
        <v>11</v>
      </c>
      <c r="H26">
        <f>IFERROR(INDEX('Original - Data'!$B:$B,MATCH($G26,'Original - Data'!$A:$A,0)),0)</f>
        <v>0</v>
      </c>
    </row>
    <row r="27" spans="1:8" x14ac:dyDescent="0.25">
      <c r="A27">
        <v>2007</v>
      </c>
      <c r="B27">
        <f>INDEX('Original - Data'!$C:$C,MATCH($A27,'Original - Data'!$E:$E,0))</f>
        <v>0.32060390710830688</v>
      </c>
      <c r="C27">
        <f>INDEX('Original - Data'!$D:$D,MATCH($A27,'Original - Data'!$E:$E,0))</f>
        <v>0.30595865800976751</v>
      </c>
      <c r="D27" s="11">
        <f t="shared" si="0"/>
        <v>-4.7866758188198848E-2</v>
      </c>
      <c r="F27" t="s">
        <v>36</v>
      </c>
      <c r="G27">
        <v>12</v>
      </c>
      <c r="H27">
        <f>IFERROR(INDEX('Original - Data'!$B:$B,MATCH($G27,'Original - Data'!$A:$A,0)),0)</f>
        <v>0</v>
      </c>
    </row>
    <row r="28" spans="1:8" x14ac:dyDescent="0.25">
      <c r="A28">
        <v>2008</v>
      </c>
      <c r="B28">
        <f>INDEX('Original - Data'!$C:$C,MATCH($A28,'Original - Data'!$E:$E,0))</f>
        <v>0.31190726161003113</v>
      </c>
      <c r="C28">
        <f>INDEX('Original - Data'!$D:$D,MATCH($A28,'Original - Data'!$E:$E,0))</f>
        <v>0.31002713358402251</v>
      </c>
      <c r="D28" s="11">
        <f t="shared" si="0"/>
        <v>-6.0643983133788345E-3</v>
      </c>
      <c r="F28" t="s">
        <v>37</v>
      </c>
      <c r="G28">
        <v>13</v>
      </c>
      <c r="H28">
        <f>IFERROR(INDEX('Original - Data'!$B:$B,MATCH($G28,'Original - Data'!$A:$A,0)),0)</f>
        <v>0</v>
      </c>
    </row>
    <row r="29" spans="1:8" x14ac:dyDescent="0.25">
      <c r="A29">
        <v>2009</v>
      </c>
      <c r="B29">
        <f>INDEX('Original - Data'!$C:$C,MATCH($A29,'Original - Data'!$E:$E,0))</f>
        <v>0.29843562841415405</v>
      </c>
      <c r="C29">
        <f>INDEX('Original - Data'!$D:$D,MATCH($A29,'Original - Data'!$E:$E,0))</f>
        <v>0.31655656126141551</v>
      </c>
      <c r="D29" s="11">
        <f t="shared" si="0"/>
        <v>5.724390224310346E-2</v>
      </c>
      <c r="F29" t="s">
        <v>74</v>
      </c>
      <c r="G29">
        <v>15</v>
      </c>
      <c r="H29">
        <f>IFERROR(INDEX('Original - Data'!$B:$B,MATCH($G29,'Original - Data'!$A:$A,0)),0)</f>
        <v>0</v>
      </c>
    </row>
    <row r="30" spans="1:8" x14ac:dyDescent="0.25">
      <c r="A30">
        <v>2010</v>
      </c>
      <c r="B30">
        <f>INDEX('Original - Data'!$C:$C,MATCH($A30,'Original - Data'!$E:$E,0))</f>
        <v>0.28271028399467468</v>
      </c>
      <c r="C30">
        <f>INDEX('Original - Data'!$D:$D,MATCH($A30,'Original - Data'!$E:$E,0))</f>
        <v>0.29285656094551088</v>
      </c>
      <c r="D30" s="11">
        <f t="shared" si="0"/>
        <v>3.4645892576482248E-2</v>
      </c>
      <c r="F30" t="s">
        <v>38</v>
      </c>
      <c r="G30">
        <v>16</v>
      </c>
      <c r="H30">
        <f>IFERROR(INDEX('Original - Data'!$B:$B,MATCH($G30,'Original - Data'!$A:$A,0)),0)</f>
        <v>0</v>
      </c>
    </row>
    <row r="31" spans="1:8" x14ac:dyDescent="0.25">
      <c r="A31">
        <v>2011</v>
      </c>
      <c r="B31">
        <f>INDEX('Original - Data'!$C:$C,MATCH($A31,'Original - Data'!$E:$E,0))</f>
        <v>0.27611044049263</v>
      </c>
      <c r="C31">
        <f>INDEX('Original - Data'!$D:$D,MATCH($A31,'Original - Data'!$E:$E,0))</f>
        <v>0.30248713436722752</v>
      </c>
      <c r="D31" s="11">
        <f t="shared" si="0"/>
        <v>8.7199390908889021E-2</v>
      </c>
      <c r="F31" t="s">
        <v>39</v>
      </c>
      <c r="G31">
        <v>17</v>
      </c>
      <c r="H31">
        <f>IFERROR(INDEX('Original - Data'!$B:$B,MATCH($G31,'Original - Data'!$A:$A,0)),0)</f>
        <v>0</v>
      </c>
    </row>
    <row r="32" spans="1:8" x14ac:dyDescent="0.25">
      <c r="A32">
        <v>2012</v>
      </c>
      <c r="B32">
        <f>INDEX('Original - Data'!$C:$C,MATCH($A32,'Original - Data'!$E:$E,0))</f>
        <v>0.31108596920967102</v>
      </c>
      <c r="C32">
        <f>INDEX('Original - Data'!$D:$D,MATCH($A32,'Original - Data'!$E:$E,0))</f>
        <v>0.29335123276710506</v>
      </c>
      <c r="D32" s="11">
        <f t="shared" si="0"/>
        <v>-6.0455639730158453E-2</v>
      </c>
      <c r="F32" t="s">
        <v>79</v>
      </c>
      <c r="G32">
        <v>19</v>
      </c>
      <c r="H32">
        <f>IFERROR(INDEX('Original - Data'!$B:$B,MATCH($G32,'Original - Data'!$A:$A,0)),0)</f>
        <v>0</v>
      </c>
    </row>
    <row r="33" spans="1:8" x14ac:dyDescent="0.25">
      <c r="A33">
        <v>2013</v>
      </c>
      <c r="B33">
        <f>INDEX('Original - Data'!$C:$C,MATCH($A33,'Original - Data'!$E:$E,0))</f>
        <v>0.30536913871765137</v>
      </c>
      <c r="C33">
        <f>INDEX('Original - Data'!$D:$D,MATCH($A33,'Original - Data'!$E:$E,0))</f>
        <v>0.30643783175945283</v>
      </c>
      <c r="D33" s="11">
        <f t="shared" si="0"/>
        <v>3.4874709681419554E-3</v>
      </c>
      <c r="F33" t="s">
        <v>84</v>
      </c>
      <c r="G33">
        <v>23</v>
      </c>
      <c r="H33">
        <f>IFERROR(INDEX('Original - Data'!$B:$B,MATCH($G33,'Original - Data'!$A:$A,0)),0)</f>
        <v>0</v>
      </c>
    </row>
    <row r="34" spans="1:8" x14ac:dyDescent="0.25">
      <c r="A34">
        <v>2014</v>
      </c>
      <c r="B34">
        <f>INDEX('Original - Data'!$C:$C,MATCH($A34,'Original - Data'!$E:$E,0))</f>
        <v>0.28554502129554749</v>
      </c>
      <c r="C34">
        <f>INDEX('Original - Data'!$D:$D,MATCH($A34,'Original - Data'!$E:$E,0))</f>
        <v>0.29170567168295375</v>
      </c>
      <c r="D34" s="11">
        <f t="shared" si="0"/>
        <v>2.1119405570221794E-2</v>
      </c>
      <c r="F34" t="s">
        <v>88</v>
      </c>
      <c r="G34">
        <v>26</v>
      </c>
      <c r="H34">
        <f>IFERROR(INDEX('Original - Data'!$B:$B,MATCH($G34,'Original - Data'!$A:$A,0)),0)</f>
        <v>0</v>
      </c>
    </row>
    <row r="35" spans="1:8" x14ac:dyDescent="0.25">
      <c r="A35">
        <v>2015</v>
      </c>
      <c r="B35">
        <f>INDEX('Original - Data'!$C:$C,MATCH($A35,'Original - Data'!$E:$E,0))</f>
        <v>0.27521929144859314</v>
      </c>
      <c r="C35">
        <f>INDEX('Original - Data'!$D:$D,MATCH($A35,'Original - Data'!$E:$E,0))</f>
        <v>0.27844118452072142</v>
      </c>
      <c r="D35" s="11">
        <f t="shared" si="0"/>
        <v>1.157118002379604E-2</v>
      </c>
      <c r="F35" t="s">
        <v>91</v>
      </c>
      <c r="G35">
        <v>28</v>
      </c>
      <c r="H35">
        <f>IFERROR(INDEX('Original - Data'!$B:$B,MATCH($G35,'Original - Data'!$A:$A,0)),0)</f>
        <v>0</v>
      </c>
    </row>
    <row r="36" spans="1:8" x14ac:dyDescent="0.25">
      <c r="F36" t="s">
        <v>94</v>
      </c>
      <c r="G36">
        <v>30</v>
      </c>
      <c r="H36">
        <f>IFERROR(INDEX('Original - Data'!$B:$B,MATCH($G36,'Original - Data'!$A:$A,0)),0)</f>
        <v>0</v>
      </c>
    </row>
    <row r="37" spans="1:8" x14ac:dyDescent="0.25">
      <c r="F37" t="s">
        <v>98</v>
      </c>
      <c r="G37">
        <v>33</v>
      </c>
      <c r="H37">
        <f>IFERROR(INDEX('Original - Data'!$B:$B,MATCH($G37,'Original - Data'!$A:$A,0)),0)</f>
        <v>0</v>
      </c>
    </row>
    <row r="38" spans="1:8" x14ac:dyDescent="0.25">
      <c r="F38" t="s">
        <v>101</v>
      </c>
      <c r="G38">
        <v>35</v>
      </c>
      <c r="H38">
        <f>IFERROR(INDEX('Original - Data'!$B:$B,MATCH($G38,'Original - Data'!$A:$A,0)),0)</f>
        <v>0</v>
      </c>
    </row>
    <row r="39" spans="1:8" x14ac:dyDescent="0.25">
      <c r="F39" t="s">
        <v>103</v>
      </c>
      <c r="G39">
        <v>36</v>
      </c>
      <c r="H39">
        <f>IFERROR(INDEX('Original - Data'!$B:$B,MATCH($G39,'Original - Data'!$A:$A,0)),0)</f>
        <v>0</v>
      </c>
    </row>
    <row r="40" spans="1:8" x14ac:dyDescent="0.25">
      <c r="F40" t="s">
        <v>105</v>
      </c>
      <c r="G40">
        <v>37</v>
      </c>
      <c r="H40">
        <f>IFERROR(INDEX('Original - Data'!$B:$B,MATCH($G40,'Original - Data'!$A:$A,0)),0)</f>
        <v>0</v>
      </c>
    </row>
    <row r="41" spans="1:8" x14ac:dyDescent="0.25">
      <c r="F41" t="s">
        <v>108</v>
      </c>
      <c r="G41">
        <v>39</v>
      </c>
      <c r="H41">
        <f>IFERROR(INDEX('Original - Data'!$B:$B,MATCH($G41,'Original - Data'!$A:$A,0)),0)</f>
        <v>0</v>
      </c>
    </row>
    <row r="42" spans="1:8" x14ac:dyDescent="0.25">
      <c r="F42" t="s">
        <v>111</v>
      </c>
      <c r="G42">
        <v>41</v>
      </c>
      <c r="H42">
        <f>IFERROR(INDEX('Original - Data'!$B:$B,MATCH($G42,'Original - Data'!$A:$A,0)),0)</f>
        <v>0</v>
      </c>
    </row>
    <row r="43" spans="1:8" x14ac:dyDescent="0.25">
      <c r="F43" t="s">
        <v>113</v>
      </c>
      <c r="G43">
        <v>42</v>
      </c>
      <c r="H43">
        <f>IFERROR(INDEX('Original - Data'!$B:$B,MATCH($G43,'Original - Data'!$A:$A,0)),0)</f>
        <v>0</v>
      </c>
    </row>
    <row r="44" spans="1:8" x14ac:dyDescent="0.25">
      <c r="F44" t="s">
        <v>115</v>
      </c>
      <c r="G44">
        <v>44</v>
      </c>
      <c r="H44">
        <f>IFERROR(INDEX('Original - Data'!$B:$B,MATCH($G44,'Original - Data'!$A:$A,0)),0)</f>
        <v>0</v>
      </c>
    </row>
    <row r="45" spans="1:8" x14ac:dyDescent="0.25">
      <c r="F45" t="s">
        <v>56</v>
      </c>
      <c r="G45">
        <v>48</v>
      </c>
      <c r="H45">
        <f>IFERROR(INDEX('Original - Data'!$B:$B,MATCH($G45,'Original - Data'!$A:$A,0)),0)</f>
        <v>0</v>
      </c>
    </row>
    <row r="46" spans="1:8" x14ac:dyDescent="0.25">
      <c r="F46" t="s">
        <v>121</v>
      </c>
      <c r="G46">
        <v>49</v>
      </c>
      <c r="H46">
        <f>IFERROR(INDEX('Original - Data'!$B:$B,MATCH($G46,'Original - Data'!$A:$A,0)),0)</f>
        <v>0</v>
      </c>
    </row>
    <row r="47" spans="1:8" x14ac:dyDescent="0.25">
      <c r="F47" t="s">
        <v>123</v>
      </c>
      <c r="G47">
        <v>50</v>
      </c>
      <c r="H47">
        <f>IFERROR(INDEX('Original - Data'!$B:$B,MATCH($G47,'Original - Data'!$A:$A,0)),0)</f>
        <v>0</v>
      </c>
    </row>
    <row r="48" spans="1:8" x14ac:dyDescent="0.25">
      <c r="F48" t="s">
        <v>125</v>
      </c>
      <c r="G48">
        <v>51</v>
      </c>
      <c r="H48">
        <f>IFERROR(INDEX('Original - Data'!$B:$B,MATCH($G48,'Original - Data'!$A:$A,0)),0)</f>
        <v>0</v>
      </c>
    </row>
    <row r="49" spans="6:8" x14ac:dyDescent="0.25">
      <c r="F49" t="s">
        <v>127</v>
      </c>
      <c r="G49">
        <v>53</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J2:K9">
    <sortCondition ref="K2:K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abSelected="1" topLeftCell="A25" workbookViewId="0">
      <selection activeCell="Q45" sqref="Q45"/>
    </sheetView>
  </sheetViews>
  <sheetFormatPr defaultColWidth="8.85546875" defaultRowHeight="15" x14ac:dyDescent="0.25"/>
  <cols>
    <col min="13" max="14" width="9.140625" customWidth="1"/>
    <col min="19" max="19" width="12.42578125" bestFit="1" customWidth="1"/>
  </cols>
  <sheetData>
    <row r="1" spans="1:71" x14ac:dyDescent="0.25">
      <c r="A1" t="s">
        <v>158</v>
      </c>
      <c r="B1" t="s">
        <v>264</v>
      </c>
      <c r="Q1" t="str">
        <f>'Placebo - Data'!A1</f>
        <v>_time</v>
      </c>
      <c r="R1" t="s">
        <v>26</v>
      </c>
      <c r="S1" s="2" t="s">
        <v>173</v>
      </c>
      <c r="T1" s="2" t="s">
        <v>174</v>
      </c>
      <c r="U1" s="2" t="s">
        <v>1</v>
      </c>
      <c r="V1" s="2" t="s">
        <v>2</v>
      </c>
      <c r="W1" s="2" t="s">
        <v>175</v>
      </c>
      <c r="X1" s="2" t="s">
        <v>3</v>
      </c>
      <c r="Y1" s="2" t="s">
        <v>4</v>
      </c>
      <c r="Z1" s="2" t="s">
        <v>176</v>
      </c>
      <c r="AA1" s="2" t="s">
        <v>177</v>
      </c>
      <c r="AB1" s="2" t="s">
        <v>5</v>
      </c>
      <c r="AC1" s="2" t="s">
        <v>6</v>
      </c>
      <c r="AD1" s="2" t="s">
        <v>178</v>
      </c>
      <c r="AE1" s="2" t="s">
        <v>7</v>
      </c>
      <c r="AF1" s="2" t="s">
        <v>8</v>
      </c>
      <c r="AG1" s="2" t="s">
        <v>179</v>
      </c>
      <c r="AH1" s="2" t="s">
        <v>9</v>
      </c>
      <c r="AI1" s="2" t="s">
        <v>10</v>
      </c>
      <c r="AJ1" s="2" t="s">
        <v>11</v>
      </c>
      <c r="AK1" s="2" t="s">
        <v>180</v>
      </c>
      <c r="AL1" s="2" t="s">
        <v>12</v>
      </c>
      <c r="AM1" s="2" t="s">
        <v>13</v>
      </c>
      <c r="AN1" s="2" t="s">
        <v>181</v>
      </c>
      <c r="AO1" s="2" t="s">
        <v>14</v>
      </c>
      <c r="AP1" s="2" t="s">
        <v>182</v>
      </c>
      <c r="AQ1" s="2" t="s">
        <v>15</v>
      </c>
      <c r="AR1" s="2" t="s">
        <v>183</v>
      </c>
      <c r="AS1" s="2" t="s">
        <v>16</v>
      </c>
      <c r="AT1" s="2" t="s">
        <v>17</v>
      </c>
      <c r="AU1" s="2" t="s">
        <v>184</v>
      </c>
      <c r="AV1" s="2" t="s">
        <v>18</v>
      </c>
      <c r="AW1" s="2" t="s">
        <v>185</v>
      </c>
      <c r="AX1" s="2" t="s">
        <v>186</v>
      </c>
      <c r="AY1" s="2" t="s">
        <v>187</v>
      </c>
      <c r="AZ1" s="2" t="s">
        <v>19</v>
      </c>
      <c r="BA1" s="2" t="s">
        <v>188</v>
      </c>
      <c r="BB1" s="2" t="s">
        <v>20</v>
      </c>
      <c r="BC1" s="2" t="s">
        <v>189</v>
      </c>
      <c r="BD1" s="2" t="s">
        <v>190</v>
      </c>
      <c r="BE1" s="2" t="s">
        <v>191</v>
      </c>
      <c r="BF1" s="2" t="s">
        <v>21</v>
      </c>
      <c r="BG1" s="2" t="s">
        <v>22</v>
      </c>
      <c r="BH1" s="2" t="s">
        <v>23</v>
      </c>
      <c r="BI1" s="2" t="s">
        <v>24</v>
      </c>
      <c r="BJ1" s="2" t="s">
        <v>192</v>
      </c>
      <c r="BK1" s="2" t="s">
        <v>193</v>
      </c>
      <c r="BL1" s="2" t="s">
        <v>194</v>
      </c>
      <c r="BM1" s="2" t="s">
        <v>195</v>
      </c>
      <c r="BN1" s="2" t="s">
        <v>196</v>
      </c>
      <c r="BO1" s="2" t="s">
        <v>25</v>
      </c>
      <c r="BP1" s="2" t="s">
        <v>197</v>
      </c>
      <c r="BQ1" s="2"/>
      <c r="BR1" s="2"/>
      <c r="BS1" s="2"/>
    </row>
    <row r="2" spans="1:71" x14ac:dyDescent="0.25">
      <c r="A2" t="s">
        <v>32</v>
      </c>
      <c r="B2" s="2">
        <f>INDEX($R$2:$BP$2,1,MATCH($A2,$R$4:$BP$4,0))/INDEX($R$2:$BP$2,1,MATCH("IL",$R$4:$BP$4,0))</f>
        <v>5.7411779451472702</v>
      </c>
      <c r="Q2" s="4" t="s">
        <v>133</v>
      </c>
      <c r="R2" s="3">
        <f>IF(R1=0,0,SQRT(SUMSQ(INDEX('Placebo - Data'!$B$2:$BA$19,0,MATCH(R$1,'Placebo - Data'!$B$1:$BA$1,0)))/COUNT(INDEX('Placebo - Data'!$B$2:$BA$19,0,MATCH(R$1,'Placebo - Data'!$B$1:$BA$1,0)))))</f>
        <v>1.1330908690877092E-2</v>
      </c>
      <c r="S2" s="3">
        <f>IFERROR(IF(S1=0,0,SQRT(SUMSQ(INDEX('Placebo - Data'!$B$2:$BA$19,0,MATCH(S$1,'Placebo - Data'!$B$1:$BA$1,0)))/COUNT(INDEX('Placebo - Data'!$B$2:$BA$19,0,MATCH(S$1,'Placebo - Data'!$B$1:$BA$1,0))))),0)</f>
        <v>0</v>
      </c>
      <c r="T2" s="3">
        <f>IFERROR(IF(T1=0,0,SQRT(SUMSQ(INDEX('Placebo - Data'!$B$2:$BA$19,0,MATCH(T$1,'Placebo - Data'!$B$1:$BA$1,0)))/COUNT(INDEX('Placebo - Data'!$B$2:$BA$19,0,MATCH(T$1,'Placebo - Data'!$B$1:$BA$1,0))))),0)</f>
        <v>0</v>
      </c>
      <c r="U2" s="3">
        <f>IFERROR(IF(U1=0,0,SQRT(SUMSQ(INDEX('Placebo - Data'!$B$2:$BA$19,0,MATCH(U$1,'Placebo - Data'!$B$1:$BA$1,0)))/COUNT(INDEX('Placebo - Data'!$B$2:$BA$19,0,MATCH(U$1,'Placebo - Data'!$B$1:$BA$1,0))))),0)</f>
        <v>2.1159410350139664E-2</v>
      </c>
      <c r="V2" s="3">
        <f>IFERROR(IF(V1=0,0,SQRT(SUMSQ(INDEX('Placebo - Data'!$B$2:$BA$19,0,MATCH(V$1,'Placebo - Data'!$B$1:$BA$1,0)))/COUNT(INDEX('Placebo - Data'!$B$2:$BA$19,0,MATCH(V$1,'Placebo - Data'!$B$1:$BA$1,0))))),0)</f>
        <v>6.5052763074541095E-2</v>
      </c>
      <c r="W2" s="3">
        <f>IFERROR(IF(W1=0,0,SQRT(SUMSQ(INDEX('Placebo - Data'!$B$2:$BA$19,0,MATCH(W$1,'Placebo - Data'!$B$1:$BA$1,0)))/COUNT(INDEX('Placebo - Data'!$B$2:$BA$19,0,MATCH(W$1,'Placebo - Data'!$B$1:$BA$1,0))))),0)</f>
        <v>0</v>
      </c>
      <c r="X2" s="3">
        <f>IFERROR(IF(X1=0,0,SQRT(SUMSQ(INDEX('Placebo - Data'!$B$2:$BA$19,0,MATCH(X$1,'Placebo - Data'!$B$1:$BA$1,0)))/COUNT(INDEX('Placebo - Data'!$B$2:$BA$19,0,MATCH(X$1,'Placebo - Data'!$B$1:$BA$1,0))))),0)</f>
        <v>3.1507104551013E-2</v>
      </c>
      <c r="Y2" s="3">
        <f>IFERROR(IF(Y1=0,0,SQRT(SUMSQ(INDEX('Placebo - Data'!$B$2:$BA$19,0,MATCH(Y$1,'Placebo - Data'!$B$1:$BA$1,0)))/COUNT(INDEX('Placebo - Data'!$B$2:$BA$19,0,MATCH(Y$1,'Placebo - Data'!$B$1:$BA$1,0))))),0)</f>
        <v>2.3616262351848088E-2</v>
      </c>
      <c r="Z2" s="3">
        <f>IFERROR(IF(Z1=0,0,SQRT(SUMSQ(INDEX('Placebo - Data'!$B$2:$BA$19,0,MATCH(Z$1,'Placebo - Data'!$B$1:$BA$1,0)))/COUNT(INDEX('Placebo - Data'!$B$2:$BA$19,0,MATCH(Z$1,'Placebo - Data'!$B$1:$BA$1,0))))),0)</f>
        <v>0</v>
      </c>
      <c r="AA2" s="3">
        <f>IFERROR(IF(AA1=0,0,SQRT(SUMSQ(INDEX('Placebo - Data'!$B$2:$BA$19,0,MATCH(AA$1,'Placebo - Data'!$B$1:$BA$1,0)))/COUNT(INDEX('Placebo - Data'!$B$2:$BA$19,0,MATCH(AA$1,'Placebo - Data'!$B$1:$BA$1,0))))),0)</f>
        <v>0</v>
      </c>
      <c r="AB2" s="3">
        <f>IFERROR(IF(AB1=0,0,SQRT(SUMSQ(INDEX('Placebo - Data'!$B$2:$BA$19,0,MATCH(AB$1,'Placebo - Data'!$B$1:$BA$1,0)))/COUNT(INDEX('Placebo - Data'!$B$2:$BA$19,0,MATCH(AB$1,'Placebo - Data'!$B$1:$BA$1,0))))),0)</f>
        <v>2.9673313413906176E-2</v>
      </c>
      <c r="AC2" s="3">
        <f>IFERROR(IF(AC1=0,0,SQRT(SUMSQ(INDEX('Placebo - Data'!$B$2:$BA$19,0,MATCH(AC$1,'Placebo - Data'!$B$1:$BA$1,0)))/COUNT(INDEX('Placebo - Data'!$B$2:$BA$19,0,MATCH(AC$1,'Placebo - Data'!$B$1:$BA$1,0))))),0)</f>
        <v>2.11828336480974E-2</v>
      </c>
      <c r="AD2" s="3">
        <f>IFERROR(IF(AD1=0,0,SQRT(SUMSQ(INDEX('Placebo - Data'!$B$2:$BA$19,0,MATCH(AD$1,'Placebo - Data'!$B$1:$BA$1,0)))/COUNT(INDEX('Placebo - Data'!$B$2:$BA$19,0,MATCH(AD$1,'Placebo - Data'!$B$1:$BA$1,0))))),0)</f>
        <v>0</v>
      </c>
      <c r="AE2" s="3">
        <f>IFERROR(IF(AE1=0,0,SQRT(SUMSQ(INDEX('Placebo - Data'!$B$2:$BA$19,0,MATCH(AE$1,'Placebo - Data'!$B$1:$BA$1,0)))/COUNT(INDEX('Placebo - Data'!$B$2:$BA$19,0,MATCH(AE$1,'Placebo - Data'!$B$1:$BA$1,0))))),0)</f>
        <v>2.7900745110740154E-2</v>
      </c>
      <c r="AF2" s="3">
        <f>IFERROR(IF(AF1=0,0,SQRT(SUMSQ(INDEX('Placebo - Data'!$B$2:$BA$19,0,MATCH(AF$1,'Placebo - Data'!$B$1:$BA$1,0)))/COUNT(INDEX('Placebo - Data'!$B$2:$BA$19,0,MATCH(AF$1,'Placebo - Data'!$B$1:$BA$1,0))))),0)</f>
        <v>2.404463043674018E-2</v>
      </c>
      <c r="AG2" s="3">
        <f>IFERROR(IF(AG1=0,0,SQRT(SUMSQ(INDEX('Placebo - Data'!$B$2:$BA$19,0,MATCH(AG$1,'Placebo - Data'!$B$1:$BA$1,0)))/COUNT(INDEX('Placebo - Data'!$B$2:$BA$19,0,MATCH(AG$1,'Placebo - Data'!$B$1:$BA$1,0))))),0)</f>
        <v>0</v>
      </c>
      <c r="AH2" s="3">
        <f>IFERROR(IF(AH1=0,0,SQRT(SUMSQ(INDEX('Placebo - Data'!$B$2:$BA$19,0,MATCH(AH$1,'Placebo - Data'!$B$1:$BA$1,0)))/COUNT(INDEX('Placebo - Data'!$B$2:$BA$19,0,MATCH(AH$1,'Placebo - Data'!$B$1:$BA$1,0))))),0)</f>
        <v>3.35449101327355E-2</v>
      </c>
      <c r="AI2" s="3">
        <f>IFERROR(IF(AI1=0,0,SQRT(SUMSQ(INDEX('Placebo - Data'!$B$2:$BA$19,0,MATCH(AI$1,'Placebo - Data'!$B$1:$BA$1,0)))/COUNT(INDEX('Placebo - Data'!$B$2:$BA$19,0,MATCH(AI$1,'Placebo - Data'!$B$1:$BA$1,0))))),0)</f>
        <v>2.4096749116425564E-2</v>
      </c>
      <c r="AJ2" s="3">
        <f>IFERROR(IF(AJ1=0,0,SQRT(SUMSQ(INDEX('Placebo - Data'!$B$2:$BA$19,0,MATCH(AJ$1,'Placebo - Data'!$B$1:$BA$1,0)))/COUNT(INDEX('Placebo - Data'!$B$2:$BA$19,0,MATCH(AJ$1,'Placebo - Data'!$B$1:$BA$1,0))))),0)</f>
        <v>2.9633726531652565E-2</v>
      </c>
      <c r="AK2" s="3">
        <f>IFERROR(IF(AK1=0,0,SQRT(SUMSQ(INDEX('Placebo - Data'!$B$2:$BA$19,0,MATCH(AK$1,'Placebo - Data'!$B$1:$BA$1,0)))/COUNT(INDEX('Placebo - Data'!$B$2:$BA$19,0,MATCH(AK$1,'Placebo - Data'!$B$1:$BA$1,0))))),0)</f>
        <v>0</v>
      </c>
      <c r="AL2" s="3">
        <f>IFERROR(IF(AL1=0,0,SQRT(SUMSQ(INDEX('Placebo - Data'!$B$2:$BA$19,0,MATCH(AL$1,'Placebo - Data'!$B$1:$BA$1,0)))/COUNT(INDEX('Placebo - Data'!$B$2:$BA$19,0,MATCH(AL$1,'Placebo - Data'!$B$1:$BA$1,0))))),0)</f>
        <v>2.8052523522882726E-2</v>
      </c>
      <c r="AM2" s="3">
        <f>IFERROR(IF(AM1=0,0,SQRT(SUMSQ(INDEX('Placebo - Data'!$B$2:$BA$19,0,MATCH(AM$1,'Placebo - Data'!$B$1:$BA$1,0)))/COUNT(INDEX('Placebo - Data'!$B$2:$BA$19,0,MATCH(AM$1,'Placebo - Data'!$B$1:$BA$1,0))))),0)</f>
        <v>2.9902916757842974E-2</v>
      </c>
      <c r="AN2" s="3">
        <f>IFERROR(IF(AN1=0,0,SQRT(SUMSQ(INDEX('Placebo - Data'!$B$2:$BA$19,0,MATCH(AN$1,'Placebo - Data'!$B$1:$BA$1,0)))/COUNT(INDEX('Placebo - Data'!$B$2:$BA$19,0,MATCH(AN$1,'Placebo - Data'!$B$1:$BA$1,0))))),0)</f>
        <v>0</v>
      </c>
      <c r="AO2" s="3">
        <f>IFERROR(IF(AO1=0,0,SQRT(SUMSQ(INDEX('Placebo - Data'!$B$2:$BA$19,0,MATCH(AO$1,'Placebo - Data'!$B$1:$BA$1,0)))/COUNT(INDEX('Placebo - Data'!$B$2:$BA$19,0,MATCH(AO$1,'Placebo - Data'!$B$1:$BA$1,0))))),0)</f>
        <v>2.8790275705613915E-2</v>
      </c>
      <c r="AP2" s="3">
        <f>IFERROR(IF(AP1=0,0,SQRT(SUMSQ(INDEX('Placebo - Data'!$B$2:$BA$19,0,MATCH(AP$1,'Placebo - Data'!$B$1:$BA$1,0)))/COUNT(INDEX('Placebo - Data'!$B$2:$BA$19,0,MATCH(AP$1,'Placebo - Data'!$B$1:$BA$1,0))))),0)</f>
        <v>0</v>
      </c>
      <c r="AQ2" s="3">
        <f>IFERROR(IF(AQ1=0,0,SQRT(SUMSQ(INDEX('Placebo - Data'!$B$2:$BA$19,0,MATCH(AQ$1,'Placebo - Data'!$B$1:$BA$1,0)))/COUNT(INDEX('Placebo - Data'!$B$2:$BA$19,0,MATCH(AQ$1,'Placebo - Data'!$B$1:$BA$1,0))))),0)</f>
        <v>3.457629905372387E-2</v>
      </c>
      <c r="AR2" s="3">
        <f>IFERROR(IF(AR1=0,0,SQRT(SUMSQ(INDEX('Placebo - Data'!$B$2:$BA$19,0,MATCH(AR$1,'Placebo - Data'!$B$1:$BA$1,0)))/COUNT(INDEX('Placebo - Data'!$B$2:$BA$19,0,MATCH(AR$1,'Placebo - Data'!$B$1:$BA$1,0))))),0)</f>
        <v>0</v>
      </c>
      <c r="AS2" s="3">
        <f>IFERROR(IF(AS1=0,0,SQRT(SUMSQ(INDEX('Placebo - Data'!$B$2:$BA$19,0,MATCH(AS$1,'Placebo - Data'!$B$1:$BA$1,0)))/COUNT(INDEX('Placebo - Data'!$B$2:$BA$19,0,MATCH(AS$1,'Placebo - Data'!$B$1:$BA$1,0))))),0)</f>
        <v>3.1802256489862908E-2</v>
      </c>
      <c r="AT2" s="3">
        <f>IFERROR(IF(AT1=0,0,SQRT(SUMSQ(INDEX('Placebo - Data'!$B$2:$BA$19,0,MATCH(AT$1,'Placebo - Data'!$B$1:$BA$1,0)))/COUNT(INDEX('Placebo - Data'!$B$2:$BA$19,0,MATCH(AT$1,'Placebo - Data'!$B$1:$BA$1,0))))),0)</f>
        <v>4.0852889636523997E-2</v>
      </c>
      <c r="AU2" s="3">
        <f>IFERROR(IF(AU1=0,0,SQRT(SUMSQ(INDEX('Placebo - Data'!$B$2:$BA$19,0,MATCH(AU$1,'Placebo - Data'!$B$1:$BA$1,0)))/COUNT(INDEX('Placebo - Data'!$B$2:$BA$19,0,MATCH(AU$1,'Placebo - Data'!$B$1:$BA$1,0))))),0)</f>
        <v>0</v>
      </c>
      <c r="AV2" s="3">
        <f>IFERROR(IF(AV1=0,0,SQRT(SUMSQ(INDEX('Placebo - Data'!$B$2:$BA$19,0,MATCH(AV$1,'Placebo - Data'!$B$1:$BA$1,0)))/COUNT(INDEX('Placebo - Data'!$B$2:$BA$19,0,MATCH(AV$1,'Placebo - Data'!$B$1:$BA$1,0))))),0)</f>
        <v>4.5969672781944568E-2</v>
      </c>
      <c r="AW2" s="3">
        <f>IFERROR(IF(AW1=0,0,SQRT(SUMSQ(INDEX('Placebo - Data'!$B$2:$BA$19,0,MATCH(AW$1,'Placebo - Data'!$B$1:$BA$1,0)))/COUNT(INDEX('Placebo - Data'!$B$2:$BA$19,0,MATCH(AW$1,'Placebo - Data'!$B$1:$BA$1,0))))),0)</f>
        <v>0</v>
      </c>
      <c r="AX2" s="3">
        <f>IFERROR(IF(AX1=0,0,SQRT(SUMSQ(INDEX('Placebo - Data'!$B$2:$BA$19,0,MATCH(AX$1,'Placebo - Data'!$B$1:$BA$1,0)))/COUNT(INDEX('Placebo - Data'!$B$2:$BA$19,0,MATCH(AX$1,'Placebo - Data'!$B$1:$BA$1,0))))),0)</f>
        <v>0</v>
      </c>
      <c r="AY2" s="3">
        <f>IFERROR(IF(AY1=0,0,SQRT(SUMSQ(INDEX('Placebo - Data'!$B$2:$BA$19,0,MATCH(AY$1,'Placebo - Data'!$B$1:$BA$1,0)))/COUNT(INDEX('Placebo - Data'!$B$2:$BA$19,0,MATCH(AY$1,'Placebo - Data'!$B$1:$BA$1,0))))),0)</f>
        <v>0</v>
      </c>
      <c r="AZ2" s="3">
        <f>IFERROR(IF(AZ1=0,0,SQRT(SUMSQ(INDEX('Placebo - Data'!$B$2:$BA$19,0,MATCH(AZ$1,'Placebo - Data'!$B$1:$BA$1,0)))/COUNT(INDEX('Placebo - Data'!$B$2:$BA$19,0,MATCH(AZ$1,'Placebo - Data'!$B$1:$BA$1,0))))),0)</f>
        <v>5.415584176186776E-2</v>
      </c>
      <c r="BA2" s="3">
        <f>IFERROR(IF(BA1=0,0,SQRT(SUMSQ(INDEX('Placebo - Data'!$B$2:$BA$19,0,MATCH(BA$1,'Placebo - Data'!$B$1:$BA$1,0)))/COUNT(INDEX('Placebo - Data'!$B$2:$BA$19,0,MATCH(BA$1,'Placebo - Data'!$B$1:$BA$1,0))))),0)</f>
        <v>0</v>
      </c>
      <c r="BB2" s="3">
        <f>IFERROR(IF(BB1=0,0,SQRT(SUMSQ(INDEX('Placebo - Data'!$B$2:$BA$19,0,MATCH(BB$1,'Placebo - Data'!$B$1:$BA$1,0)))/COUNT(INDEX('Placebo - Data'!$B$2:$BA$19,0,MATCH(BB$1,'Placebo - Data'!$B$1:$BA$1,0))))),0)</f>
        <v>2.8834453441375231E-2</v>
      </c>
      <c r="BC2" s="3">
        <f>IFERROR(IF(BC1=0,0,SQRT(SUMSQ(INDEX('Placebo - Data'!$B$2:$BA$19,0,MATCH(BC$1,'Placebo - Data'!$B$1:$BA$1,0)))/COUNT(INDEX('Placebo - Data'!$B$2:$BA$19,0,MATCH(BC$1,'Placebo - Data'!$B$1:$BA$1,0))))),0)</f>
        <v>0</v>
      </c>
      <c r="BD2" s="3">
        <f>IFERROR(IF(BD1=0,0,SQRT(SUMSQ(INDEX('Placebo - Data'!$B$2:$BA$19,0,MATCH(BD$1,'Placebo - Data'!$B$1:$BA$1,0)))/COUNT(INDEX('Placebo - Data'!$B$2:$BA$19,0,MATCH(BD$1,'Placebo - Data'!$B$1:$BA$1,0))))),0)</f>
        <v>0</v>
      </c>
      <c r="BE2" s="3">
        <f>IFERROR(IF(BE1=0,0,SQRT(SUMSQ(INDEX('Placebo - Data'!$B$2:$BA$19,0,MATCH(BE$1,'Placebo - Data'!$B$1:$BA$1,0)))/COUNT(INDEX('Placebo - Data'!$B$2:$BA$19,0,MATCH(BE$1,'Placebo - Data'!$B$1:$BA$1,0))))),0)</f>
        <v>0</v>
      </c>
      <c r="BF2" s="3">
        <f>IFERROR(IF(BF1=0,0,SQRT(SUMSQ(INDEX('Placebo - Data'!$B$2:$BA$19,0,MATCH(BF$1,'Placebo - Data'!$B$1:$BA$1,0)))/COUNT(INDEX('Placebo - Data'!$B$2:$BA$19,0,MATCH(BF$1,'Placebo - Data'!$B$1:$BA$1,0))))),0)</f>
        <v>3.0159825471693238E-2</v>
      </c>
      <c r="BG2" s="3">
        <f>IFERROR(IF(BG1=0,0,SQRT(SUMSQ(INDEX('Placebo - Data'!$B$2:$BA$19,0,MATCH(BG$1,'Placebo - Data'!$B$1:$BA$1,0)))/COUNT(INDEX('Placebo - Data'!$B$2:$BA$19,0,MATCH(BG$1,'Placebo - Data'!$B$1:$BA$1,0))))),0)</f>
        <v>3.9205900979912285E-2</v>
      </c>
      <c r="BH2" s="3">
        <f>IFERROR(IF(BH1=0,0,SQRT(SUMSQ(INDEX('Placebo - Data'!$B$2:$BA$19,0,MATCH(BH$1,'Placebo - Data'!$B$1:$BA$1,0)))/COUNT(INDEX('Placebo - Data'!$B$2:$BA$19,0,MATCH(BH$1,'Placebo - Data'!$B$1:$BA$1,0))))),0)</f>
        <v>2.5483835328381742E-2</v>
      </c>
      <c r="BI2" s="3">
        <f>IFERROR(IF(BI1=0,0,SQRT(SUMSQ(INDEX('Placebo - Data'!$B$2:$BA$19,0,MATCH(BI$1,'Placebo - Data'!$B$1:$BA$1,0)))/COUNT(INDEX('Placebo - Data'!$B$2:$BA$19,0,MATCH(BI$1,'Placebo - Data'!$B$1:$BA$1,0))))),0)</f>
        <v>3.0680965133846279E-2</v>
      </c>
      <c r="BJ2" s="3">
        <f>IFERROR(IF(BJ1=0,0,SQRT(SUMSQ(INDEX('Placebo - Data'!$B$2:$BA$19,0,MATCH(BJ$1,'Placebo - Data'!$B$1:$BA$1,0)))/COUNT(INDEX('Placebo - Data'!$B$2:$BA$19,0,MATCH(BJ$1,'Placebo - Data'!$B$1:$BA$1,0))))),0)</f>
        <v>0</v>
      </c>
      <c r="BK2" s="3">
        <f>IFERROR(IF(BK1=0,0,SQRT(SUMSQ(INDEX('Placebo - Data'!$B$2:$BA$19,0,MATCH(BK$1,'Placebo - Data'!$B$1:$BA$1,0)))/COUNT(INDEX('Placebo - Data'!$B$2:$BA$19,0,MATCH(BK$1,'Placebo - Data'!$B$1:$BA$1,0))))),0)</f>
        <v>0</v>
      </c>
      <c r="BL2" s="3">
        <f>IFERROR(IF(BL1=0,0,SQRT(SUMSQ(INDEX('Placebo - Data'!$B$2:$BA$19,0,MATCH(BL$1,'Placebo - Data'!$B$1:$BA$1,0)))/COUNT(INDEX('Placebo - Data'!$B$2:$BA$19,0,MATCH(BL$1,'Placebo - Data'!$B$1:$BA$1,0))))),0)</f>
        <v>0</v>
      </c>
      <c r="BM2" s="3">
        <f>IFERROR(IF(BM1=0,0,SQRT(SUMSQ(INDEX('Placebo - Data'!$B$2:$BA$19,0,MATCH(BM$1,'Placebo - Data'!$B$1:$BA$1,0)))/COUNT(INDEX('Placebo - Data'!$B$2:$BA$19,0,MATCH(BM$1,'Placebo - Data'!$B$1:$BA$1,0))))),0)</f>
        <v>0</v>
      </c>
      <c r="BN2" s="3">
        <f>IFERROR(IF(BN1=0,0,SQRT(SUMSQ(INDEX('Placebo - Data'!$B$2:$BA$19,0,MATCH(BN$1,'Placebo - Data'!$B$1:$BA$1,0)))/COUNT(INDEX('Placebo - Data'!$B$2:$BA$19,0,MATCH(BN$1,'Placebo - Data'!$B$1:$BA$1,0))))),0)</f>
        <v>0</v>
      </c>
      <c r="BO2" s="3">
        <f>IFERROR(IF(BO1=0,0,SQRT(SUMSQ(INDEX('Placebo - Data'!$B$2:$BA$19,0,MATCH(BO$1,'Placebo - Data'!$B$1:$BA$1,0)))/COUNT(INDEX('Placebo - Data'!$B$2:$BA$19,0,MATCH(BO$1,'Placebo - Data'!$B$1:$BA$1,0))))),0)</f>
        <v>2.5611157555100666E-2</v>
      </c>
      <c r="BP2" s="3">
        <f>IFERROR(IF(BP1=0,0,SQRT(SUMSQ(INDEX('Placebo - Data'!$B$2:$BA$19,0,MATCH(BP$1,'Placebo - Data'!$B$1:$BA$1,0)))/COUNT(INDEX('Placebo - Data'!$B$2:$BA$19,0,MATCH(BP$1,'Placebo - Data'!$B$1:$BA$1,0))))),0)</f>
        <v>0</v>
      </c>
      <c r="BQ2" s="3"/>
      <c r="BR2" s="3"/>
    </row>
    <row r="3" spans="1:71" x14ac:dyDescent="0.25">
      <c r="A3" t="s">
        <v>51</v>
      </c>
      <c r="B3" s="2">
        <f t="shared" ref="B3:B52" si="0">INDEX($R$2:$BP$2,1,MATCH($A3,$R$4:$BP$4,0))/INDEX($R$2:$BP$2,1,MATCH("IL",$R$4:$BP$4,0))</f>
        <v>4.7794791432279835</v>
      </c>
      <c r="N3" s="8" t="s">
        <v>139</v>
      </c>
      <c r="P3" s="7" t="s">
        <v>138</v>
      </c>
      <c r="Q3" s="6">
        <v>20</v>
      </c>
      <c r="R3" s="5">
        <f>IF(R2&lt;$R$2*$Q$3,1,0)</f>
        <v>1</v>
      </c>
      <c r="S3" s="5">
        <f>IF(S2&lt;$R$2*$Q$3,1,0)</f>
        <v>1</v>
      </c>
      <c r="T3" s="5">
        <f>IF(T2&lt;$R$2*$Q$3,1,0)</f>
        <v>1</v>
      </c>
      <c r="U3" s="5">
        <f>IF(U2&lt;$R$2*$Q$3,1,0)</f>
        <v>1</v>
      </c>
      <c r="V3" s="5">
        <f t="shared" ref="V3:BP3" si="1">IF(V2&lt;$R$2*$Q$3,1,0)</f>
        <v>1</v>
      </c>
      <c r="W3" s="5">
        <f t="shared" si="1"/>
        <v>1</v>
      </c>
      <c r="X3" s="5">
        <f t="shared" si="1"/>
        <v>1</v>
      </c>
      <c r="Y3" s="5">
        <f t="shared" si="1"/>
        <v>1</v>
      </c>
      <c r="Z3" s="5">
        <f t="shared" si="1"/>
        <v>1</v>
      </c>
      <c r="AA3" s="5">
        <f t="shared" si="1"/>
        <v>1</v>
      </c>
      <c r="AB3" s="5">
        <f t="shared" si="1"/>
        <v>1</v>
      </c>
      <c r="AC3" s="5">
        <f t="shared" si="1"/>
        <v>1</v>
      </c>
      <c r="AD3" s="5">
        <f t="shared" si="1"/>
        <v>1</v>
      </c>
      <c r="AE3" s="5">
        <f t="shared" si="1"/>
        <v>1</v>
      </c>
      <c r="AF3" s="5">
        <f t="shared" si="1"/>
        <v>1</v>
      </c>
      <c r="AG3" s="5">
        <f t="shared" si="1"/>
        <v>1</v>
      </c>
      <c r="AH3" s="5">
        <f t="shared" si="1"/>
        <v>1</v>
      </c>
      <c r="AI3" s="5">
        <f t="shared" si="1"/>
        <v>1</v>
      </c>
      <c r="AJ3" s="5">
        <f t="shared" si="1"/>
        <v>1</v>
      </c>
      <c r="AK3" s="5">
        <f t="shared" si="1"/>
        <v>1</v>
      </c>
      <c r="AL3" s="5">
        <f t="shared" si="1"/>
        <v>1</v>
      </c>
      <c r="AM3" s="5">
        <f t="shared" si="1"/>
        <v>1</v>
      </c>
      <c r="AN3" s="5">
        <f t="shared" si="1"/>
        <v>1</v>
      </c>
      <c r="AO3" s="5">
        <f t="shared" si="1"/>
        <v>1</v>
      </c>
      <c r="AP3" s="5">
        <f t="shared" si="1"/>
        <v>1</v>
      </c>
      <c r="AQ3" s="5">
        <f t="shared" si="1"/>
        <v>1</v>
      </c>
      <c r="AR3" s="5">
        <f t="shared" si="1"/>
        <v>1</v>
      </c>
      <c r="AS3" s="5">
        <f t="shared" si="1"/>
        <v>1</v>
      </c>
      <c r="AT3" s="5">
        <f t="shared" si="1"/>
        <v>1</v>
      </c>
      <c r="AU3" s="5">
        <f t="shared" si="1"/>
        <v>1</v>
      </c>
      <c r="AV3" s="5">
        <f t="shared" si="1"/>
        <v>1</v>
      </c>
      <c r="AW3" s="5">
        <f t="shared" si="1"/>
        <v>1</v>
      </c>
      <c r="AX3" s="5">
        <f t="shared" si="1"/>
        <v>1</v>
      </c>
      <c r="AY3" s="5">
        <f t="shared" si="1"/>
        <v>1</v>
      </c>
      <c r="AZ3" s="5">
        <f t="shared" si="1"/>
        <v>1</v>
      </c>
      <c r="BA3" s="5">
        <f t="shared" si="1"/>
        <v>1</v>
      </c>
      <c r="BB3" s="5">
        <f t="shared" si="1"/>
        <v>1</v>
      </c>
      <c r="BC3" s="5">
        <f t="shared" si="1"/>
        <v>1</v>
      </c>
      <c r="BD3" s="5">
        <f t="shared" si="1"/>
        <v>1</v>
      </c>
      <c r="BE3" s="5">
        <f t="shared" si="1"/>
        <v>1</v>
      </c>
      <c r="BF3" s="5">
        <f t="shared" si="1"/>
        <v>1</v>
      </c>
      <c r="BG3" s="5">
        <f t="shared" si="1"/>
        <v>1</v>
      </c>
      <c r="BH3" s="5">
        <f t="shared" si="1"/>
        <v>1</v>
      </c>
      <c r="BI3" s="5">
        <f t="shared" si="1"/>
        <v>1</v>
      </c>
      <c r="BJ3" s="5">
        <f t="shared" si="1"/>
        <v>1</v>
      </c>
      <c r="BK3" s="5">
        <f t="shared" si="1"/>
        <v>1</v>
      </c>
      <c r="BL3" s="5">
        <f t="shared" si="1"/>
        <v>1</v>
      </c>
      <c r="BM3" s="5">
        <f t="shared" si="1"/>
        <v>1</v>
      </c>
      <c r="BN3" s="5">
        <f t="shared" si="1"/>
        <v>1</v>
      </c>
      <c r="BO3" s="5">
        <f t="shared" si="1"/>
        <v>1</v>
      </c>
      <c r="BP3" s="5">
        <f t="shared" si="1"/>
        <v>1</v>
      </c>
      <c r="BQ3" s="5"/>
      <c r="BR3" s="5"/>
    </row>
    <row r="4" spans="1:71" x14ac:dyDescent="0.25">
      <c r="A4" t="s">
        <v>50</v>
      </c>
      <c r="B4" s="2">
        <f t="shared" si="0"/>
        <v>4.0570155524204647</v>
      </c>
      <c r="Q4" s="4" t="s">
        <v>27</v>
      </c>
      <c r="R4" s="1" t="str">
        <f>IF(R1=0,0,IF(R1="IL_diff","IL",INDEX(States!$B$2:$B$52,MATCH(VALUE(MID(R1,6,FIND("_",R1)-6)),States!$C$2:$C$52,0))))</f>
        <v>IL</v>
      </c>
      <c r="S4" s="1" t="str">
        <f>IF(S1=0,0,IF(S1="IL_diff","IL",INDEX(States!$B$2:$B$52,MATCH(VALUE(MID(S1,6,FIND("_",S1)-6)),States!$C$2:$C$52,0))))</f>
        <v>AL</v>
      </c>
      <c r="T4" s="1" t="str">
        <f>IF(T1=0,0,IF(T1="IL_diff","IL",INDEX(States!$B$2:$B$52,MATCH(VALUE(MID(T1,6,FIND("_",T1)-6)),States!$C$2:$C$52,0))))</f>
        <v>AK</v>
      </c>
      <c r="U4" s="1" t="str">
        <f>IF(U1=0,0,IF(U1="IL_diff","IL",INDEX(States!$B$2:$B$52,MATCH(VALUE(MID(U1,6,FIND("_",U1)-6)),States!$C$2:$C$52,0))))</f>
        <v>AZ</v>
      </c>
      <c r="V4" s="1" t="str">
        <f>IF(V1=0,0,IF(V1="IL_diff","IL",INDEX(States!$B$2:$B$52,MATCH(VALUE(MID(V1,6,FIND("_",V1)-6)),States!$C$2:$C$52,0))))</f>
        <v>AR</v>
      </c>
      <c r="W4" s="1" t="str">
        <f>IF(W1=0,0,IF(W1="IL_diff","IL",INDEX(States!$B$2:$B$52,MATCH(VALUE(MID(W1,6,FIND("_",W1)-6)),States!$C$2:$C$52,0))))</f>
        <v>CA</v>
      </c>
      <c r="X4" s="1" t="str">
        <f>IF(X1=0,0,IF(X1="IL_diff","IL",INDEX(States!$B$2:$B$52,MATCH(VALUE(MID(X1,6,FIND("_",X1)-6)),States!$C$2:$C$52,0))))</f>
        <v>CO</v>
      </c>
      <c r="Y4" s="1" t="str">
        <f>IF(Y1=0,0,IF(Y1="IL_diff","IL",INDEX(States!$B$2:$B$52,MATCH(VALUE(MID(Y1,6,FIND("_",Y1)-6)),States!$C$2:$C$52,0))))</f>
        <v>CT</v>
      </c>
      <c r="Z4" s="1" t="str">
        <f>IF(Z1=0,0,IF(Z1="IL_diff","IL",INDEX(States!$B$2:$B$52,MATCH(VALUE(MID(Z1,6,FIND("_",Z1)-6)),States!$C$2:$C$52,0))))</f>
        <v>DE</v>
      </c>
      <c r="AA4" s="1" t="str">
        <f>IF(AA1=0,0,IF(AA1="IL_diff","IL",INDEX(States!$B$2:$B$52,MATCH(VALUE(MID(AA1,6,FIND("_",AA1)-6)),States!$C$2:$C$52,0))))</f>
        <v>DC</v>
      </c>
      <c r="AB4" s="1" t="str">
        <f>IF(AB1=0,0,IF(AB1="IL_diff","IL",INDEX(States!$B$2:$B$52,MATCH(VALUE(MID(AB1,6,FIND("_",AB1)-6)),States!$C$2:$C$52,0))))</f>
        <v>FL</v>
      </c>
      <c r="AC4" s="1" t="str">
        <f>IF(AC1=0,0,IF(AC1="IL_diff","IL",INDEX(States!$B$2:$B$52,MATCH(VALUE(MID(AC1,6,FIND("_",AC1)-6)),States!$C$2:$C$52,0))))</f>
        <v>GA</v>
      </c>
      <c r="AD4" s="1" t="str">
        <f>IF(AD1=0,0,IF(AD1="IL_diff","IL",INDEX(States!$B$2:$B$52,MATCH(VALUE(MID(AD1,6,FIND("_",AD1)-6)),States!$C$2:$C$52,0))))</f>
        <v>HI</v>
      </c>
      <c r="AE4" s="1" t="str">
        <f>IF(AE1=0,0,IF(AE1="IL_diff","IL",INDEX(States!$B$2:$B$52,MATCH(VALUE(MID(AE1,6,FIND("_",AE1)-6)),States!$C$2:$C$52,0))))</f>
        <v>ID</v>
      </c>
      <c r="AF4" s="1" t="str">
        <f>IF(AF1=0,0,IF(AF1="IL_diff","IL",INDEX(States!$B$2:$B$52,MATCH(VALUE(MID(AF1,6,FIND("_",AF1)-6)),States!$C$2:$C$52,0))))</f>
        <v>IN</v>
      </c>
      <c r="AG4" s="1" t="str">
        <f>IF(AG1=0,0,IF(AG1="IL_diff","IL",INDEX(States!$B$2:$B$52,MATCH(VALUE(MID(AG1,6,FIND("_",AG1)-6)),States!$C$2:$C$52,0))))</f>
        <v>IA</v>
      </c>
      <c r="AH4" s="1" t="str">
        <f>IF(AH1=0,0,IF(AH1="IL_diff","IL",INDEX(States!$B$2:$B$52,MATCH(VALUE(MID(AH1,6,FIND("_",AH1)-6)),States!$C$2:$C$52,0))))</f>
        <v>KS</v>
      </c>
      <c r="AI4" s="1" t="str">
        <f>IF(AI1=0,0,IF(AI1="IL_diff","IL",INDEX(States!$B$2:$B$52,MATCH(VALUE(MID(AI1,6,FIND("_",AI1)-6)),States!$C$2:$C$52,0))))</f>
        <v>KY</v>
      </c>
      <c r="AJ4" s="1" t="str">
        <f>IF(AJ1=0,0,IF(AJ1="IL_diff","IL",INDEX(States!$B$2:$B$52,MATCH(VALUE(MID(AJ1,6,FIND("_",AJ1)-6)),States!$C$2:$C$52,0))))</f>
        <v>LA</v>
      </c>
      <c r="AK4" s="1" t="str">
        <f>IF(AK1=0,0,IF(AK1="IL_diff","IL",INDEX(States!$B$2:$B$52,MATCH(VALUE(MID(AK1,6,FIND("_",AK1)-6)),States!$C$2:$C$52,0))))</f>
        <v>ME</v>
      </c>
      <c r="AL4" s="1" t="str">
        <f>IF(AL1=0,0,IF(AL1="IL_diff","IL",INDEX(States!$B$2:$B$52,MATCH(VALUE(MID(AL1,6,FIND("_",AL1)-6)),States!$C$2:$C$52,0))))</f>
        <v>MD</v>
      </c>
      <c r="AM4" s="1" t="str">
        <f>IF(AM1=0,0,IF(AM1="IL_diff","IL",INDEX(States!$B$2:$B$52,MATCH(VALUE(MID(AM1,6,FIND("_",AM1)-6)),States!$C$2:$C$52,0))))</f>
        <v>MA</v>
      </c>
      <c r="AN4" s="1" t="str">
        <f>IF(AN1=0,0,IF(AN1="IL_diff","IL",INDEX(States!$B$2:$B$52,MATCH(VALUE(MID(AN1,6,FIND("_",AN1)-6)),States!$C$2:$C$52,0))))</f>
        <v>MI</v>
      </c>
      <c r="AO4" s="1" t="str">
        <f>IF(AO1=0,0,IF(AO1="IL_diff","IL",INDEX(States!$B$2:$B$52,MATCH(VALUE(MID(AO1,6,FIND("_",AO1)-6)),States!$C$2:$C$52,0))))</f>
        <v>MN</v>
      </c>
      <c r="AP4" s="1" t="str">
        <f>IF(AP1=0,0,IF(AP1="IL_diff","IL",INDEX(States!$B$2:$B$52,MATCH(VALUE(MID(AP1,6,FIND("_",AP1)-6)),States!$C$2:$C$52,0))))</f>
        <v>MS</v>
      </c>
      <c r="AQ4" s="1" t="str">
        <f>IF(AQ1=0,0,IF(AQ1="IL_diff","IL",INDEX(States!$B$2:$B$52,MATCH(VALUE(MID(AQ1,6,FIND("_",AQ1)-6)),States!$C$2:$C$52,0))))</f>
        <v>MO</v>
      </c>
      <c r="AR4" s="1" t="str">
        <f>IF(AR1=0,0,IF(AR1="IL_diff","IL",INDEX(States!$B$2:$B$52,MATCH(VALUE(MID(AR1,6,FIND("_",AR1)-6)),States!$C$2:$C$52,0))))</f>
        <v>MT</v>
      </c>
      <c r="AS4" s="1" t="str">
        <f>IF(AS1=0,0,IF(AS1="IL_diff","IL",INDEX(States!$B$2:$B$52,MATCH(VALUE(MID(AS1,6,FIND("_",AS1)-6)),States!$C$2:$C$52,0))))</f>
        <v>NE</v>
      </c>
      <c r="AT4" s="1" t="str">
        <f>IF(AT1=0,0,IF(AT1="IL_diff","IL",INDEX(States!$B$2:$B$52,MATCH(VALUE(MID(AT1,6,FIND("_",AT1)-6)),States!$C$2:$C$52,0))))</f>
        <v>NV</v>
      </c>
      <c r="AU4" s="1" t="str">
        <f>IF(AU1=0,0,IF(AU1="IL_diff","IL",INDEX(States!$B$2:$B$52,MATCH(VALUE(MID(AU1,6,FIND("_",AU1)-6)),States!$C$2:$C$52,0))))</f>
        <v>NH</v>
      </c>
      <c r="AV4" s="1" t="str">
        <f>IF(AV1=0,0,IF(AV1="IL_diff","IL",INDEX(States!$B$2:$B$52,MATCH(VALUE(MID(AV1,6,FIND("_",AV1)-6)),States!$C$2:$C$52,0))))</f>
        <v>NJ</v>
      </c>
      <c r="AW4" s="1" t="str">
        <f>IF(AW1=0,0,IF(AW1="IL_diff","IL",INDEX(States!$B$2:$B$52,MATCH(VALUE(MID(AW1,6,FIND("_",AW1)-6)),States!$C$2:$C$52,0))))</f>
        <v>NM</v>
      </c>
      <c r="AX4" s="1" t="str">
        <f>IF(AX1=0,0,IF(AX1="IL_diff","IL",INDEX(States!$B$2:$B$52,MATCH(VALUE(MID(AX1,6,FIND("_",AX1)-6)),States!$C$2:$C$52,0))))</f>
        <v>NY</v>
      </c>
      <c r="AY4" s="1" t="str">
        <f>IF(AY1=0,0,IF(AY1="IL_diff","IL",INDEX(States!$B$2:$B$52,MATCH(VALUE(MID(AY1,6,FIND("_",AY1)-6)),States!$C$2:$C$52,0))))</f>
        <v>NC</v>
      </c>
      <c r="AZ4" s="1" t="str">
        <f>IF(AZ1=0,0,IF(AZ1="IL_diff","IL",INDEX(States!$B$2:$B$52,MATCH(VALUE(MID(AZ1,6,FIND("_",AZ1)-6)),States!$C$2:$C$52,0))))</f>
        <v>ND</v>
      </c>
      <c r="BA4" s="1" t="str">
        <f>IF(BA1=0,0,IF(BA1="IL_diff","IL",INDEX(States!$B$2:$B$52,MATCH(VALUE(MID(BA1,6,FIND("_",BA1)-6)),States!$C$2:$C$52,0))))</f>
        <v>OH</v>
      </c>
      <c r="BB4" s="1" t="str">
        <f>IF(BB1=0,0,IF(BB1="IL_diff","IL",INDEX(States!$B$2:$B$52,MATCH(VALUE(MID(BB1,6,FIND("_",BB1)-6)),States!$C$2:$C$52,0))))</f>
        <v>OK</v>
      </c>
      <c r="BC4" s="1" t="str">
        <f>IF(BC1=0,0,IF(BC1="IL_diff","IL",INDEX(States!$B$2:$B$52,MATCH(VALUE(MID(BC1,6,FIND("_",BC1)-6)),States!$C$2:$C$52,0))))</f>
        <v>OR</v>
      </c>
      <c r="BD4" s="1" t="str">
        <f>IF(BD1=0,0,IF(BD1="IL_diff","IL",INDEX(States!$B$2:$B$52,MATCH(VALUE(MID(BD1,6,FIND("_",BD1)-6)),States!$C$2:$C$52,0))))</f>
        <v>PA</v>
      </c>
      <c r="BE4" s="1" t="str">
        <f>IF(BE1=0,0,IF(BE1="IL_diff","IL",INDEX(States!$B$2:$B$52,MATCH(VALUE(MID(BE1,6,FIND("_",BE1)-6)),States!$C$2:$C$52,0))))</f>
        <v>RI</v>
      </c>
      <c r="BF4" s="1" t="str">
        <f>IF(BF1=0,0,IF(BF1="IL_diff","IL",INDEX(States!$B$2:$B$52,MATCH(VALUE(MID(BF1,6,FIND("_",BF1)-6)),States!$C$2:$C$52,0))))</f>
        <v>SC</v>
      </c>
      <c r="BG4" s="1" t="str">
        <f>IF(BG1=0,0,IF(BG1="IL_diff","IL",INDEX(States!$B$2:$B$52,MATCH(VALUE(MID(BG1,6,FIND("_",BG1)-6)),States!$C$2:$C$52,0))))</f>
        <v>SD</v>
      </c>
      <c r="BH4" s="1" t="str">
        <f>IF(BH1=0,0,IF(BH1="IL_diff","IL",INDEX(States!$B$2:$B$52,MATCH(VALUE(MID(BH1,6,FIND("_",BH1)-6)),States!$C$2:$C$52,0))))</f>
        <v>TN</v>
      </c>
      <c r="BI4" s="1" t="str">
        <f>IF(BI1=0,0,IF(BI1="IL_diff","IL",INDEX(States!$B$2:$B$52,MATCH(VALUE(MID(BI1,6,FIND("_",BI1)-6)),States!$C$2:$C$52,0))))</f>
        <v>TX</v>
      </c>
      <c r="BJ4" s="1" t="str">
        <f>IF(BJ1=0,0,IF(BJ1="IL_diff","IL",INDEX(States!$B$2:$B$52,MATCH(VALUE(MID(BJ1,6,FIND("_",BJ1)-6)),States!$C$2:$C$52,0))))</f>
        <v>UT</v>
      </c>
      <c r="BK4" s="1" t="str">
        <f>IF(BK1=0,0,IF(BK1="IL_diff","IL",INDEX(States!$B$2:$B$52,MATCH(VALUE(MID(BK1,6,FIND("_",BK1)-6)),States!$C$2:$C$52,0))))</f>
        <v>VT</v>
      </c>
      <c r="BL4" s="1" t="str">
        <f>IF(BL1=0,0,IF(BL1="IL_diff","IL",INDEX(States!$B$2:$B$52,MATCH(VALUE(MID(BL1,6,FIND("_",BL1)-6)),States!$C$2:$C$52,0))))</f>
        <v>VA</v>
      </c>
      <c r="BM4" s="1" t="str">
        <f>IF(BM1=0,0,IF(BM1="IL_diff","IL",INDEX(States!$B$2:$B$52,MATCH(VALUE(MID(BM1,6,FIND("_",BM1)-6)),States!$C$2:$C$52,0))))</f>
        <v>WA</v>
      </c>
      <c r="BN4" s="1" t="str">
        <f>IF(BN1=0,0,IF(BN1="IL_diff","IL",INDEX(States!$B$2:$B$52,MATCH(VALUE(MID(BN1,6,FIND("_",BN1)-6)),States!$C$2:$C$52,0))))</f>
        <v>WV</v>
      </c>
      <c r="BO4" s="1" t="str">
        <f>IF(BO1=0,0,IF(BO1="IL_diff","IL",INDEX(States!$B$2:$B$52,MATCH(VALUE(MID(BO1,6,FIND("_",BO1)-6)),States!$C$2:$C$52,0))))</f>
        <v>WI</v>
      </c>
      <c r="BP4" s="1" t="str">
        <f>IF(BP1=0,0,IF(BP1="IL_diff","IL",INDEX(States!$B$2:$B$52,MATCH(VALUE(MID(BP1,6,FIND("_",BP1)-6)),States!$C$2:$C$52,0))))</f>
        <v>WY</v>
      </c>
      <c r="BQ4" s="1"/>
      <c r="BR4" s="1"/>
    </row>
    <row r="5" spans="1:71" x14ac:dyDescent="0.25">
      <c r="A5" t="s">
        <v>49</v>
      </c>
      <c r="B5" s="2">
        <f t="shared" si="0"/>
        <v>3.6054380765962817</v>
      </c>
      <c r="Q5">
        <f>'Placebo - Data'!A2</f>
        <v>1982</v>
      </c>
      <c r="R5" s="2">
        <f>IF(R$2=0,0,INDEX('Placebo - Data'!$B:$BA,MATCH($Q5,'Placebo - Data'!$A:$A,0),MATCH(R$1,'Placebo - Data'!$B$1:$BA$1,0)))*R$3</f>
        <v>2.467193640768528E-3</v>
      </c>
      <c r="S5" s="2">
        <f>IF(S$2=0,0,INDEX('Placebo - Data'!$B:$BA,MATCH($Q5,'Placebo - Data'!$A:$A,0),MATCH(S$1,'Placebo - Data'!$B$1:$BA$1,0)))*S$3</f>
        <v>0</v>
      </c>
      <c r="T5" s="2">
        <f>IF(T$2=0,0,INDEX('Placebo - Data'!$B:$BA,MATCH($Q5,'Placebo - Data'!$A:$A,0),MATCH(T$1,'Placebo - Data'!$B$1:$BA$1,0)))*T$3</f>
        <v>0</v>
      </c>
      <c r="U5" s="2">
        <f>IF(U$2=0,0,INDEX('Placebo - Data'!$B:$BA,MATCH($Q5,'Placebo - Data'!$A:$A,0),MATCH(U$1,'Placebo - Data'!$B$1:$BA$1,0)))*U$3</f>
        <v>1.4282135292887688E-2</v>
      </c>
      <c r="V5" s="2">
        <f>IF(V$2=0,0,INDEX('Placebo - Data'!$B:$BA,MATCH($Q5,'Placebo - Data'!$A:$A,0),MATCH(V$1,'Placebo - Data'!$B$1:$BA$1,0)))*V$3</f>
        <v>-1.6992844641208649E-2</v>
      </c>
      <c r="W5" s="2">
        <f>IF(W$2=0,0,INDEX('Placebo - Data'!$B:$BA,MATCH($Q5,'Placebo - Data'!$A:$A,0),MATCH(W$1,'Placebo - Data'!$B$1:$BA$1,0)))*W$3</f>
        <v>0</v>
      </c>
      <c r="X5" s="2">
        <f>IF(X$2=0,0,INDEX('Placebo - Data'!$B:$BA,MATCH($Q5,'Placebo - Data'!$A:$A,0),MATCH(X$1,'Placebo - Data'!$B$1:$BA$1,0)))*X$3</f>
        <v>9.2666223645210266E-3</v>
      </c>
      <c r="Y5" s="2">
        <f>IF(Y$2=0,0,INDEX('Placebo - Data'!$B:$BA,MATCH($Q5,'Placebo - Data'!$A:$A,0),MATCH(Y$1,'Placebo - Data'!$B$1:$BA$1,0)))*Y$3</f>
        <v>-4.3212484568357468E-2</v>
      </c>
      <c r="Z5" s="2">
        <f>IF(Z$2=0,0,INDEX('Placebo - Data'!$B:$BA,MATCH($Q5,'Placebo - Data'!$A:$A,0),MATCH(Z$1,'Placebo - Data'!$B$1:$BA$1,0)))*Z$3</f>
        <v>0</v>
      </c>
      <c r="AA5" s="2">
        <f>IF(AA$2=0,0,INDEX('Placebo - Data'!$B:$BA,MATCH($Q5,'Placebo - Data'!$A:$A,0),MATCH(AA$1,'Placebo - Data'!$B$1:$BA$1,0)))*AA$3</f>
        <v>0</v>
      </c>
      <c r="AB5" s="2">
        <f>IF(AB$2=0,0,INDEX('Placebo - Data'!$B:$BA,MATCH($Q5,'Placebo - Data'!$A:$A,0),MATCH(AB$1,'Placebo - Data'!$B$1:$BA$1,0)))*AB$3</f>
        <v>6.3660480082035065E-2</v>
      </c>
      <c r="AC5" s="2">
        <f>IF(AC$2=0,0,INDEX('Placebo - Data'!$B:$BA,MATCH($Q5,'Placebo - Data'!$A:$A,0),MATCH(AC$1,'Placebo - Data'!$B$1:$BA$1,0)))*AC$3</f>
        <v>-4.6433575451374054E-2</v>
      </c>
      <c r="AD5" s="2">
        <f>IF(AD$2=0,0,INDEX('Placebo - Data'!$B:$BA,MATCH($Q5,'Placebo - Data'!$A:$A,0),MATCH(AD$1,'Placebo - Data'!$B$1:$BA$1,0)))*AD$3</f>
        <v>0</v>
      </c>
      <c r="AE5" s="2">
        <f>IF(AE$2=0,0,INDEX('Placebo - Data'!$B:$BA,MATCH($Q5,'Placebo - Data'!$A:$A,0),MATCH(AE$1,'Placebo - Data'!$B$1:$BA$1,0)))*AE$3</f>
        <v>4.7910448163747787E-2</v>
      </c>
      <c r="AF5" s="2">
        <f>IF(AF$2=0,0,INDEX('Placebo - Data'!$B:$BA,MATCH($Q5,'Placebo - Data'!$A:$A,0),MATCH(AF$1,'Placebo - Data'!$B$1:$BA$1,0)))*AF$3</f>
        <v>3.1476609408855438E-2</v>
      </c>
      <c r="AG5" s="2">
        <f>IF(AG$2=0,0,INDEX('Placebo - Data'!$B:$BA,MATCH($Q5,'Placebo - Data'!$A:$A,0),MATCH(AG$1,'Placebo - Data'!$B$1:$BA$1,0)))*AG$3</f>
        <v>0</v>
      </c>
      <c r="AH5" s="2">
        <f>IF(AH$2=0,0,INDEX('Placebo - Data'!$B:$BA,MATCH($Q5,'Placebo - Data'!$A:$A,0),MATCH(AH$1,'Placebo - Data'!$B$1:$BA$1,0)))*AH$3</f>
        <v>1.2342025525867939E-2</v>
      </c>
      <c r="AI5" s="2">
        <f>IF(AI$2=0,0,INDEX('Placebo - Data'!$B:$BA,MATCH($Q5,'Placebo - Data'!$A:$A,0),MATCH(AI$1,'Placebo - Data'!$B$1:$BA$1,0)))*AI$3</f>
        <v>3.54163758456707E-2</v>
      </c>
      <c r="AJ5" s="2">
        <f>IF(AJ$2=0,0,INDEX('Placebo - Data'!$B:$BA,MATCH($Q5,'Placebo - Data'!$A:$A,0),MATCH(AJ$1,'Placebo - Data'!$B$1:$BA$1,0)))*AJ$3</f>
        <v>4.0776945650577545E-2</v>
      </c>
      <c r="AK5" s="2">
        <f>IF(AK$2=0,0,INDEX('Placebo - Data'!$B:$BA,MATCH($Q5,'Placebo - Data'!$A:$A,0),MATCH(AK$1,'Placebo - Data'!$B$1:$BA$1,0)))*AK$3</f>
        <v>0</v>
      </c>
      <c r="AL5" s="2">
        <f>IF(AL$2=0,0,INDEX('Placebo - Data'!$B:$BA,MATCH($Q5,'Placebo - Data'!$A:$A,0),MATCH(AL$1,'Placebo - Data'!$B$1:$BA$1,0)))*AL$3</f>
        <v>-2.8242161497473717E-2</v>
      </c>
      <c r="AM5" s="2">
        <f>IF(AM$2=0,0,INDEX('Placebo - Data'!$B:$BA,MATCH($Q5,'Placebo - Data'!$A:$A,0),MATCH(AM$1,'Placebo - Data'!$B$1:$BA$1,0)))*AM$3</f>
        <v>-9.5640923827886581E-3</v>
      </c>
      <c r="AN5" s="2">
        <f>IF(AN$2=0,0,INDEX('Placebo - Data'!$B:$BA,MATCH($Q5,'Placebo - Data'!$A:$A,0),MATCH(AN$1,'Placebo - Data'!$B$1:$BA$1,0)))*AN$3</f>
        <v>0</v>
      </c>
      <c r="AO5" s="2">
        <f>IF(AO$2=0,0,INDEX('Placebo - Data'!$B:$BA,MATCH($Q5,'Placebo - Data'!$A:$A,0),MATCH(AO$1,'Placebo - Data'!$B$1:$BA$1,0)))*AO$3</f>
        <v>-2.7177585288882256E-2</v>
      </c>
      <c r="AP5" s="2">
        <f>IF(AP$2=0,0,INDEX('Placebo - Data'!$B:$BA,MATCH($Q5,'Placebo - Data'!$A:$A,0),MATCH(AP$1,'Placebo - Data'!$B$1:$BA$1,0)))*AP$3</f>
        <v>0</v>
      </c>
      <c r="AQ5" s="2">
        <f>IF(AQ$2=0,0,INDEX('Placebo - Data'!$B:$BA,MATCH($Q5,'Placebo - Data'!$A:$A,0),MATCH(AQ$1,'Placebo - Data'!$B$1:$BA$1,0)))*AQ$3</f>
        <v>2.0309166982769966E-2</v>
      </c>
      <c r="AR5" s="2">
        <f>IF(AR$2=0,0,INDEX('Placebo - Data'!$B:$BA,MATCH($Q5,'Placebo - Data'!$A:$A,0),MATCH(AR$1,'Placebo - Data'!$B$1:$BA$1,0)))*AR$3</f>
        <v>0</v>
      </c>
      <c r="AS5" s="2">
        <f>IF(AS$2=0,0,INDEX('Placebo - Data'!$B:$BA,MATCH($Q5,'Placebo - Data'!$A:$A,0),MATCH(AS$1,'Placebo - Data'!$B$1:$BA$1,0)))*AS$3</f>
        <v>3.8520045578479767E-2</v>
      </c>
      <c r="AT5" s="2">
        <f>IF(AT$2=0,0,INDEX('Placebo - Data'!$B:$BA,MATCH($Q5,'Placebo - Data'!$A:$A,0),MATCH(AT$1,'Placebo - Data'!$B$1:$BA$1,0)))*AT$3</f>
        <v>-2.3390976712107658E-2</v>
      </c>
      <c r="AU5" s="2">
        <f>IF(AU$2=0,0,INDEX('Placebo - Data'!$B:$BA,MATCH($Q5,'Placebo - Data'!$A:$A,0),MATCH(AU$1,'Placebo - Data'!$B$1:$BA$1,0)))*AU$3</f>
        <v>0</v>
      </c>
      <c r="AV5" s="2">
        <f>IF(AV$2=0,0,INDEX('Placebo - Data'!$B:$BA,MATCH($Q5,'Placebo - Data'!$A:$A,0),MATCH(AV$1,'Placebo - Data'!$B$1:$BA$1,0)))*AV$3</f>
        <v>4.540695995092392E-2</v>
      </c>
      <c r="AW5" s="2">
        <f>IF(AW$2=0,0,INDEX('Placebo - Data'!$B:$BA,MATCH($Q5,'Placebo - Data'!$A:$A,0),MATCH(AW$1,'Placebo - Data'!$B$1:$BA$1,0)))*AW$3</f>
        <v>0</v>
      </c>
      <c r="AX5" s="2">
        <f>IF(AX$2=0,0,INDEX('Placebo - Data'!$B:$BA,MATCH($Q5,'Placebo - Data'!$A:$A,0),MATCH(AX$1,'Placebo - Data'!$B$1:$BA$1,0)))*AX$3</f>
        <v>0</v>
      </c>
      <c r="AY5" s="2">
        <f>IF(AY$2=0,0,INDEX('Placebo - Data'!$B:$BA,MATCH($Q5,'Placebo - Data'!$A:$A,0),MATCH(AY$1,'Placebo - Data'!$B$1:$BA$1,0)))*AY$3</f>
        <v>0</v>
      </c>
      <c r="AZ5" s="2">
        <f>IF(AZ$2=0,0,INDEX('Placebo - Data'!$B:$BA,MATCH($Q5,'Placebo - Data'!$A:$A,0),MATCH(AZ$1,'Placebo - Data'!$B$1:$BA$1,0)))*AZ$3</f>
        <v>-3.8464076817035675E-2</v>
      </c>
      <c r="BA5" s="2">
        <f>IF(BA$2=0,0,INDEX('Placebo - Data'!$B:$BA,MATCH($Q5,'Placebo - Data'!$A:$A,0),MATCH(BA$1,'Placebo - Data'!$B$1:$BA$1,0)))*BA$3</f>
        <v>0</v>
      </c>
      <c r="BB5" s="2">
        <f>IF(BB$2=0,0,INDEX('Placebo - Data'!$B:$BA,MATCH($Q5,'Placebo - Data'!$A:$A,0),MATCH(BB$1,'Placebo - Data'!$B$1:$BA$1,0)))*BB$3</f>
        <v>-5.0199560821056366E-2</v>
      </c>
      <c r="BC5" s="2">
        <f>IF(BC$2=0,0,INDEX('Placebo - Data'!$B:$BA,MATCH($Q5,'Placebo - Data'!$A:$A,0),MATCH(BC$1,'Placebo - Data'!$B$1:$BA$1,0)))*BC$3</f>
        <v>0</v>
      </c>
      <c r="BD5" s="2">
        <f>IF(BD$2=0,0,INDEX('Placebo - Data'!$B:$BA,MATCH($Q5,'Placebo - Data'!$A:$A,0),MATCH(BD$1,'Placebo - Data'!$B$1:$BA$1,0)))*BD$3</f>
        <v>0</v>
      </c>
      <c r="BE5" s="2">
        <f>IF(BE$2=0,0,INDEX('Placebo - Data'!$B:$BA,MATCH($Q5,'Placebo - Data'!$A:$A,0),MATCH(BE$1,'Placebo - Data'!$B$1:$BA$1,0)))*BE$3</f>
        <v>0</v>
      </c>
      <c r="BF5" s="2">
        <f>IF(BF$2=0,0,INDEX('Placebo - Data'!$B:$BA,MATCH($Q5,'Placebo - Data'!$A:$A,0),MATCH(BF$1,'Placebo - Data'!$B$1:$BA$1,0)))*BF$3</f>
        <v>1.4124191366136074E-3</v>
      </c>
      <c r="BG5" s="2">
        <f>IF(BG$2=0,0,INDEX('Placebo - Data'!$B:$BA,MATCH($Q5,'Placebo - Data'!$A:$A,0),MATCH(BG$1,'Placebo - Data'!$B$1:$BA$1,0)))*BG$3</f>
        <v>5.7075358927249908E-3</v>
      </c>
      <c r="BH5" s="2">
        <f>IF(BH$2=0,0,INDEX('Placebo - Data'!$B:$BA,MATCH($Q5,'Placebo - Data'!$A:$A,0),MATCH(BH$1,'Placebo - Data'!$B$1:$BA$1,0)))*BH$3</f>
        <v>-1.7843130975961685E-2</v>
      </c>
      <c r="BI5" s="2">
        <f>IF(BI$2=0,0,INDEX('Placebo - Data'!$B:$BA,MATCH($Q5,'Placebo - Data'!$A:$A,0),MATCH(BI$1,'Placebo - Data'!$B$1:$BA$1,0)))*BI$3</f>
        <v>-3.4268070012331009E-3</v>
      </c>
      <c r="BJ5" s="2">
        <f>IF(BJ$2=0,0,INDEX('Placebo - Data'!$B:$BA,MATCH($Q5,'Placebo - Data'!$A:$A,0),MATCH(BJ$1,'Placebo - Data'!$B$1:$BA$1,0)))*BJ$3</f>
        <v>0</v>
      </c>
      <c r="BK5" s="2">
        <f>IF(BK$2=0,0,INDEX('Placebo - Data'!$B:$BA,MATCH($Q5,'Placebo - Data'!$A:$A,0),MATCH(BK$1,'Placebo - Data'!$B$1:$BA$1,0)))*BK$3</f>
        <v>0</v>
      </c>
      <c r="BL5" s="2">
        <f>IF(BL$2=0,0,INDEX('Placebo - Data'!$B:$BA,MATCH($Q5,'Placebo - Data'!$A:$A,0),MATCH(BL$1,'Placebo - Data'!$B$1:$BA$1,0)))*BL$3</f>
        <v>0</v>
      </c>
      <c r="BM5" s="2">
        <f>IF(BM$2=0,0,INDEX('Placebo - Data'!$B:$BA,MATCH($Q5,'Placebo - Data'!$A:$A,0),MATCH(BM$1,'Placebo - Data'!$B$1:$BA$1,0)))*BM$3</f>
        <v>0</v>
      </c>
      <c r="BN5" s="2">
        <f>IF(BN$2=0,0,INDEX('Placebo - Data'!$B:$BA,MATCH($Q5,'Placebo - Data'!$A:$A,0),MATCH(BN$1,'Placebo - Data'!$B$1:$BA$1,0)))*BN$3</f>
        <v>0</v>
      </c>
      <c r="BO5" s="2">
        <f>IF(BO$2=0,0,INDEX('Placebo - Data'!$B:$BA,MATCH($Q5,'Placebo - Data'!$A:$A,0),MATCH(BO$1,'Placebo - Data'!$B$1:$BA$1,0)))*BO$3</f>
        <v>-2.590100048109889E-3</v>
      </c>
      <c r="BP5" s="2">
        <f>IF(BP$2=0,0,INDEX('Placebo - Data'!$B:$BA,MATCH($Q5,'Placebo - Data'!$A:$A,0),MATCH(BP$1,'Placebo - Data'!$B$1:$BA$1,0)))*BP$3</f>
        <v>0</v>
      </c>
      <c r="BQ5" s="2"/>
      <c r="BR5" s="2"/>
    </row>
    <row r="6" spans="1:71" x14ac:dyDescent="0.25">
      <c r="A6" t="s">
        <v>54</v>
      </c>
      <c r="B6" s="2">
        <f t="shared" si="0"/>
        <v>3.4600844512566158</v>
      </c>
      <c r="Q6">
        <f>'Placebo - Data'!A3</f>
        <v>1983</v>
      </c>
      <c r="R6" s="2">
        <f>IF(R$2=0,0,INDEX('Placebo - Data'!$B:$BA,MATCH($Q6,'Placebo - Data'!$A:$A,0),MATCH(R$1,'Placebo - Data'!$B$1:$BA$1,0)))*R$3</f>
        <v>9.2495472927112132E-5</v>
      </c>
      <c r="S6" s="2">
        <f>IF(S$2=0,0,INDEX('Placebo - Data'!$B:$BA,MATCH($Q6,'Placebo - Data'!$A:$A,0),MATCH(S$1,'Placebo - Data'!$B$1:$BA$1,0)))*S$3</f>
        <v>0</v>
      </c>
      <c r="T6" s="2">
        <f>IF(T$2=0,0,INDEX('Placebo - Data'!$B:$BA,MATCH($Q6,'Placebo - Data'!$A:$A,0),MATCH(T$1,'Placebo - Data'!$B$1:$BA$1,0)))*T$3</f>
        <v>0</v>
      </c>
      <c r="U6" s="2">
        <f>IF(U$2=0,0,INDEX('Placebo - Data'!$B:$BA,MATCH($Q6,'Placebo - Data'!$A:$A,0),MATCH(U$1,'Placebo - Data'!$B$1:$BA$1,0)))*U$3</f>
        <v>9.6195591613650322E-3</v>
      </c>
      <c r="V6" s="2">
        <f>IF(V$2=0,0,INDEX('Placebo - Data'!$B:$BA,MATCH($Q6,'Placebo - Data'!$A:$A,0),MATCH(V$1,'Placebo - Data'!$B$1:$BA$1,0)))*V$3</f>
        <v>-1.753825880587101E-2</v>
      </c>
      <c r="W6" s="2">
        <f>IF(W$2=0,0,INDEX('Placebo - Data'!$B:$BA,MATCH($Q6,'Placebo - Data'!$A:$A,0),MATCH(W$1,'Placebo - Data'!$B$1:$BA$1,0)))*W$3</f>
        <v>0</v>
      </c>
      <c r="X6" s="2">
        <f>IF(X$2=0,0,INDEX('Placebo - Data'!$B:$BA,MATCH($Q6,'Placebo - Data'!$A:$A,0),MATCH(X$1,'Placebo - Data'!$B$1:$BA$1,0)))*X$3</f>
        <v>-1.00812166929245E-2</v>
      </c>
      <c r="Y6" s="2">
        <f>IF(Y$2=0,0,INDEX('Placebo - Data'!$B:$BA,MATCH($Q6,'Placebo - Data'!$A:$A,0),MATCH(Y$1,'Placebo - Data'!$B$1:$BA$1,0)))*Y$3</f>
        <v>-1.2128229252994061E-2</v>
      </c>
      <c r="Z6" s="2">
        <f>IF(Z$2=0,0,INDEX('Placebo - Data'!$B:$BA,MATCH($Q6,'Placebo - Data'!$A:$A,0),MATCH(Z$1,'Placebo - Data'!$B$1:$BA$1,0)))*Z$3</f>
        <v>0</v>
      </c>
      <c r="AA6" s="2">
        <f>IF(AA$2=0,0,INDEX('Placebo - Data'!$B:$BA,MATCH($Q6,'Placebo - Data'!$A:$A,0),MATCH(AA$1,'Placebo - Data'!$B$1:$BA$1,0)))*AA$3</f>
        <v>0</v>
      </c>
      <c r="AB6" s="2">
        <f>IF(AB$2=0,0,INDEX('Placebo - Data'!$B:$BA,MATCH($Q6,'Placebo - Data'!$A:$A,0),MATCH(AB$1,'Placebo - Data'!$B$1:$BA$1,0)))*AB$3</f>
        <v>-1.1684855446219444E-2</v>
      </c>
      <c r="AC6" s="2">
        <f>IF(AC$2=0,0,INDEX('Placebo - Data'!$B:$BA,MATCH($Q6,'Placebo - Data'!$A:$A,0),MATCH(AC$1,'Placebo - Data'!$B$1:$BA$1,0)))*AC$3</f>
        <v>1.5987655147910118E-2</v>
      </c>
      <c r="AD6" s="2">
        <f>IF(AD$2=0,0,INDEX('Placebo - Data'!$B:$BA,MATCH($Q6,'Placebo - Data'!$A:$A,0),MATCH(AD$1,'Placebo - Data'!$B$1:$BA$1,0)))*AD$3</f>
        <v>0</v>
      </c>
      <c r="AE6" s="2">
        <f>IF(AE$2=0,0,INDEX('Placebo - Data'!$B:$BA,MATCH($Q6,'Placebo - Data'!$A:$A,0),MATCH(AE$1,'Placebo - Data'!$B$1:$BA$1,0)))*AE$3</f>
        <v>8.6866170167922974E-3</v>
      </c>
      <c r="AF6" s="2">
        <f>IF(AF$2=0,0,INDEX('Placebo - Data'!$B:$BA,MATCH($Q6,'Placebo - Data'!$A:$A,0),MATCH(AF$1,'Placebo - Data'!$B$1:$BA$1,0)))*AF$3</f>
        <v>1.8251944333314896E-2</v>
      </c>
      <c r="AG6" s="2">
        <f>IF(AG$2=0,0,INDEX('Placebo - Data'!$B:$BA,MATCH($Q6,'Placebo - Data'!$A:$A,0),MATCH(AG$1,'Placebo - Data'!$B$1:$BA$1,0)))*AG$3</f>
        <v>0</v>
      </c>
      <c r="AH6" s="2">
        <f>IF(AH$2=0,0,INDEX('Placebo - Data'!$B:$BA,MATCH($Q6,'Placebo - Data'!$A:$A,0),MATCH(AH$1,'Placebo - Data'!$B$1:$BA$1,0)))*AH$3</f>
        <v>-1.5373671427369118E-2</v>
      </c>
      <c r="AI6" s="2">
        <f>IF(AI$2=0,0,INDEX('Placebo - Data'!$B:$BA,MATCH($Q6,'Placebo - Data'!$A:$A,0),MATCH(AI$1,'Placebo - Data'!$B$1:$BA$1,0)))*AI$3</f>
        <v>-1.5131946420297027E-3</v>
      </c>
      <c r="AJ6" s="2">
        <f>IF(AJ$2=0,0,INDEX('Placebo - Data'!$B:$BA,MATCH($Q6,'Placebo - Data'!$A:$A,0),MATCH(AJ$1,'Placebo - Data'!$B$1:$BA$1,0)))*AJ$3</f>
        <v>2.4118127301335335E-2</v>
      </c>
      <c r="AK6" s="2">
        <f>IF(AK$2=0,0,INDEX('Placebo - Data'!$B:$BA,MATCH($Q6,'Placebo - Data'!$A:$A,0),MATCH(AK$1,'Placebo - Data'!$B$1:$BA$1,0)))*AK$3</f>
        <v>0</v>
      </c>
      <c r="AL6" s="2">
        <f>IF(AL$2=0,0,INDEX('Placebo - Data'!$B:$BA,MATCH($Q6,'Placebo - Data'!$A:$A,0),MATCH(AL$1,'Placebo - Data'!$B$1:$BA$1,0)))*AL$3</f>
        <v>-2.1476546302437782E-2</v>
      </c>
      <c r="AM6" s="2">
        <f>IF(AM$2=0,0,INDEX('Placebo - Data'!$B:$BA,MATCH($Q6,'Placebo - Data'!$A:$A,0),MATCH(AM$1,'Placebo - Data'!$B$1:$BA$1,0)))*AM$3</f>
        <v>-8.4510780870914459E-3</v>
      </c>
      <c r="AN6" s="2">
        <f>IF(AN$2=0,0,INDEX('Placebo - Data'!$B:$BA,MATCH($Q6,'Placebo - Data'!$A:$A,0),MATCH(AN$1,'Placebo - Data'!$B$1:$BA$1,0)))*AN$3</f>
        <v>0</v>
      </c>
      <c r="AO6" s="2">
        <f>IF(AO$2=0,0,INDEX('Placebo - Data'!$B:$BA,MATCH($Q6,'Placebo - Data'!$A:$A,0),MATCH(AO$1,'Placebo - Data'!$B$1:$BA$1,0)))*AO$3</f>
        <v>-1.214579027146101E-2</v>
      </c>
      <c r="AP6" s="2">
        <f>IF(AP$2=0,0,INDEX('Placebo - Data'!$B:$BA,MATCH($Q6,'Placebo - Data'!$A:$A,0),MATCH(AP$1,'Placebo - Data'!$B$1:$BA$1,0)))*AP$3</f>
        <v>0</v>
      </c>
      <c r="AQ6" s="2">
        <f>IF(AQ$2=0,0,INDEX('Placebo - Data'!$B:$BA,MATCH($Q6,'Placebo - Data'!$A:$A,0),MATCH(AQ$1,'Placebo - Data'!$B$1:$BA$1,0)))*AQ$3</f>
        <v>3.6691143177449703E-3</v>
      </c>
      <c r="AR6" s="2">
        <f>IF(AR$2=0,0,INDEX('Placebo - Data'!$B:$BA,MATCH($Q6,'Placebo - Data'!$A:$A,0),MATCH(AR$1,'Placebo - Data'!$B$1:$BA$1,0)))*AR$3</f>
        <v>0</v>
      </c>
      <c r="AS6" s="2">
        <f>IF(AS$2=0,0,INDEX('Placebo - Data'!$B:$BA,MATCH($Q6,'Placebo - Data'!$A:$A,0),MATCH(AS$1,'Placebo - Data'!$B$1:$BA$1,0)))*AS$3</f>
        <v>2.249671146273613E-2</v>
      </c>
      <c r="AT6" s="2">
        <f>IF(AT$2=0,0,INDEX('Placebo - Data'!$B:$BA,MATCH($Q6,'Placebo - Data'!$A:$A,0),MATCH(AT$1,'Placebo - Data'!$B$1:$BA$1,0)))*AT$3</f>
        <v>2.5958843529224396E-2</v>
      </c>
      <c r="AU6" s="2">
        <f>IF(AU$2=0,0,INDEX('Placebo - Data'!$B:$BA,MATCH($Q6,'Placebo - Data'!$A:$A,0),MATCH(AU$1,'Placebo - Data'!$B$1:$BA$1,0)))*AU$3</f>
        <v>0</v>
      </c>
      <c r="AV6" s="2">
        <f>IF(AV$2=0,0,INDEX('Placebo - Data'!$B:$BA,MATCH($Q6,'Placebo - Data'!$A:$A,0),MATCH(AV$1,'Placebo - Data'!$B$1:$BA$1,0)))*AV$3</f>
        <v>4.163656011223793E-2</v>
      </c>
      <c r="AW6" s="2">
        <f>IF(AW$2=0,0,INDEX('Placebo - Data'!$B:$BA,MATCH($Q6,'Placebo - Data'!$A:$A,0),MATCH(AW$1,'Placebo - Data'!$B$1:$BA$1,0)))*AW$3</f>
        <v>0</v>
      </c>
      <c r="AX6" s="2">
        <f>IF(AX$2=0,0,INDEX('Placebo - Data'!$B:$BA,MATCH($Q6,'Placebo - Data'!$A:$A,0),MATCH(AX$1,'Placebo - Data'!$B$1:$BA$1,0)))*AX$3</f>
        <v>0</v>
      </c>
      <c r="AY6" s="2">
        <f>IF(AY$2=0,0,INDEX('Placebo - Data'!$B:$BA,MATCH($Q6,'Placebo - Data'!$A:$A,0),MATCH(AY$1,'Placebo - Data'!$B$1:$BA$1,0)))*AY$3</f>
        <v>0</v>
      </c>
      <c r="AZ6" s="2">
        <f>IF(AZ$2=0,0,INDEX('Placebo - Data'!$B:$BA,MATCH($Q6,'Placebo - Data'!$A:$A,0),MATCH(AZ$1,'Placebo - Data'!$B$1:$BA$1,0)))*AZ$3</f>
        <v>-1.3296399265527725E-2</v>
      </c>
      <c r="BA6" s="2">
        <f>IF(BA$2=0,0,INDEX('Placebo - Data'!$B:$BA,MATCH($Q6,'Placebo - Data'!$A:$A,0),MATCH(BA$1,'Placebo - Data'!$B$1:$BA$1,0)))*BA$3</f>
        <v>0</v>
      </c>
      <c r="BB6" s="2">
        <f>IF(BB$2=0,0,INDEX('Placebo - Data'!$B:$BA,MATCH($Q6,'Placebo - Data'!$A:$A,0),MATCH(BB$1,'Placebo - Data'!$B$1:$BA$1,0)))*BB$3</f>
        <v>3.4769531339406967E-3</v>
      </c>
      <c r="BC6" s="2">
        <f>IF(BC$2=0,0,INDEX('Placebo - Data'!$B:$BA,MATCH($Q6,'Placebo - Data'!$A:$A,0),MATCH(BC$1,'Placebo - Data'!$B$1:$BA$1,0)))*BC$3</f>
        <v>0</v>
      </c>
      <c r="BD6" s="2">
        <f>IF(BD$2=0,0,INDEX('Placebo - Data'!$B:$BA,MATCH($Q6,'Placebo - Data'!$A:$A,0),MATCH(BD$1,'Placebo - Data'!$B$1:$BA$1,0)))*BD$3</f>
        <v>0</v>
      </c>
      <c r="BE6" s="2">
        <f>IF(BE$2=0,0,INDEX('Placebo - Data'!$B:$BA,MATCH($Q6,'Placebo - Data'!$A:$A,0),MATCH(BE$1,'Placebo - Data'!$B$1:$BA$1,0)))*BE$3</f>
        <v>0</v>
      </c>
      <c r="BF6" s="2">
        <f>IF(BF$2=0,0,INDEX('Placebo - Data'!$B:$BA,MATCH($Q6,'Placebo - Data'!$A:$A,0),MATCH(BF$1,'Placebo - Data'!$B$1:$BA$1,0)))*BF$3</f>
        <v>-1.463620737195015E-2</v>
      </c>
      <c r="BG6" s="2">
        <f>IF(BG$2=0,0,INDEX('Placebo - Data'!$B:$BA,MATCH($Q6,'Placebo - Data'!$A:$A,0),MATCH(BG$1,'Placebo - Data'!$B$1:$BA$1,0)))*BG$3</f>
        <v>5.422605574131012E-2</v>
      </c>
      <c r="BH6" s="2">
        <f>IF(BH$2=0,0,INDEX('Placebo - Data'!$B:$BA,MATCH($Q6,'Placebo - Data'!$A:$A,0),MATCH(BH$1,'Placebo - Data'!$B$1:$BA$1,0)))*BH$3</f>
        <v>-3.382915398105979E-3</v>
      </c>
      <c r="BI6" s="2">
        <f>IF(BI$2=0,0,INDEX('Placebo - Data'!$B:$BA,MATCH($Q6,'Placebo - Data'!$A:$A,0),MATCH(BI$1,'Placebo - Data'!$B$1:$BA$1,0)))*BI$3</f>
        <v>-3.0172049999237061E-2</v>
      </c>
      <c r="BJ6" s="2">
        <f>IF(BJ$2=0,0,INDEX('Placebo - Data'!$B:$BA,MATCH($Q6,'Placebo - Data'!$A:$A,0),MATCH(BJ$1,'Placebo - Data'!$B$1:$BA$1,0)))*BJ$3</f>
        <v>0</v>
      </c>
      <c r="BK6" s="2">
        <f>IF(BK$2=0,0,INDEX('Placebo - Data'!$B:$BA,MATCH($Q6,'Placebo - Data'!$A:$A,0),MATCH(BK$1,'Placebo - Data'!$B$1:$BA$1,0)))*BK$3</f>
        <v>0</v>
      </c>
      <c r="BL6" s="2">
        <f>IF(BL$2=0,0,INDEX('Placebo - Data'!$B:$BA,MATCH($Q6,'Placebo - Data'!$A:$A,0),MATCH(BL$1,'Placebo - Data'!$B$1:$BA$1,0)))*BL$3</f>
        <v>0</v>
      </c>
      <c r="BM6" s="2">
        <f>IF(BM$2=0,0,INDEX('Placebo - Data'!$B:$BA,MATCH($Q6,'Placebo - Data'!$A:$A,0),MATCH(BM$1,'Placebo - Data'!$B$1:$BA$1,0)))*BM$3</f>
        <v>0</v>
      </c>
      <c r="BN6" s="2">
        <f>IF(BN$2=0,0,INDEX('Placebo - Data'!$B:$BA,MATCH($Q6,'Placebo - Data'!$A:$A,0),MATCH(BN$1,'Placebo - Data'!$B$1:$BA$1,0)))*BN$3</f>
        <v>0</v>
      </c>
      <c r="BO6" s="2">
        <f>IF(BO$2=0,0,INDEX('Placebo - Data'!$B:$BA,MATCH($Q6,'Placebo - Data'!$A:$A,0),MATCH(BO$1,'Placebo - Data'!$B$1:$BA$1,0)))*BO$3</f>
        <v>-7.8383255749940872E-3</v>
      </c>
      <c r="BP6" s="2">
        <f>IF(BP$2=0,0,INDEX('Placebo - Data'!$B:$BA,MATCH($Q6,'Placebo - Data'!$A:$A,0),MATCH(BP$1,'Placebo - Data'!$B$1:$BA$1,0)))*BP$3</f>
        <v>0</v>
      </c>
      <c r="BQ6" s="2"/>
      <c r="BR6" s="2"/>
    </row>
    <row r="7" spans="1:71" x14ac:dyDescent="0.25">
      <c r="A7" t="s">
        <v>47</v>
      </c>
      <c r="B7" s="2">
        <f t="shared" si="0"/>
        <v>3.0515027520751667</v>
      </c>
      <c r="Q7">
        <f>'Placebo - Data'!A4</f>
        <v>1984</v>
      </c>
      <c r="R7" s="2">
        <f>IF(R$2=0,0,INDEX('Placebo - Data'!$B:$BA,MATCH($Q7,'Placebo - Data'!$A:$A,0),MATCH(R$1,'Placebo - Data'!$B$1:$BA$1,0)))*R$3</f>
        <v>-1.2589715188369155E-3</v>
      </c>
      <c r="S7" s="2">
        <f>IF(S$2=0,0,INDEX('Placebo - Data'!$B:$BA,MATCH($Q7,'Placebo - Data'!$A:$A,0),MATCH(S$1,'Placebo - Data'!$B$1:$BA$1,0)))*S$3</f>
        <v>0</v>
      </c>
      <c r="T7" s="2">
        <f>IF(T$2=0,0,INDEX('Placebo - Data'!$B:$BA,MATCH($Q7,'Placebo - Data'!$A:$A,0),MATCH(T$1,'Placebo - Data'!$B$1:$BA$1,0)))*T$3</f>
        <v>0</v>
      </c>
      <c r="U7" s="2">
        <f>IF(U$2=0,0,INDEX('Placebo - Data'!$B:$BA,MATCH($Q7,'Placebo - Data'!$A:$A,0),MATCH(U$1,'Placebo - Data'!$B$1:$BA$1,0)))*U$3</f>
        <v>-7.3016560636460781E-3</v>
      </c>
      <c r="V7" s="2">
        <f>IF(V$2=0,0,INDEX('Placebo - Data'!$B:$BA,MATCH($Q7,'Placebo - Data'!$A:$A,0),MATCH(V$1,'Placebo - Data'!$B$1:$BA$1,0)))*V$3</f>
        <v>-4.933398962020874E-2</v>
      </c>
      <c r="W7" s="2">
        <f>IF(W$2=0,0,INDEX('Placebo - Data'!$B:$BA,MATCH($Q7,'Placebo - Data'!$A:$A,0),MATCH(W$1,'Placebo - Data'!$B$1:$BA$1,0)))*W$3</f>
        <v>0</v>
      </c>
      <c r="X7" s="2">
        <f>IF(X$2=0,0,INDEX('Placebo - Data'!$B:$BA,MATCH($Q7,'Placebo - Data'!$A:$A,0),MATCH(X$1,'Placebo - Data'!$B$1:$BA$1,0)))*X$3</f>
        <v>2.9133951757103205E-3</v>
      </c>
      <c r="Y7" s="2">
        <f>IF(Y$2=0,0,INDEX('Placebo - Data'!$B:$BA,MATCH($Q7,'Placebo - Data'!$A:$A,0),MATCH(Y$1,'Placebo - Data'!$B$1:$BA$1,0)))*Y$3</f>
        <v>-3.4180842339992523E-2</v>
      </c>
      <c r="Z7" s="2">
        <f>IF(Z$2=0,0,INDEX('Placebo - Data'!$B:$BA,MATCH($Q7,'Placebo - Data'!$A:$A,0),MATCH(Z$1,'Placebo - Data'!$B$1:$BA$1,0)))*Z$3</f>
        <v>0</v>
      </c>
      <c r="AA7" s="2">
        <f>IF(AA$2=0,0,INDEX('Placebo - Data'!$B:$BA,MATCH($Q7,'Placebo - Data'!$A:$A,0),MATCH(AA$1,'Placebo - Data'!$B$1:$BA$1,0)))*AA$3</f>
        <v>0</v>
      </c>
      <c r="AB7" s="2">
        <f>IF(AB$2=0,0,INDEX('Placebo - Data'!$B:$BA,MATCH($Q7,'Placebo - Data'!$A:$A,0),MATCH(AB$1,'Placebo - Data'!$B$1:$BA$1,0)))*AB$3</f>
        <v>-3.2107855658978224E-3</v>
      </c>
      <c r="AC7" s="2">
        <f>IF(AC$2=0,0,INDEX('Placebo - Data'!$B:$BA,MATCH($Q7,'Placebo - Data'!$A:$A,0),MATCH(AC$1,'Placebo - Data'!$B$1:$BA$1,0)))*AC$3</f>
        <v>-8.4929605945944786E-3</v>
      </c>
      <c r="AD7" s="2">
        <f>IF(AD$2=0,0,INDEX('Placebo - Data'!$B:$BA,MATCH($Q7,'Placebo - Data'!$A:$A,0),MATCH(AD$1,'Placebo - Data'!$B$1:$BA$1,0)))*AD$3</f>
        <v>0</v>
      </c>
      <c r="AE7" s="2">
        <f>IF(AE$2=0,0,INDEX('Placebo - Data'!$B:$BA,MATCH($Q7,'Placebo - Data'!$A:$A,0),MATCH(AE$1,'Placebo - Data'!$B$1:$BA$1,0)))*AE$3</f>
        <v>5.4530244320631027E-2</v>
      </c>
      <c r="AF7" s="2">
        <f>IF(AF$2=0,0,INDEX('Placebo - Data'!$B:$BA,MATCH($Q7,'Placebo - Data'!$A:$A,0),MATCH(AF$1,'Placebo - Data'!$B$1:$BA$1,0)))*AF$3</f>
        <v>-1.3049391098320484E-2</v>
      </c>
      <c r="AG7" s="2">
        <f>IF(AG$2=0,0,INDEX('Placebo - Data'!$B:$BA,MATCH($Q7,'Placebo - Data'!$A:$A,0),MATCH(AG$1,'Placebo - Data'!$B$1:$BA$1,0)))*AG$3</f>
        <v>0</v>
      </c>
      <c r="AH7" s="2">
        <f>IF(AH$2=0,0,INDEX('Placebo - Data'!$B:$BA,MATCH($Q7,'Placebo - Data'!$A:$A,0),MATCH(AH$1,'Placebo - Data'!$B$1:$BA$1,0)))*AH$3</f>
        <v>3.9502460509538651E-2</v>
      </c>
      <c r="AI7" s="2">
        <f>IF(AI$2=0,0,INDEX('Placebo - Data'!$B:$BA,MATCH($Q7,'Placebo - Data'!$A:$A,0),MATCH(AI$1,'Placebo - Data'!$B$1:$BA$1,0)))*AI$3</f>
        <v>4.526287317276001E-2</v>
      </c>
      <c r="AJ7" s="2">
        <f>IF(AJ$2=0,0,INDEX('Placebo - Data'!$B:$BA,MATCH($Q7,'Placebo - Data'!$A:$A,0),MATCH(AJ$1,'Placebo - Data'!$B$1:$BA$1,0)))*AJ$3</f>
        <v>-4.6835687011480331E-2</v>
      </c>
      <c r="AK7" s="2">
        <f>IF(AK$2=0,0,INDEX('Placebo - Data'!$B:$BA,MATCH($Q7,'Placebo - Data'!$A:$A,0),MATCH(AK$1,'Placebo - Data'!$B$1:$BA$1,0)))*AK$3</f>
        <v>0</v>
      </c>
      <c r="AL7" s="2">
        <f>IF(AL$2=0,0,INDEX('Placebo - Data'!$B:$BA,MATCH($Q7,'Placebo - Data'!$A:$A,0),MATCH(AL$1,'Placebo - Data'!$B$1:$BA$1,0)))*AL$3</f>
        <v>-2.3808985948562622E-2</v>
      </c>
      <c r="AM7" s="2">
        <f>IF(AM$2=0,0,INDEX('Placebo - Data'!$B:$BA,MATCH($Q7,'Placebo - Data'!$A:$A,0),MATCH(AM$1,'Placebo - Data'!$B$1:$BA$1,0)))*AM$3</f>
        <v>-3.3633921295404434E-2</v>
      </c>
      <c r="AN7" s="2">
        <f>IF(AN$2=0,0,INDEX('Placebo - Data'!$B:$BA,MATCH($Q7,'Placebo - Data'!$A:$A,0),MATCH(AN$1,'Placebo - Data'!$B$1:$BA$1,0)))*AN$3</f>
        <v>0</v>
      </c>
      <c r="AO7" s="2">
        <f>IF(AO$2=0,0,INDEX('Placebo - Data'!$B:$BA,MATCH($Q7,'Placebo - Data'!$A:$A,0),MATCH(AO$1,'Placebo - Data'!$B$1:$BA$1,0)))*AO$3</f>
        <v>-4.6228229999542236E-2</v>
      </c>
      <c r="AP7" s="2">
        <f>IF(AP$2=0,0,INDEX('Placebo - Data'!$B:$BA,MATCH($Q7,'Placebo - Data'!$A:$A,0),MATCH(AP$1,'Placebo - Data'!$B$1:$BA$1,0)))*AP$3</f>
        <v>0</v>
      </c>
      <c r="AQ7" s="2">
        <f>IF(AQ$2=0,0,INDEX('Placebo - Data'!$B:$BA,MATCH($Q7,'Placebo - Data'!$A:$A,0),MATCH(AQ$1,'Placebo - Data'!$B$1:$BA$1,0)))*AQ$3</f>
        <v>4.5280519872903824E-2</v>
      </c>
      <c r="AR7" s="2">
        <f>IF(AR$2=0,0,INDEX('Placebo - Data'!$B:$BA,MATCH($Q7,'Placebo - Data'!$A:$A,0),MATCH(AR$1,'Placebo - Data'!$B$1:$BA$1,0)))*AR$3</f>
        <v>0</v>
      </c>
      <c r="AS7" s="2">
        <f>IF(AS$2=0,0,INDEX('Placebo - Data'!$B:$BA,MATCH($Q7,'Placebo - Data'!$A:$A,0),MATCH(AS$1,'Placebo - Data'!$B$1:$BA$1,0)))*AS$3</f>
        <v>6.6904626786708832E-2</v>
      </c>
      <c r="AT7" s="2">
        <f>IF(AT$2=0,0,INDEX('Placebo - Data'!$B:$BA,MATCH($Q7,'Placebo - Data'!$A:$A,0),MATCH(AT$1,'Placebo - Data'!$B$1:$BA$1,0)))*AT$3</f>
        <v>-2.8825355693697929E-3</v>
      </c>
      <c r="AU7" s="2">
        <f>IF(AU$2=0,0,INDEX('Placebo - Data'!$B:$BA,MATCH($Q7,'Placebo - Data'!$A:$A,0),MATCH(AU$1,'Placebo - Data'!$B$1:$BA$1,0)))*AU$3</f>
        <v>0</v>
      </c>
      <c r="AV7" s="2">
        <f>IF(AV$2=0,0,INDEX('Placebo - Data'!$B:$BA,MATCH($Q7,'Placebo - Data'!$A:$A,0),MATCH(AV$1,'Placebo - Data'!$B$1:$BA$1,0)))*AV$3</f>
        <v>4.6258624643087387E-2</v>
      </c>
      <c r="AW7" s="2">
        <f>IF(AW$2=0,0,INDEX('Placebo - Data'!$B:$BA,MATCH($Q7,'Placebo - Data'!$A:$A,0),MATCH(AW$1,'Placebo - Data'!$B$1:$BA$1,0)))*AW$3</f>
        <v>0</v>
      </c>
      <c r="AX7" s="2">
        <f>IF(AX$2=0,0,INDEX('Placebo - Data'!$B:$BA,MATCH($Q7,'Placebo - Data'!$A:$A,0),MATCH(AX$1,'Placebo - Data'!$B$1:$BA$1,0)))*AX$3</f>
        <v>0</v>
      </c>
      <c r="AY7" s="2">
        <f>IF(AY$2=0,0,INDEX('Placebo - Data'!$B:$BA,MATCH($Q7,'Placebo - Data'!$A:$A,0),MATCH(AY$1,'Placebo - Data'!$B$1:$BA$1,0)))*AY$3</f>
        <v>0</v>
      </c>
      <c r="AZ7" s="2">
        <f>IF(AZ$2=0,0,INDEX('Placebo - Data'!$B:$BA,MATCH($Q7,'Placebo - Data'!$A:$A,0),MATCH(AZ$1,'Placebo - Data'!$B$1:$BA$1,0)))*AZ$3</f>
        <v>4.055529460310936E-2</v>
      </c>
      <c r="BA7" s="2">
        <f>IF(BA$2=0,0,INDEX('Placebo - Data'!$B:$BA,MATCH($Q7,'Placebo - Data'!$A:$A,0),MATCH(BA$1,'Placebo - Data'!$B$1:$BA$1,0)))*BA$3</f>
        <v>0</v>
      </c>
      <c r="BB7" s="2">
        <f>IF(BB$2=0,0,INDEX('Placebo - Data'!$B:$BA,MATCH($Q7,'Placebo - Data'!$A:$A,0),MATCH(BB$1,'Placebo - Data'!$B$1:$BA$1,0)))*BB$3</f>
        <v>-1.8335899338126183E-2</v>
      </c>
      <c r="BC7" s="2">
        <f>IF(BC$2=0,0,INDEX('Placebo - Data'!$B:$BA,MATCH($Q7,'Placebo - Data'!$A:$A,0),MATCH(BC$1,'Placebo - Data'!$B$1:$BA$1,0)))*BC$3</f>
        <v>0</v>
      </c>
      <c r="BD7" s="2">
        <f>IF(BD$2=0,0,INDEX('Placebo - Data'!$B:$BA,MATCH($Q7,'Placebo - Data'!$A:$A,0),MATCH(BD$1,'Placebo - Data'!$B$1:$BA$1,0)))*BD$3</f>
        <v>0</v>
      </c>
      <c r="BE7" s="2">
        <f>IF(BE$2=0,0,INDEX('Placebo - Data'!$B:$BA,MATCH($Q7,'Placebo - Data'!$A:$A,0),MATCH(BE$1,'Placebo - Data'!$B$1:$BA$1,0)))*BE$3</f>
        <v>0</v>
      </c>
      <c r="BF7" s="2">
        <f>IF(BF$2=0,0,INDEX('Placebo - Data'!$B:$BA,MATCH($Q7,'Placebo - Data'!$A:$A,0),MATCH(BF$1,'Placebo - Data'!$B$1:$BA$1,0)))*BF$3</f>
        <v>3.9385668933391571E-3</v>
      </c>
      <c r="BG7" s="2">
        <f>IF(BG$2=0,0,INDEX('Placebo - Data'!$B:$BA,MATCH($Q7,'Placebo - Data'!$A:$A,0),MATCH(BG$1,'Placebo - Data'!$B$1:$BA$1,0)))*BG$3</f>
        <v>1.2741739861667156E-2</v>
      </c>
      <c r="BH7" s="2">
        <f>IF(BH$2=0,0,INDEX('Placebo - Data'!$B:$BA,MATCH($Q7,'Placebo - Data'!$A:$A,0),MATCH(BH$1,'Placebo - Data'!$B$1:$BA$1,0)))*BH$3</f>
        <v>-2.7061387896537781E-2</v>
      </c>
      <c r="BI7" s="2">
        <f>IF(BI$2=0,0,INDEX('Placebo - Data'!$B:$BA,MATCH($Q7,'Placebo - Data'!$A:$A,0),MATCH(BI$1,'Placebo - Data'!$B$1:$BA$1,0)))*BI$3</f>
        <v>-4.5127309858798981E-2</v>
      </c>
      <c r="BJ7" s="2">
        <f>IF(BJ$2=0,0,INDEX('Placebo - Data'!$B:$BA,MATCH($Q7,'Placebo - Data'!$A:$A,0),MATCH(BJ$1,'Placebo - Data'!$B$1:$BA$1,0)))*BJ$3</f>
        <v>0</v>
      </c>
      <c r="BK7" s="2">
        <f>IF(BK$2=0,0,INDEX('Placebo - Data'!$B:$BA,MATCH($Q7,'Placebo - Data'!$A:$A,0),MATCH(BK$1,'Placebo - Data'!$B$1:$BA$1,0)))*BK$3</f>
        <v>0</v>
      </c>
      <c r="BL7" s="2">
        <f>IF(BL$2=0,0,INDEX('Placebo - Data'!$B:$BA,MATCH($Q7,'Placebo - Data'!$A:$A,0),MATCH(BL$1,'Placebo - Data'!$B$1:$BA$1,0)))*BL$3</f>
        <v>0</v>
      </c>
      <c r="BM7" s="2">
        <f>IF(BM$2=0,0,INDEX('Placebo - Data'!$B:$BA,MATCH($Q7,'Placebo - Data'!$A:$A,0),MATCH(BM$1,'Placebo - Data'!$B$1:$BA$1,0)))*BM$3</f>
        <v>0</v>
      </c>
      <c r="BN7" s="2">
        <f>IF(BN$2=0,0,INDEX('Placebo - Data'!$B:$BA,MATCH($Q7,'Placebo - Data'!$A:$A,0),MATCH(BN$1,'Placebo - Data'!$B$1:$BA$1,0)))*BN$3</f>
        <v>0</v>
      </c>
      <c r="BO7" s="2">
        <f>IF(BO$2=0,0,INDEX('Placebo - Data'!$B:$BA,MATCH($Q7,'Placebo - Data'!$A:$A,0),MATCH(BO$1,'Placebo - Data'!$B$1:$BA$1,0)))*BO$3</f>
        <v>-2.3069445043802261E-2</v>
      </c>
      <c r="BP7" s="2">
        <f>IF(BP$2=0,0,INDEX('Placebo - Data'!$B:$BA,MATCH($Q7,'Placebo - Data'!$A:$A,0),MATCH(BP$1,'Placebo - Data'!$B$1:$BA$1,0)))*BP$3</f>
        <v>0</v>
      </c>
      <c r="BQ7" s="2"/>
      <c r="BR7" s="2"/>
    </row>
    <row r="8" spans="1:71" x14ac:dyDescent="0.25">
      <c r="A8" t="s">
        <v>41</v>
      </c>
      <c r="B8" s="2">
        <f t="shared" si="0"/>
        <v>2.9604783736139071</v>
      </c>
      <c r="Q8">
        <f>'Placebo - Data'!A5</f>
        <v>1985</v>
      </c>
      <c r="R8" s="2">
        <f>IF(R$2=0,0,INDEX('Placebo - Data'!$B:$BA,MATCH($Q8,'Placebo - Data'!$A:$A,0),MATCH(R$1,'Placebo - Data'!$B$1:$BA$1,0)))*R$3</f>
        <v>1.1907309271919075E-5</v>
      </c>
      <c r="S8" s="2">
        <f>IF(S$2=0,0,INDEX('Placebo - Data'!$B:$BA,MATCH($Q8,'Placebo - Data'!$A:$A,0),MATCH(S$1,'Placebo - Data'!$B$1:$BA$1,0)))*S$3</f>
        <v>0</v>
      </c>
      <c r="T8" s="2">
        <f>IF(T$2=0,0,INDEX('Placebo - Data'!$B:$BA,MATCH($Q8,'Placebo - Data'!$A:$A,0),MATCH(T$1,'Placebo - Data'!$B$1:$BA$1,0)))*T$3</f>
        <v>0</v>
      </c>
      <c r="U8" s="2">
        <f>IF(U$2=0,0,INDEX('Placebo - Data'!$B:$BA,MATCH($Q8,'Placebo - Data'!$A:$A,0),MATCH(U$1,'Placebo - Data'!$B$1:$BA$1,0)))*U$3</f>
        <v>-3.651405917480588E-3</v>
      </c>
      <c r="V8" s="2">
        <f>IF(V$2=0,0,INDEX('Placebo - Data'!$B:$BA,MATCH($Q8,'Placebo - Data'!$A:$A,0),MATCH(V$1,'Placebo - Data'!$B$1:$BA$1,0)))*V$3</f>
        <v>-3.2180655747652054E-2</v>
      </c>
      <c r="W8" s="2">
        <f>IF(W$2=0,0,INDEX('Placebo - Data'!$B:$BA,MATCH($Q8,'Placebo - Data'!$A:$A,0),MATCH(W$1,'Placebo - Data'!$B$1:$BA$1,0)))*W$3</f>
        <v>0</v>
      </c>
      <c r="X8" s="2">
        <f>IF(X$2=0,0,INDEX('Placebo - Data'!$B:$BA,MATCH($Q8,'Placebo - Data'!$A:$A,0),MATCH(X$1,'Placebo - Data'!$B$1:$BA$1,0)))*X$3</f>
        <v>-2.6426420663483441E-4</v>
      </c>
      <c r="Y8" s="2">
        <f>IF(Y$2=0,0,INDEX('Placebo - Data'!$B:$BA,MATCH($Q8,'Placebo - Data'!$A:$A,0),MATCH(Y$1,'Placebo - Data'!$B$1:$BA$1,0)))*Y$3</f>
        <v>-1.7334332689642906E-2</v>
      </c>
      <c r="Z8" s="2">
        <f>IF(Z$2=0,0,INDEX('Placebo - Data'!$B:$BA,MATCH($Q8,'Placebo - Data'!$A:$A,0),MATCH(Z$1,'Placebo - Data'!$B$1:$BA$1,0)))*Z$3</f>
        <v>0</v>
      </c>
      <c r="AA8" s="2">
        <f>IF(AA$2=0,0,INDEX('Placebo - Data'!$B:$BA,MATCH($Q8,'Placebo - Data'!$A:$A,0),MATCH(AA$1,'Placebo - Data'!$B$1:$BA$1,0)))*AA$3</f>
        <v>0</v>
      </c>
      <c r="AB8" s="2">
        <f>IF(AB$2=0,0,INDEX('Placebo - Data'!$B:$BA,MATCH($Q8,'Placebo - Data'!$A:$A,0),MATCH(AB$1,'Placebo - Data'!$B$1:$BA$1,0)))*AB$3</f>
        <v>1.0075994767248631E-2</v>
      </c>
      <c r="AC8" s="2">
        <f>IF(AC$2=0,0,INDEX('Placebo - Data'!$B:$BA,MATCH($Q8,'Placebo - Data'!$A:$A,0),MATCH(AC$1,'Placebo - Data'!$B$1:$BA$1,0)))*AC$3</f>
        <v>3.1441885512322187E-3</v>
      </c>
      <c r="AD8" s="2">
        <f>IF(AD$2=0,0,INDEX('Placebo - Data'!$B:$BA,MATCH($Q8,'Placebo - Data'!$A:$A,0),MATCH(AD$1,'Placebo - Data'!$B$1:$BA$1,0)))*AD$3</f>
        <v>0</v>
      </c>
      <c r="AE8" s="2">
        <f>IF(AE$2=0,0,INDEX('Placebo - Data'!$B:$BA,MATCH($Q8,'Placebo - Data'!$A:$A,0),MATCH(AE$1,'Placebo - Data'!$B$1:$BA$1,0)))*AE$3</f>
        <v>-1.9124671816825867E-2</v>
      </c>
      <c r="AF8" s="2">
        <f>IF(AF$2=0,0,INDEX('Placebo - Data'!$B:$BA,MATCH($Q8,'Placebo - Data'!$A:$A,0),MATCH(AF$1,'Placebo - Data'!$B$1:$BA$1,0)))*AF$3</f>
        <v>2.6660049334168434E-2</v>
      </c>
      <c r="AG8" s="2">
        <f>IF(AG$2=0,0,INDEX('Placebo - Data'!$B:$BA,MATCH($Q8,'Placebo - Data'!$A:$A,0),MATCH(AG$1,'Placebo - Data'!$B$1:$BA$1,0)))*AG$3</f>
        <v>0</v>
      </c>
      <c r="AH8" s="2">
        <f>IF(AH$2=0,0,INDEX('Placebo - Data'!$B:$BA,MATCH($Q8,'Placebo - Data'!$A:$A,0),MATCH(AH$1,'Placebo - Data'!$B$1:$BA$1,0)))*AH$3</f>
        <v>1.9796581938862801E-2</v>
      </c>
      <c r="AI8" s="2">
        <f>IF(AI$2=0,0,INDEX('Placebo - Data'!$B:$BA,MATCH($Q8,'Placebo - Data'!$A:$A,0),MATCH(AI$1,'Placebo - Data'!$B$1:$BA$1,0)))*AI$3</f>
        <v>2.2155502811074257E-3</v>
      </c>
      <c r="AJ8" s="2">
        <f>IF(AJ$2=0,0,INDEX('Placebo - Data'!$B:$BA,MATCH($Q8,'Placebo - Data'!$A:$A,0),MATCH(AJ$1,'Placebo - Data'!$B$1:$BA$1,0)))*AJ$3</f>
        <v>2.2872986271977425E-2</v>
      </c>
      <c r="AK8" s="2">
        <f>IF(AK$2=0,0,INDEX('Placebo - Data'!$B:$BA,MATCH($Q8,'Placebo - Data'!$A:$A,0),MATCH(AK$1,'Placebo - Data'!$B$1:$BA$1,0)))*AK$3</f>
        <v>0</v>
      </c>
      <c r="AL8" s="2">
        <f>IF(AL$2=0,0,INDEX('Placebo - Data'!$B:$BA,MATCH($Q8,'Placebo - Data'!$A:$A,0),MATCH(AL$1,'Placebo - Data'!$B$1:$BA$1,0)))*AL$3</f>
        <v>-2.5935513898730278E-2</v>
      </c>
      <c r="AM8" s="2">
        <f>IF(AM$2=0,0,INDEX('Placebo - Data'!$B:$BA,MATCH($Q8,'Placebo - Data'!$A:$A,0),MATCH(AM$1,'Placebo - Data'!$B$1:$BA$1,0)))*AM$3</f>
        <v>6.6934577189385891E-3</v>
      </c>
      <c r="AN8" s="2">
        <f>IF(AN$2=0,0,INDEX('Placebo - Data'!$B:$BA,MATCH($Q8,'Placebo - Data'!$A:$A,0),MATCH(AN$1,'Placebo - Data'!$B$1:$BA$1,0)))*AN$3</f>
        <v>0</v>
      </c>
      <c r="AO8" s="2">
        <f>IF(AO$2=0,0,INDEX('Placebo - Data'!$B:$BA,MATCH($Q8,'Placebo - Data'!$A:$A,0),MATCH(AO$1,'Placebo - Data'!$B$1:$BA$1,0)))*AO$3</f>
        <v>2.7235059067606926E-2</v>
      </c>
      <c r="AP8" s="2">
        <f>IF(AP$2=0,0,INDEX('Placebo - Data'!$B:$BA,MATCH($Q8,'Placebo - Data'!$A:$A,0),MATCH(AP$1,'Placebo - Data'!$B$1:$BA$1,0)))*AP$3</f>
        <v>0</v>
      </c>
      <c r="AQ8" s="2">
        <f>IF(AQ$2=0,0,INDEX('Placebo - Data'!$B:$BA,MATCH($Q8,'Placebo - Data'!$A:$A,0),MATCH(AQ$1,'Placebo - Data'!$B$1:$BA$1,0)))*AQ$3</f>
        <v>2.8474453836679459E-2</v>
      </c>
      <c r="AR8" s="2">
        <f>IF(AR$2=0,0,INDEX('Placebo - Data'!$B:$BA,MATCH($Q8,'Placebo - Data'!$A:$A,0),MATCH(AR$1,'Placebo - Data'!$B$1:$BA$1,0)))*AR$3</f>
        <v>0</v>
      </c>
      <c r="AS8" s="2">
        <f>IF(AS$2=0,0,INDEX('Placebo - Data'!$B:$BA,MATCH($Q8,'Placebo - Data'!$A:$A,0),MATCH(AS$1,'Placebo - Data'!$B$1:$BA$1,0)))*AS$3</f>
        <v>1.0416602715849876E-2</v>
      </c>
      <c r="AT8" s="2">
        <f>IF(AT$2=0,0,INDEX('Placebo - Data'!$B:$BA,MATCH($Q8,'Placebo - Data'!$A:$A,0),MATCH(AT$1,'Placebo - Data'!$B$1:$BA$1,0)))*AT$3</f>
        <v>-2.5226199068129063E-3</v>
      </c>
      <c r="AU8" s="2">
        <f>IF(AU$2=0,0,INDEX('Placebo - Data'!$B:$BA,MATCH($Q8,'Placebo - Data'!$A:$A,0),MATCH(AU$1,'Placebo - Data'!$B$1:$BA$1,0)))*AU$3</f>
        <v>0</v>
      </c>
      <c r="AV8" s="2">
        <f>IF(AV$2=0,0,INDEX('Placebo - Data'!$B:$BA,MATCH($Q8,'Placebo - Data'!$A:$A,0),MATCH(AV$1,'Placebo - Data'!$B$1:$BA$1,0)))*AV$3</f>
        <v>5.0524458289146423E-2</v>
      </c>
      <c r="AW8" s="2">
        <f>IF(AW$2=0,0,INDEX('Placebo - Data'!$B:$BA,MATCH($Q8,'Placebo - Data'!$A:$A,0),MATCH(AW$1,'Placebo - Data'!$B$1:$BA$1,0)))*AW$3</f>
        <v>0</v>
      </c>
      <c r="AX8" s="2">
        <f>IF(AX$2=0,0,INDEX('Placebo - Data'!$B:$BA,MATCH($Q8,'Placebo - Data'!$A:$A,0),MATCH(AX$1,'Placebo - Data'!$B$1:$BA$1,0)))*AX$3</f>
        <v>0</v>
      </c>
      <c r="AY8" s="2">
        <f>IF(AY$2=0,0,INDEX('Placebo - Data'!$B:$BA,MATCH($Q8,'Placebo - Data'!$A:$A,0),MATCH(AY$1,'Placebo - Data'!$B$1:$BA$1,0)))*AY$3</f>
        <v>0</v>
      </c>
      <c r="AZ8" s="2">
        <f>IF(AZ$2=0,0,INDEX('Placebo - Data'!$B:$BA,MATCH($Q8,'Placebo - Data'!$A:$A,0),MATCH(AZ$1,'Placebo - Data'!$B$1:$BA$1,0)))*AZ$3</f>
        <v>-2.8565095271915197E-3</v>
      </c>
      <c r="BA8" s="2">
        <f>IF(BA$2=0,0,INDEX('Placebo - Data'!$B:$BA,MATCH($Q8,'Placebo - Data'!$A:$A,0),MATCH(BA$1,'Placebo - Data'!$B$1:$BA$1,0)))*BA$3</f>
        <v>0</v>
      </c>
      <c r="BB8" s="2">
        <f>IF(BB$2=0,0,INDEX('Placebo - Data'!$B:$BA,MATCH($Q8,'Placebo - Data'!$A:$A,0),MATCH(BB$1,'Placebo - Data'!$B$1:$BA$1,0)))*BB$3</f>
        <v>6.9136801175773144E-3</v>
      </c>
      <c r="BC8" s="2">
        <f>IF(BC$2=0,0,INDEX('Placebo - Data'!$B:$BA,MATCH($Q8,'Placebo - Data'!$A:$A,0),MATCH(BC$1,'Placebo - Data'!$B$1:$BA$1,0)))*BC$3</f>
        <v>0</v>
      </c>
      <c r="BD8" s="2">
        <f>IF(BD$2=0,0,INDEX('Placebo - Data'!$B:$BA,MATCH($Q8,'Placebo - Data'!$A:$A,0),MATCH(BD$1,'Placebo - Data'!$B$1:$BA$1,0)))*BD$3</f>
        <v>0</v>
      </c>
      <c r="BE8" s="2">
        <f>IF(BE$2=0,0,INDEX('Placebo - Data'!$B:$BA,MATCH($Q8,'Placebo - Data'!$A:$A,0),MATCH(BE$1,'Placebo - Data'!$B$1:$BA$1,0)))*BE$3</f>
        <v>0</v>
      </c>
      <c r="BF8" s="2">
        <f>IF(BF$2=0,0,INDEX('Placebo - Data'!$B:$BA,MATCH($Q8,'Placebo - Data'!$A:$A,0),MATCH(BF$1,'Placebo - Data'!$B$1:$BA$1,0)))*BF$3</f>
        <v>-1.9090432673692703E-2</v>
      </c>
      <c r="BG8" s="2">
        <f>IF(BG$2=0,0,INDEX('Placebo - Data'!$B:$BA,MATCH($Q8,'Placebo - Data'!$A:$A,0),MATCH(BG$1,'Placebo - Data'!$B$1:$BA$1,0)))*BG$3</f>
        <v>-5.8408096432685852E-2</v>
      </c>
      <c r="BH8" s="2">
        <f>IF(BH$2=0,0,INDEX('Placebo - Data'!$B:$BA,MATCH($Q8,'Placebo - Data'!$A:$A,0),MATCH(BH$1,'Placebo - Data'!$B$1:$BA$1,0)))*BH$3</f>
        <v>5.4837781935930252E-3</v>
      </c>
      <c r="BI8" s="2">
        <f>IF(BI$2=0,0,INDEX('Placebo - Data'!$B:$BA,MATCH($Q8,'Placebo - Data'!$A:$A,0),MATCH(BI$1,'Placebo - Data'!$B$1:$BA$1,0)))*BI$3</f>
        <v>-1.7400365322828293E-2</v>
      </c>
      <c r="BJ8" s="2">
        <f>IF(BJ$2=0,0,INDEX('Placebo - Data'!$B:$BA,MATCH($Q8,'Placebo - Data'!$A:$A,0),MATCH(BJ$1,'Placebo - Data'!$B$1:$BA$1,0)))*BJ$3</f>
        <v>0</v>
      </c>
      <c r="BK8" s="2">
        <f>IF(BK$2=0,0,INDEX('Placebo - Data'!$B:$BA,MATCH($Q8,'Placebo - Data'!$A:$A,0),MATCH(BK$1,'Placebo - Data'!$B$1:$BA$1,0)))*BK$3</f>
        <v>0</v>
      </c>
      <c r="BL8" s="2">
        <f>IF(BL$2=0,0,INDEX('Placebo - Data'!$B:$BA,MATCH($Q8,'Placebo - Data'!$A:$A,0),MATCH(BL$1,'Placebo - Data'!$B$1:$BA$1,0)))*BL$3</f>
        <v>0</v>
      </c>
      <c r="BM8" s="2">
        <f>IF(BM$2=0,0,INDEX('Placebo - Data'!$B:$BA,MATCH($Q8,'Placebo - Data'!$A:$A,0),MATCH(BM$1,'Placebo - Data'!$B$1:$BA$1,0)))*BM$3</f>
        <v>0</v>
      </c>
      <c r="BN8" s="2">
        <f>IF(BN$2=0,0,INDEX('Placebo - Data'!$B:$BA,MATCH($Q8,'Placebo - Data'!$A:$A,0),MATCH(BN$1,'Placebo - Data'!$B$1:$BA$1,0)))*BN$3</f>
        <v>0</v>
      </c>
      <c r="BO8" s="2">
        <f>IF(BO$2=0,0,INDEX('Placebo - Data'!$B:$BA,MATCH($Q8,'Placebo - Data'!$A:$A,0),MATCH(BO$1,'Placebo - Data'!$B$1:$BA$1,0)))*BO$3</f>
        <v>-1.4062633737921715E-2</v>
      </c>
      <c r="BP8" s="2">
        <f>IF(BP$2=0,0,INDEX('Placebo - Data'!$B:$BA,MATCH($Q8,'Placebo - Data'!$A:$A,0),MATCH(BP$1,'Placebo - Data'!$B$1:$BA$1,0)))*BP$3</f>
        <v>0</v>
      </c>
      <c r="BQ8" s="2"/>
      <c r="BR8" s="2"/>
    </row>
    <row r="9" spans="1:71" x14ac:dyDescent="0.25">
      <c r="A9" t="s">
        <v>48</v>
      </c>
      <c r="B9" s="2">
        <f t="shared" si="0"/>
        <v>2.8066819138228523</v>
      </c>
      <c r="Q9">
        <f>'Placebo - Data'!A6</f>
        <v>1986</v>
      </c>
      <c r="R9" s="2">
        <f>IF(R$2=0,0,INDEX('Placebo - Data'!$B:$BA,MATCH($Q9,'Placebo - Data'!$A:$A,0),MATCH(R$1,'Placebo - Data'!$B$1:$BA$1,0)))*R$3</f>
        <v>1.2754396535456181E-2</v>
      </c>
      <c r="S9" s="2">
        <f>IF(S$2=0,0,INDEX('Placebo - Data'!$B:$BA,MATCH($Q9,'Placebo - Data'!$A:$A,0),MATCH(S$1,'Placebo - Data'!$B$1:$BA$1,0)))*S$3</f>
        <v>0</v>
      </c>
      <c r="T9" s="2">
        <f>IF(T$2=0,0,INDEX('Placebo - Data'!$B:$BA,MATCH($Q9,'Placebo - Data'!$A:$A,0),MATCH(T$1,'Placebo - Data'!$B$1:$BA$1,0)))*T$3</f>
        <v>0</v>
      </c>
      <c r="U9" s="2">
        <f>IF(U$2=0,0,INDEX('Placebo - Data'!$B:$BA,MATCH($Q9,'Placebo - Data'!$A:$A,0),MATCH(U$1,'Placebo - Data'!$B$1:$BA$1,0)))*U$3</f>
        <v>4.3145925737917423E-3</v>
      </c>
      <c r="V9" s="2">
        <f>IF(V$2=0,0,INDEX('Placebo - Data'!$B:$BA,MATCH($Q9,'Placebo - Data'!$A:$A,0),MATCH(V$1,'Placebo - Data'!$B$1:$BA$1,0)))*V$3</f>
        <v>-6.1984527856111526E-2</v>
      </c>
      <c r="W9" s="2">
        <f>IF(W$2=0,0,INDEX('Placebo - Data'!$B:$BA,MATCH($Q9,'Placebo - Data'!$A:$A,0),MATCH(W$1,'Placebo - Data'!$B$1:$BA$1,0)))*W$3</f>
        <v>0</v>
      </c>
      <c r="X9" s="2">
        <f>IF(X$2=0,0,INDEX('Placebo - Data'!$B:$BA,MATCH($Q9,'Placebo - Data'!$A:$A,0),MATCH(X$1,'Placebo - Data'!$B$1:$BA$1,0)))*X$3</f>
        <v>-2.0244445651769638E-2</v>
      </c>
      <c r="Y9" s="2">
        <f>IF(Y$2=0,0,INDEX('Placebo - Data'!$B:$BA,MATCH($Q9,'Placebo - Data'!$A:$A,0),MATCH(Y$1,'Placebo - Data'!$B$1:$BA$1,0)))*Y$3</f>
        <v>-1.3040751218795776E-2</v>
      </c>
      <c r="Z9" s="2">
        <f>IF(Z$2=0,0,INDEX('Placebo - Data'!$B:$BA,MATCH($Q9,'Placebo - Data'!$A:$A,0),MATCH(Z$1,'Placebo - Data'!$B$1:$BA$1,0)))*Z$3</f>
        <v>0</v>
      </c>
      <c r="AA9" s="2">
        <f>IF(AA$2=0,0,INDEX('Placebo - Data'!$B:$BA,MATCH($Q9,'Placebo - Data'!$A:$A,0),MATCH(AA$1,'Placebo - Data'!$B$1:$BA$1,0)))*AA$3</f>
        <v>0</v>
      </c>
      <c r="AB9" s="2">
        <f>IF(AB$2=0,0,INDEX('Placebo - Data'!$B:$BA,MATCH($Q9,'Placebo - Data'!$A:$A,0),MATCH(AB$1,'Placebo - Data'!$B$1:$BA$1,0)))*AB$3</f>
        <v>-3.1434055417776108E-2</v>
      </c>
      <c r="AC9" s="2">
        <f>IF(AC$2=0,0,INDEX('Placebo - Data'!$B:$BA,MATCH($Q9,'Placebo - Data'!$A:$A,0),MATCH(AC$1,'Placebo - Data'!$B$1:$BA$1,0)))*AC$3</f>
        <v>9.4992741942405701E-3</v>
      </c>
      <c r="AD9" s="2">
        <f>IF(AD$2=0,0,INDEX('Placebo - Data'!$B:$BA,MATCH($Q9,'Placebo - Data'!$A:$A,0),MATCH(AD$1,'Placebo - Data'!$B$1:$BA$1,0)))*AD$3</f>
        <v>0</v>
      </c>
      <c r="AE9" s="2">
        <f>IF(AE$2=0,0,INDEX('Placebo - Data'!$B:$BA,MATCH($Q9,'Placebo - Data'!$A:$A,0),MATCH(AE$1,'Placebo - Data'!$B$1:$BA$1,0)))*AE$3</f>
        <v>-1.2566182762384415E-2</v>
      </c>
      <c r="AF9" s="2">
        <f>IF(AF$2=0,0,INDEX('Placebo - Data'!$B:$BA,MATCH($Q9,'Placebo - Data'!$A:$A,0),MATCH(AF$1,'Placebo - Data'!$B$1:$BA$1,0)))*AF$3</f>
        <v>-2.6641737204045057E-3</v>
      </c>
      <c r="AG9" s="2">
        <f>IF(AG$2=0,0,INDEX('Placebo - Data'!$B:$BA,MATCH($Q9,'Placebo - Data'!$A:$A,0),MATCH(AG$1,'Placebo - Data'!$B$1:$BA$1,0)))*AG$3</f>
        <v>0</v>
      </c>
      <c r="AH9" s="2">
        <f>IF(AH$2=0,0,INDEX('Placebo - Data'!$B:$BA,MATCH($Q9,'Placebo - Data'!$A:$A,0),MATCH(AH$1,'Placebo - Data'!$B$1:$BA$1,0)))*AH$3</f>
        <v>-1.5697585418820381E-2</v>
      </c>
      <c r="AI9" s="2">
        <f>IF(AI$2=0,0,INDEX('Placebo - Data'!$B:$BA,MATCH($Q9,'Placebo - Data'!$A:$A,0),MATCH(AI$1,'Placebo - Data'!$B$1:$BA$1,0)))*AI$3</f>
        <v>1.9685927778482437E-2</v>
      </c>
      <c r="AJ9" s="2">
        <f>IF(AJ$2=0,0,INDEX('Placebo - Data'!$B:$BA,MATCH($Q9,'Placebo - Data'!$A:$A,0),MATCH(AJ$1,'Placebo - Data'!$B$1:$BA$1,0)))*AJ$3</f>
        <v>3.0379729345440865E-2</v>
      </c>
      <c r="AK9" s="2">
        <f>IF(AK$2=0,0,INDEX('Placebo - Data'!$B:$BA,MATCH($Q9,'Placebo - Data'!$A:$A,0),MATCH(AK$1,'Placebo - Data'!$B$1:$BA$1,0)))*AK$3</f>
        <v>0</v>
      </c>
      <c r="AL9" s="2">
        <f>IF(AL$2=0,0,INDEX('Placebo - Data'!$B:$BA,MATCH($Q9,'Placebo - Data'!$A:$A,0),MATCH(AL$1,'Placebo - Data'!$B$1:$BA$1,0)))*AL$3</f>
        <v>-7.6265729963779449E-2</v>
      </c>
      <c r="AM9" s="2">
        <f>IF(AM$2=0,0,INDEX('Placebo - Data'!$B:$BA,MATCH($Q9,'Placebo - Data'!$A:$A,0),MATCH(AM$1,'Placebo - Data'!$B$1:$BA$1,0)))*AM$3</f>
        <v>4.1398100554943085E-2</v>
      </c>
      <c r="AN9" s="2">
        <f>IF(AN$2=0,0,INDEX('Placebo - Data'!$B:$BA,MATCH($Q9,'Placebo - Data'!$A:$A,0),MATCH(AN$1,'Placebo - Data'!$B$1:$BA$1,0)))*AN$3</f>
        <v>0</v>
      </c>
      <c r="AO9" s="2">
        <f>IF(AO$2=0,0,INDEX('Placebo - Data'!$B:$BA,MATCH($Q9,'Placebo - Data'!$A:$A,0),MATCH(AO$1,'Placebo - Data'!$B$1:$BA$1,0)))*AO$3</f>
        <v>8.1750275567173958E-3</v>
      </c>
      <c r="AP9" s="2">
        <f>IF(AP$2=0,0,INDEX('Placebo - Data'!$B:$BA,MATCH($Q9,'Placebo - Data'!$A:$A,0),MATCH(AP$1,'Placebo - Data'!$B$1:$BA$1,0)))*AP$3</f>
        <v>0</v>
      </c>
      <c r="AQ9" s="2">
        <f>IF(AQ$2=0,0,INDEX('Placebo - Data'!$B:$BA,MATCH($Q9,'Placebo - Data'!$A:$A,0),MATCH(AQ$1,'Placebo - Data'!$B$1:$BA$1,0)))*AQ$3</f>
        <v>-1.5413451474159956E-3</v>
      </c>
      <c r="AR9" s="2">
        <f>IF(AR$2=0,0,INDEX('Placebo - Data'!$B:$BA,MATCH($Q9,'Placebo - Data'!$A:$A,0),MATCH(AR$1,'Placebo - Data'!$B$1:$BA$1,0)))*AR$3</f>
        <v>0</v>
      </c>
      <c r="AS9" s="2">
        <f>IF(AS$2=0,0,INDEX('Placebo - Data'!$B:$BA,MATCH($Q9,'Placebo - Data'!$A:$A,0),MATCH(AS$1,'Placebo - Data'!$B$1:$BA$1,0)))*AS$3</f>
        <v>-5.046476423740387E-2</v>
      </c>
      <c r="AT9" s="2">
        <f>IF(AT$2=0,0,INDEX('Placebo - Data'!$B:$BA,MATCH($Q9,'Placebo - Data'!$A:$A,0),MATCH(AT$1,'Placebo - Data'!$B$1:$BA$1,0)))*AT$3</f>
        <v>-4.7227967530488968E-2</v>
      </c>
      <c r="AU9" s="2">
        <f>IF(AU$2=0,0,INDEX('Placebo - Data'!$B:$BA,MATCH($Q9,'Placebo - Data'!$A:$A,0),MATCH(AU$1,'Placebo - Data'!$B$1:$BA$1,0)))*AU$3</f>
        <v>0</v>
      </c>
      <c r="AV9" s="2">
        <f>IF(AV$2=0,0,INDEX('Placebo - Data'!$B:$BA,MATCH($Q9,'Placebo - Data'!$A:$A,0),MATCH(AV$1,'Placebo - Data'!$B$1:$BA$1,0)))*AV$3</f>
        <v>0.11614846438169479</v>
      </c>
      <c r="AW9" s="2">
        <f>IF(AW$2=0,0,INDEX('Placebo - Data'!$B:$BA,MATCH($Q9,'Placebo - Data'!$A:$A,0),MATCH(AW$1,'Placebo - Data'!$B$1:$BA$1,0)))*AW$3</f>
        <v>0</v>
      </c>
      <c r="AX9" s="2">
        <f>IF(AX$2=0,0,INDEX('Placebo - Data'!$B:$BA,MATCH($Q9,'Placebo - Data'!$A:$A,0),MATCH(AX$1,'Placebo - Data'!$B$1:$BA$1,0)))*AX$3</f>
        <v>0</v>
      </c>
      <c r="AY9" s="2">
        <f>IF(AY$2=0,0,INDEX('Placebo - Data'!$B:$BA,MATCH($Q9,'Placebo - Data'!$A:$A,0),MATCH(AY$1,'Placebo - Data'!$B$1:$BA$1,0)))*AY$3</f>
        <v>0</v>
      </c>
      <c r="AZ9" s="2">
        <f>IF(AZ$2=0,0,INDEX('Placebo - Data'!$B:$BA,MATCH($Q9,'Placebo - Data'!$A:$A,0),MATCH(AZ$1,'Placebo - Data'!$B$1:$BA$1,0)))*AZ$3</f>
        <v>3.0716501176357269E-2</v>
      </c>
      <c r="BA9" s="2">
        <f>IF(BA$2=0,0,INDEX('Placebo - Data'!$B:$BA,MATCH($Q9,'Placebo - Data'!$A:$A,0),MATCH(BA$1,'Placebo - Data'!$B$1:$BA$1,0)))*BA$3</f>
        <v>0</v>
      </c>
      <c r="BB9" s="2">
        <f>IF(BB$2=0,0,INDEX('Placebo - Data'!$B:$BA,MATCH($Q9,'Placebo - Data'!$A:$A,0),MATCH(BB$1,'Placebo - Data'!$B$1:$BA$1,0)))*BB$3</f>
        <v>5.2932746708393097E-2</v>
      </c>
      <c r="BC9" s="2">
        <f>IF(BC$2=0,0,INDEX('Placebo - Data'!$B:$BA,MATCH($Q9,'Placebo - Data'!$A:$A,0),MATCH(BC$1,'Placebo - Data'!$B$1:$BA$1,0)))*BC$3</f>
        <v>0</v>
      </c>
      <c r="BD9" s="2">
        <f>IF(BD$2=0,0,INDEX('Placebo - Data'!$B:$BA,MATCH($Q9,'Placebo - Data'!$A:$A,0),MATCH(BD$1,'Placebo - Data'!$B$1:$BA$1,0)))*BD$3</f>
        <v>0</v>
      </c>
      <c r="BE9" s="2">
        <f>IF(BE$2=0,0,INDEX('Placebo - Data'!$B:$BA,MATCH($Q9,'Placebo - Data'!$A:$A,0),MATCH(BE$1,'Placebo - Data'!$B$1:$BA$1,0)))*BE$3</f>
        <v>0</v>
      </c>
      <c r="BF9" s="2">
        <f>IF(BF$2=0,0,INDEX('Placebo - Data'!$B:$BA,MATCH($Q9,'Placebo - Data'!$A:$A,0),MATCH(BF$1,'Placebo - Data'!$B$1:$BA$1,0)))*BF$3</f>
        <v>-4.1610658168792725E-2</v>
      </c>
      <c r="BG9" s="2">
        <f>IF(BG$2=0,0,INDEX('Placebo - Data'!$B:$BA,MATCH($Q9,'Placebo - Data'!$A:$A,0),MATCH(BG$1,'Placebo - Data'!$B$1:$BA$1,0)))*BG$3</f>
        <v>5.6587252765893936E-2</v>
      </c>
      <c r="BH9" s="2">
        <f>IF(BH$2=0,0,INDEX('Placebo - Data'!$B:$BA,MATCH($Q9,'Placebo - Data'!$A:$A,0),MATCH(BH$1,'Placebo - Data'!$B$1:$BA$1,0)))*BH$3</f>
        <v>-3.7547159008681774E-3</v>
      </c>
      <c r="BI9" s="2">
        <f>IF(BI$2=0,0,INDEX('Placebo - Data'!$B:$BA,MATCH($Q9,'Placebo - Data'!$A:$A,0),MATCH(BI$1,'Placebo - Data'!$B$1:$BA$1,0)))*BI$3</f>
        <v>-1.8313394859433174E-2</v>
      </c>
      <c r="BJ9" s="2">
        <f>IF(BJ$2=0,0,INDEX('Placebo - Data'!$B:$BA,MATCH($Q9,'Placebo - Data'!$A:$A,0),MATCH(BJ$1,'Placebo - Data'!$B$1:$BA$1,0)))*BJ$3</f>
        <v>0</v>
      </c>
      <c r="BK9" s="2">
        <f>IF(BK$2=0,0,INDEX('Placebo - Data'!$B:$BA,MATCH($Q9,'Placebo - Data'!$A:$A,0),MATCH(BK$1,'Placebo - Data'!$B$1:$BA$1,0)))*BK$3</f>
        <v>0</v>
      </c>
      <c r="BL9" s="2">
        <f>IF(BL$2=0,0,INDEX('Placebo - Data'!$B:$BA,MATCH($Q9,'Placebo - Data'!$A:$A,0),MATCH(BL$1,'Placebo - Data'!$B$1:$BA$1,0)))*BL$3</f>
        <v>0</v>
      </c>
      <c r="BM9" s="2">
        <f>IF(BM$2=0,0,INDEX('Placebo - Data'!$B:$BA,MATCH($Q9,'Placebo - Data'!$A:$A,0),MATCH(BM$1,'Placebo - Data'!$B$1:$BA$1,0)))*BM$3</f>
        <v>0</v>
      </c>
      <c r="BN9" s="2">
        <f>IF(BN$2=0,0,INDEX('Placebo - Data'!$B:$BA,MATCH($Q9,'Placebo - Data'!$A:$A,0),MATCH(BN$1,'Placebo - Data'!$B$1:$BA$1,0)))*BN$3</f>
        <v>0</v>
      </c>
      <c r="BO9" s="2">
        <f>IF(BO$2=0,0,INDEX('Placebo - Data'!$B:$BA,MATCH($Q9,'Placebo - Data'!$A:$A,0),MATCH(BO$1,'Placebo - Data'!$B$1:$BA$1,0)))*BO$3</f>
        <v>-3.9663668721914291E-2</v>
      </c>
      <c r="BP9" s="2">
        <f>IF(BP$2=0,0,INDEX('Placebo - Data'!$B:$BA,MATCH($Q9,'Placebo - Data'!$A:$A,0),MATCH(BP$1,'Placebo - Data'!$B$1:$BA$1,0)))*BP$3</f>
        <v>0</v>
      </c>
      <c r="BQ9" s="2"/>
      <c r="BR9" s="2"/>
    </row>
    <row r="10" spans="1:71" x14ac:dyDescent="0.25">
      <c r="A10" t="s">
        <v>33</v>
      </c>
      <c r="B10" s="2">
        <f t="shared" si="0"/>
        <v>2.7806335229212871</v>
      </c>
      <c r="Q10">
        <f>'Placebo - Data'!A7</f>
        <v>1987</v>
      </c>
      <c r="R10" s="2">
        <f>IF(R$2=0,0,INDEX('Placebo - Data'!$B:$BA,MATCH($Q10,'Placebo - Data'!$A:$A,0),MATCH(R$1,'Placebo - Data'!$B$1:$BA$1,0)))*R$3</f>
        <v>1.9976023584604263E-2</v>
      </c>
      <c r="S10" s="2">
        <f>IF(S$2=0,0,INDEX('Placebo - Data'!$B:$BA,MATCH($Q10,'Placebo - Data'!$A:$A,0),MATCH(S$1,'Placebo - Data'!$B$1:$BA$1,0)))*S$3</f>
        <v>0</v>
      </c>
      <c r="T10" s="2">
        <f>IF(T$2=0,0,INDEX('Placebo - Data'!$B:$BA,MATCH($Q10,'Placebo - Data'!$A:$A,0),MATCH(T$1,'Placebo - Data'!$B$1:$BA$1,0)))*T$3</f>
        <v>0</v>
      </c>
      <c r="U10" s="2">
        <f>IF(U$2=0,0,INDEX('Placebo - Data'!$B:$BA,MATCH($Q10,'Placebo - Data'!$A:$A,0),MATCH(U$1,'Placebo - Data'!$B$1:$BA$1,0)))*U$3</f>
        <v>-1.2323739938437939E-2</v>
      </c>
      <c r="V10" s="2">
        <f>IF(V$2=0,0,INDEX('Placebo - Data'!$B:$BA,MATCH($Q10,'Placebo - Data'!$A:$A,0),MATCH(V$1,'Placebo - Data'!$B$1:$BA$1,0)))*V$3</f>
        <v>-6.228778138756752E-2</v>
      </c>
      <c r="W10" s="2">
        <f>IF(W$2=0,0,INDEX('Placebo - Data'!$B:$BA,MATCH($Q10,'Placebo - Data'!$A:$A,0),MATCH(W$1,'Placebo - Data'!$B$1:$BA$1,0)))*W$3</f>
        <v>0</v>
      </c>
      <c r="X10" s="2">
        <f>IF(X$2=0,0,INDEX('Placebo - Data'!$B:$BA,MATCH($Q10,'Placebo - Data'!$A:$A,0),MATCH(X$1,'Placebo - Data'!$B$1:$BA$1,0)))*X$3</f>
        <v>5.943424254655838E-2</v>
      </c>
      <c r="Y10" s="2">
        <f>IF(Y$2=0,0,INDEX('Placebo - Data'!$B:$BA,MATCH($Q10,'Placebo - Data'!$A:$A,0),MATCH(Y$1,'Placebo - Data'!$B$1:$BA$1,0)))*Y$3</f>
        <v>-4.0647711604833603E-2</v>
      </c>
      <c r="Z10" s="2">
        <f>IF(Z$2=0,0,INDEX('Placebo - Data'!$B:$BA,MATCH($Q10,'Placebo - Data'!$A:$A,0),MATCH(Z$1,'Placebo - Data'!$B$1:$BA$1,0)))*Z$3</f>
        <v>0</v>
      </c>
      <c r="AA10" s="2">
        <f>IF(AA$2=0,0,INDEX('Placebo - Data'!$B:$BA,MATCH($Q10,'Placebo - Data'!$A:$A,0),MATCH(AA$1,'Placebo - Data'!$B$1:$BA$1,0)))*AA$3</f>
        <v>0</v>
      </c>
      <c r="AB10" s="2">
        <f>IF(AB$2=0,0,INDEX('Placebo - Data'!$B:$BA,MATCH($Q10,'Placebo - Data'!$A:$A,0),MATCH(AB$1,'Placebo - Data'!$B$1:$BA$1,0)))*AB$3</f>
        <v>-2.5776604190468788E-2</v>
      </c>
      <c r="AC10" s="2">
        <f>IF(AC$2=0,0,INDEX('Placebo - Data'!$B:$BA,MATCH($Q10,'Placebo - Data'!$A:$A,0),MATCH(AC$1,'Placebo - Data'!$B$1:$BA$1,0)))*AC$3</f>
        <v>-1.0888597927987576E-2</v>
      </c>
      <c r="AD10" s="2">
        <f>IF(AD$2=0,0,INDEX('Placebo - Data'!$B:$BA,MATCH($Q10,'Placebo - Data'!$A:$A,0),MATCH(AD$1,'Placebo - Data'!$B$1:$BA$1,0)))*AD$3</f>
        <v>0</v>
      </c>
      <c r="AE10" s="2">
        <f>IF(AE$2=0,0,INDEX('Placebo - Data'!$B:$BA,MATCH($Q10,'Placebo - Data'!$A:$A,0),MATCH(AE$1,'Placebo - Data'!$B$1:$BA$1,0)))*AE$3</f>
        <v>-2.4937456473708153E-2</v>
      </c>
      <c r="AF10" s="2">
        <f>IF(AF$2=0,0,INDEX('Placebo - Data'!$B:$BA,MATCH($Q10,'Placebo - Data'!$A:$A,0),MATCH(AF$1,'Placebo - Data'!$B$1:$BA$1,0)))*AF$3</f>
        <v>3.7161514163017273E-2</v>
      </c>
      <c r="AG10" s="2">
        <f>IF(AG$2=0,0,INDEX('Placebo - Data'!$B:$BA,MATCH($Q10,'Placebo - Data'!$A:$A,0),MATCH(AG$1,'Placebo - Data'!$B$1:$BA$1,0)))*AG$3</f>
        <v>0</v>
      </c>
      <c r="AH10" s="2">
        <f>IF(AH$2=0,0,INDEX('Placebo - Data'!$B:$BA,MATCH($Q10,'Placebo - Data'!$A:$A,0),MATCH(AH$1,'Placebo - Data'!$B$1:$BA$1,0)))*AH$3</f>
        <v>-2.1668907254934311E-2</v>
      </c>
      <c r="AI10" s="2">
        <f>IF(AI$2=0,0,INDEX('Placebo - Data'!$B:$BA,MATCH($Q10,'Placebo - Data'!$A:$A,0),MATCH(AI$1,'Placebo - Data'!$B$1:$BA$1,0)))*AI$3</f>
        <v>1.8862431868910789E-2</v>
      </c>
      <c r="AJ10" s="2">
        <f>IF(AJ$2=0,0,INDEX('Placebo - Data'!$B:$BA,MATCH($Q10,'Placebo - Data'!$A:$A,0),MATCH(AJ$1,'Placebo - Data'!$B$1:$BA$1,0)))*AJ$3</f>
        <v>-2.4555556592531502E-4</v>
      </c>
      <c r="AK10" s="2">
        <f>IF(AK$2=0,0,INDEX('Placebo - Data'!$B:$BA,MATCH($Q10,'Placebo - Data'!$A:$A,0),MATCH(AK$1,'Placebo - Data'!$B$1:$BA$1,0)))*AK$3</f>
        <v>0</v>
      </c>
      <c r="AL10" s="2">
        <f>IF(AL$2=0,0,INDEX('Placebo - Data'!$B:$BA,MATCH($Q10,'Placebo - Data'!$A:$A,0),MATCH(AL$1,'Placebo - Data'!$B$1:$BA$1,0)))*AL$3</f>
        <v>-1.5899211168289185E-2</v>
      </c>
      <c r="AM10" s="2">
        <f>IF(AM$2=0,0,INDEX('Placebo - Data'!$B:$BA,MATCH($Q10,'Placebo - Data'!$A:$A,0),MATCH(AM$1,'Placebo - Data'!$B$1:$BA$1,0)))*AM$3</f>
        <v>-2.1184002980589867E-4</v>
      </c>
      <c r="AN10" s="2">
        <f>IF(AN$2=0,0,INDEX('Placebo - Data'!$B:$BA,MATCH($Q10,'Placebo - Data'!$A:$A,0),MATCH(AN$1,'Placebo - Data'!$B$1:$BA$1,0)))*AN$3</f>
        <v>0</v>
      </c>
      <c r="AO10" s="2">
        <f>IF(AO$2=0,0,INDEX('Placebo - Data'!$B:$BA,MATCH($Q10,'Placebo - Data'!$A:$A,0),MATCH(AO$1,'Placebo - Data'!$B$1:$BA$1,0)))*AO$3</f>
        <v>1.1917723342776299E-2</v>
      </c>
      <c r="AP10" s="2">
        <f>IF(AP$2=0,0,INDEX('Placebo - Data'!$B:$BA,MATCH($Q10,'Placebo - Data'!$A:$A,0),MATCH(AP$1,'Placebo - Data'!$B$1:$BA$1,0)))*AP$3</f>
        <v>0</v>
      </c>
      <c r="AQ10" s="2">
        <f>IF(AQ$2=0,0,INDEX('Placebo - Data'!$B:$BA,MATCH($Q10,'Placebo - Data'!$A:$A,0),MATCH(AQ$1,'Placebo - Data'!$B$1:$BA$1,0)))*AQ$3</f>
        <v>-8.8861454278230667E-3</v>
      </c>
      <c r="AR10" s="2">
        <f>IF(AR$2=0,0,INDEX('Placebo - Data'!$B:$BA,MATCH($Q10,'Placebo - Data'!$A:$A,0),MATCH(AR$1,'Placebo - Data'!$B$1:$BA$1,0)))*AR$3</f>
        <v>0</v>
      </c>
      <c r="AS10" s="2">
        <f>IF(AS$2=0,0,INDEX('Placebo - Data'!$B:$BA,MATCH($Q10,'Placebo - Data'!$A:$A,0),MATCH(AS$1,'Placebo - Data'!$B$1:$BA$1,0)))*AS$3</f>
        <v>2.0665744319558144E-2</v>
      </c>
      <c r="AT10" s="2">
        <f>IF(AT$2=0,0,INDEX('Placebo - Data'!$B:$BA,MATCH($Q10,'Placebo - Data'!$A:$A,0),MATCH(AT$1,'Placebo - Data'!$B$1:$BA$1,0)))*AT$3</f>
        <v>-6.3520908355712891E-2</v>
      </c>
      <c r="AU10" s="2">
        <f>IF(AU$2=0,0,INDEX('Placebo - Data'!$B:$BA,MATCH($Q10,'Placebo - Data'!$A:$A,0),MATCH(AU$1,'Placebo - Data'!$B$1:$BA$1,0)))*AU$3</f>
        <v>0</v>
      </c>
      <c r="AV10" s="2">
        <f>IF(AV$2=0,0,INDEX('Placebo - Data'!$B:$BA,MATCH($Q10,'Placebo - Data'!$A:$A,0),MATCH(AV$1,'Placebo - Data'!$B$1:$BA$1,0)))*AV$3</f>
        <v>4.7685686498880386E-2</v>
      </c>
      <c r="AW10" s="2">
        <f>IF(AW$2=0,0,INDEX('Placebo - Data'!$B:$BA,MATCH($Q10,'Placebo - Data'!$A:$A,0),MATCH(AW$1,'Placebo - Data'!$B$1:$BA$1,0)))*AW$3</f>
        <v>0</v>
      </c>
      <c r="AX10" s="2">
        <f>IF(AX$2=0,0,INDEX('Placebo - Data'!$B:$BA,MATCH($Q10,'Placebo - Data'!$A:$A,0),MATCH(AX$1,'Placebo - Data'!$B$1:$BA$1,0)))*AX$3</f>
        <v>0</v>
      </c>
      <c r="AY10" s="2">
        <f>IF(AY$2=0,0,INDEX('Placebo - Data'!$B:$BA,MATCH($Q10,'Placebo - Data'!$A:$A,0),MATCH(AY$1,'Placebo - Data'!$B$1:$BA$1,0)))*AY$3</f>
        <v>0</v>
      </c>
      <c r="AZ10" s="2">
        <f>IF(AZ$2=0,0,INDEX('Placebo - Data'!$B:$BA,MATCH($Q10,'Placebo - Data'!$A:$A,0),MATCH(AZ$1,'Placebo - Data'!$B$1:$BA$1,0)))*AZ$3</f>
        <v>-2.0939288660883904E-2</v>
      </c>
      <c r="BA10" s="2">
        <f>IF(BA$2=0,0,INDEX('Placebo - Data'!$B:$BA,MATCH($Q10,'Placebo - Data'!$A:$A,0),MATCH(BA$1,'Placebo - Data'!$B$1:$BA$1,0)))*BA$3</f>
        <v>0</v>
      </c>
      <c r="BB10" s="2">
        <f>IF(BB$2=0,0,INDEX('Placebo - Data'!$B:$BA,MATCH($Q10,'Placebo - Data'!$A:$A,0),MATCH(BB$1,'Placebo - Data'!$B$1:$BA$1,0)))*BB$3</f>
        <v>4.2109102010726929E-2</v>
      </c>
      <c r="BC10" s="2">
        <f>IF(BC$2=0,0,INDEX('Placebo - Data'!$B:$BA,MATCH($Q10,'Placebo - Data'!$A:$A,0),MATCH(BC$1,'Placebo - Data'!$B$1:$BA$1,0)))*BC$3</f>
        <v>0</v>
      </c>
      <c r="BD10" s="2">
        <f>IF(BD$2=0,0,INDEX('Placebo - Data'!$B:$BA,MATCH($Q10,'Placebo - Data'!$A:$A,0),MATCH(BD$1,'Placebo - Data'!$B$1:$BA$1,0)))*BD$3</f>
        <v>0</v>
      </c>
      <c r="BE10" s="2">
        <f>IF(BE$2=0,0,INDEX('Placebo - Data'!$B:$BA,MATCH($Q10,'Placebo - Data'!$A:$A,0),MATCH(BE$1,'Placebo - Data'!$B$1:$BA$1,0)))*BE$3</f>
        <v>0</v>
      </c>
      <c r="BF10" s="2">
        <f>IF(BF$2=0,0,INDEX('Placebo - Data'!$B:$BA,MATCH($Q10,'Placebo - Data'!$A:$A,0),MATCH(BF$1,'Placebo - Data'!$B$1:$BA$1,0)))*BF$3</f>
        <v>-2.4898601695895195E-2</v>
      </c>
      <c r="BG10" s="2">
        <f>IF(BG$2=0,0,INDEX('Placebo - Data'!$B:$BA,MATCH($Q10,'Placebo - Data'!$A:$A,0),MATCH(BG$1,'Placebo - Data'!$B$1:$BA$1,0)))*BG$3</f>
        <v>2.7106977999210358E-2</v>
      </c>
      <c r="BH10" s="2">
        <f>IF(BH$2=0,0,INDEX('Placebo - Data'!$B:$BA,MATCH($Q10,'Placebo - Data'!$A:$A,0),MATCH(BH$1,'Placebo - Data'!$B$1:$BA$1,0)))*BH$3</f>
        <v>2.4753890931606293E-2</v>
      </c>
      <c r="BI10" s="2">
        <f>IF(BI$2=0,0,INDEX('Placebo - Data'!$B:$BA,MATCH($Q10,'Placebo - Data'!$A:$A,0),MATCH(BI$1,'Placebo - Data'!$B$1:$BA$1,0)))*BI$3</f>
        <v>6.3006384298205376E-3</v>
      </c>
      <c r="BJ10" s="2">
        <f>IF(BJ$2=0,0,INDEX('Placebo - Data'!$B:$BA,MATCH($Q10,'Placebo - Data'!$A:$A,0),MATCH(BJ$1,'Placebo - Data'!$B$1:$BA$1,0)))*BJ$3</f>
        <v>0</v>
      </c>
      <c r="BK10" s="2">
        <f>IF(BK$2=0,0,INDEX('Placebo - Data'!$B:$BA,MATCH($Q10,'Placebo - Data'!$A:$A,0),MATCH(BK$1,'Placebo - Data'!$B$1:$BA$1,0)))*BK$3</f>
        <v>0</v>
      </c>
      <c r="BL10" s="2">
        <f>IF(BL$2=0,0,INDEX('Placebo - Data'!$B:$BA,MATCH($Q10,'Placebo - Data'!$A:$A,0),MATCH(BL$1,'Placebo - Data'!$B$1:$BA$1,0)))*BL$3</f>
        <v>0</v>
      </c>
      <c r="BM10" s="2">
        <f>IF(BM$2=0,0,INDEX('Placebo - Data'!$B:$BA,MATCH($Q10,'Placebo - Data'!$A:$A,0),MATCH(BM$1,'Placebo - Data'!$B$1:$BA$1,0)))*BM$3</f>
        <v>0</v>
      </c>
      <c r="BN10" s="2">
        <f>IF(BN$2=0,0,INDEX('Placebo - Data'!$B:$BA,MATCH($Q10,'Placebo - Data'!$A:$A,0),MATCH(BN$1,'Placebo - Data'!$B$1:$BA$1,0)))*BN$3</f>
        <v>0</v>
      </c>
      <c r="BO10" s="2">
        <f>IF(BO$2=0,0,INDEX('Placebo - Data'!$B:$BA,MATCH($Q10,'Placebo - Data'!$A:$A,0),MATCH(BO$1,'Placebo - Data'!$B$1:$BA$1,0)))*BO$3</f>
        <v>-1.4553331770002842E-2</v>
      </c>
      <c r="BP10" s="2">
        <f>IF(BP$2=0,0,INDEX('Placebo - Data'!$B:$BA,MATCH($Q10,'Placebo - Data'!$A:$A,0),MATCH(BP$1,'Placebo - Data'!$B$1:$BA$1,0)))*BP$3</f>
        <v>0</v>
      </c>
      <c r="BQ10" s="2"/>
      <c r="BR10" s="2"/>
    </row>
    <row r="11" spans="1:71" x14ac:dyDescent="0.25">
      <c r="A11" t="s">
        <v>56</v>
      </c>
      <c r="B11" s="2">
        <f t="shared" si="0"/>
        <v>2.7077232701158902</v>
      </c>
      <c r="Q11">
        <f>'Placebo - Data'!A8</f>
        <v>1988</v>
      </c>
      <c r="R11" s="2">
        <f>IF(R$2=0,0,INDEX('Placebo - Data'!$B:$BA,MATCH($Q11,'Placebo - Data'!$A:$A,0),MATCH(R$1,'Placebo - Data'!$B$1:$BA$1,0)))*R$3</f>
        <v>-1.3945811660960317E-3</v>
      </c>
      <c r="S11" s="2">
        <f>IF(S$2=0,0,INDEX('Placebo - Data'!$B:$BA,MATCH($Q11,'Placebo - Data'!$A:$A,0),MATCH(S$1,'Placebo - Data'!$B$1:$BA$1,0)))*S$3</f>
        <v>0</v>
      </c>
      <c r="T11" s="2">
        <f>IF(T$2=0,0,INDEX('Placebo - Data'!$B:$BA,MATCH($Q11,'Placebo - Data'!$A:$A,0),MATCH(T$1,'Placebo - Data'!$B$1:$BA$1,0)))*T$3</f>
        <v>0</v>
      </c>
      <c r="U11" s="2">
        <f>IF(U$2=0,0,INDEX('Placebo - Data'!$B:$BA,MATCH($Q11,'Placebo - Data'!$A:$A,0),MATCH(U$1,'Placebo - Data'!$B$1:$BA$1,0)))*U$3</f>
        <v>-9.8919868469238281E-3</v>
      </c>
      <c r="V11" s="2">
        <f>IF(V$2=0,0,INDEX('Placebo - Data'!$B:$BA,MATCH($Q11,'Placebo - Data'!$A:$A,0),MATCH(V$1,'Placebo - Data'!$B$1:$BA$1,0)))*V$3</f>
        <v>-0.1238149106502533</v>
      </c>
      <c r="W11" s="2">
        <f>IF(W$2=0,0,INDEX('Placebo - Data'!$B:$BA,MATCH($Q11,'Placebo - Data'!$A:$A,0),MATCH(W$1,'Placebo - Data'!$B$1:$BA$1,0)))*W$3</f>
        <v>0</v>
      </c>
      <c r="X11" s="2">
        <f>IF(X$2=0,0,INDEX('Placebo - Data'!$B:$BA,MATCH($Q11,'Placebo - Data'!$A:$A,0),MATCH(X$1,'Placebo - Data'!$B$1:$BA$1,0)))*X$3</f>
        <v>5.1244672387838364E-2</v>
      </c>
      <c r="Y11" s="2">
        <f>IF(Y$2=0,0,INDEX('Placebo - Data'!$B:$BA,MATCH($Q11,'Placebo - Data'!$A:$A,0),MATCH(Y$1,'Placebo - Data'!$B$1:$BA$1,0)))*Y$3</f>
        <v>1.2067629955708981E-2</v>
      </c>
      <c r="Z11" s="2">
        <f>IF(Z$2=0,0,INDEX('Placebo - Data'!$B:$BA,MATCH($Q11,'Placebo - Data'!$A:$A,0),MATCH(Z$1,'Placebo - Data'!$B$1:$BA$1,0)))*Z$3</f>
        <v>0</v>
      </c>
      <c r="AA11" s="2">
        <f>IF(AA$2=0,0,INDEX('Placebo - Data'!$B:$BA,MATCH($Q11,'Placebo - Data'!$A:$A,0),MATCH(AA$1,'Placebo - Data'!$B$1:$BA$1,0)))*AA$3</f>
        <v>0</v>
      </c>
      <c r="AB11" s="2">
        <f>IF(AB$2=0,0,INDEX('Placebo - Data'!$B:$BA,MATCH($Q11,'Placebo - Data'!$A:$A,0),MATCH(AB$1,'Placebo - Data'!$B$1:$BA$1,0)))*AB$3</f>
        <v>5.6994208134710789E-3</v>
      </c>
      <c r="AC11" s="2">
        <f>IF(AC$2=0,0,INDEX('Placebo - Data'!$B:$BA,MATCH($Q11,'Placebo - Data'!$A:$A,0),MATCH(AC$1,'Placebo - Data'!$B$1:$BA$1,0)))*AC$3</f>
        <v>7.9955281689763069E-3</v>
      </c>
      <c r="AD11" s="2">
        <f>IF(AD$2=0,0,INDEX('Placebo - Data'!$B:$BA,MATCH($Q11,'Placebo - Data'!$A:$A,0),MATCH(AD$1,'Placebo - Data'!$B$1:$BA$1,0)))*AD$3</f>
        <v>0</v>
      </c>
      <c r="AE11" s="2">
        <f>IF(AE$2=0,0,INDEX('Placebo - Data'!$B:$BA,MATCH($Q11,'Placebo - Data'!$A:$A,0),MATCH(AE$1,'Placebo - Data'!$B$1:$BA$1,0)))*AE$3</f>
        <v>2.2972080856561661E-2</v>
      </c>
      <c r="AF11" s="2">
        <f>IF(AF$2=0,0,INDEX('Placebo - Data'!$B:$BA,MATCH($Q11,'Placebo - Data'!$A:$A,0),MATCH(AF$1,'Placebo - Data'!$B$1:$BA$1,0)))*AF$3</f>
        <v>-2.692605834454298E-3</v>
      </c>
      <c r="AG11" s="2">
        <f>IF(AG$2=0,0,INDEX('Placebo - Data'!$B:$BA,MATCH($Q11,'Placebo - Data'!$A:$A,0),MATCH(AG$1,'Placebo - Data'!$B$1:$BA$1,0)))*AG$3</f>
        <v>0</v>
      </c>
      <c r="AH11" s="2">
        <f>IF(AH$2=0,0,INDEX('Placebo - Data'!$B:$BA,MATCH($Q11,'Placebo - Data'!$A:$A,0),MATCH(AH$1,'Placebo - Data'!$B$1:$BA$1,0)))*AH$3</f>
        <v>2.0197827368974686E-2</v>
      </c>
      <c r="AI11" s="2">
        <f>IF(AI$2=0,0,INDEX('Placebo - Data'!$B:$BA,MATCH($Q11,'Placebo - Data'!$A:$A,0),MATCH(AI$1,'Placebo - Data'!$B$1:$BA$1,0)))*AI$3</f>
        <v>1.0562914423644543E-2</v>
      </c>
      <c r="AJ11" s="2">
        <f>IF(AJ$2=0,0,INDEX('Placebo - Data'!$B:$BA,MATCH($Q11,'Placebo - Data'!$A:$A,0),MATCH(AJ$1,'Placebo - Data'!$B$1:$BA$1,0)))*AJ$3</f>
        <v>-5.6461426429450512E-3</v>
      </c>
      <c r="AK11" s="2">
        <f>IF(AK$2=0,0,INDEX('Placebo - Data'!$B:$BA,MATCH($Q11,'Placebo - Data'!$A:$A,0),MATCH(AK$1,'Placebo - Data'!$B$1:$BA$1,0)))*AK$3</f>
        <v>0</v>
      </c>
      <c r="AL11" s="2">
        <f>IF(AL$2=0,0,INDEX('Placebo - Data'!$B:$BA,MATCH($Q11,'Placebo - Data'!$A:$A,0),MATCH(AL$1,'Placebo - Data'!$B$1:$BA$1,0)))*AL$3</f>
        <v>-8.614598773419857E-3</v>
      </c>
      <c r="AM11" s="2">
        <f>IF(AM$2=0,0,INDEX('Placebo - Data'!$B:$BA,MATCH($Q11,'Placebo - Data'!$A:$A,0),MATCH(AM$1,'Placebo - Data'!$B$1:$BA$1,0)))*AM$3</f>
        <v>-2.1447289735078812E-2</v>
      </c>
      <c r="AN11" s="2">
        <f>IF(AN$2=0,0,INDEX('Placebo - Data'!$B:$BA,MATCH($Q11,'Placebo - Data'!$A:$A,0),MATCH(AN$1,'Placebo - Data'!$B$1:$BA$1,0)))*AN$3</f>
        <v>0</v>
      </c>
      <c r="AO11" s="2">
        <f>IF(AO$2=0,0,INDEX('Placebo - Data'!$B:$BA,MATCH($Q11,'Placebo - Data'!$A:$A,0),MATCH(AO$1,'Placebo - Data'!$B$1:$BA$1,0)))*AO$3</f>
        <v>1.1911269277334213E-2</v>
      </c>
      <c r="AP11" s="2">
        <f>IF(AP$2=0,0,INDEX('Placebo - Data'!$B:$BA,MATCH($Q11,'Placebo - Data'!$A:$A,0),MATCH(AP$1,'Placebo - Data'!$B$1:$BA$1,0)))*AP$3</f>
        <v>0</v>
      </c>
      <c r="AQ11" s="2">
        <f>IF(AQ$2=0,0,INDEX('Placebo - Data'!$B:$BA,MATCH($Q11,'Placebo - Data'!$A:$A,0),MATCH(AQ$1,'Placebo - Data'!$B$1:$BA$1,0)))*AQ$3</f>
        <v>-3.7421651184558868E-2</v>
      </c>
      <c r="AR11" s="2">
        <f>IF(AR$2=0,0,INDEX('Placebo - Data'!$B:$BA,MATCH($Q11,'Placebo - Data'!$A:$A,0),MATCH(AR$1,'Placebo - Data'!$B$1:$BA$1,0)))*AR$3</f>
        <v>0</v>
      </c>
      <c r="AS11" s="2">
        <f>IF(AS$2=0,0,INDEX('Placebo - Data'!$B:$BA,MATCH($Q11,'Placebo - Data'!$A:$A,0),MATCH(AS$1,'Placebo - Data'!$B$1:$BA$1,0)))*AS$3</f>
        <v>-6.6765740513801575E-2</v>
      </c>
      <c r="AT11" s="2">
        <f>IF(AT$2=0,0,INDEX('Placebo - Data'!$B:$BA,MATCH($Q11,'Placebo - Data'!$A:$A,0),MATCH(AT$1,'Placebo - Data'!$B$1:$BA$1,0)))*AT$3</f>
        <v>-1.1534587480127811E-2</v>
      </c>
      <c r="AU11" s="2">
        <f>IF(AU$2=0,0,INDEX('Placebo - Data'!$B:$BA,MATCH($Q11,'Placebo - Data'!$A:$A,0),MATCH(AU$1,'Placebo - Data'!$B$1:$BA$1,0)))*AU$3</f>
        <v>0</v>
      </c>
      <c r="AV11" s="2">
        <f>IF(AV$2=0,0,INDEX('Placebo - Data'!$B:$BA,MATCH($Q11,'Placebo - Data'!$A:$A,0),MATCH(AV$1,'Placebo - Data'!$B$1:$BA$1,0)))*AV$3</f>
        <v>4.5498285442590714E-2</v>
      </c>
      <c r="AW11" s="2">
        <f>IF(AW$2=0,0,INDEX('Placebo - Data'!$B:$BA,MATCH($Q11,'Placebo - Data'!$A:$A,0),MATCH(AW$1,'Placebo - Data'!$B$1:$BA$1,0)))*AW$3</f>
        <v>0</v>
      </c>
      <c r="AX11" s="2">
        <f>IF(AX$2=0,0,INDEX('Placebo - Data'!$B:$BA,MATCH($Q11,'Placebo - Data'!$A:$A,0),MATCH(AX$1,'Placebo - Data'!$B$1:$BA$1,0)))*AX$3</f>
        <v>0</v>
      </c>
      <c r="AY11" s="2">
        <f>IF(AY$2=0,0,INDEX('Placebo - Data'!$B:$BA,MATCH($Q11,'Placebo - Data'!$A:$A,0),MATCH(AY$1,'Placebo - Data'!$B$1:$BA$1,0)))*AY$3</f>
        <v>0</v>
      </c>
      <c r="AZ11" s="2">
        <f>IF(AZ$2=0,0,INDEX('Placebo - Data'!$B:$BA,MATCH($Q11,'Placebo - Data'!$A:$A,0),MATCH(AZ$1,'Placebo - Data'!$B$1:$BA$1,0)))*AZ$3</f>
        <v>4.2183030396699905E-2</v>
      </c>
      <c r="BA11" s="2">
        <f>IF(BA$2=0,0,INDEX('Placebo - Data'!$B:$BA,MATCH($Q11,'Placebo - Data'!$A:$A,0),MATCH(BA$1,'Placebo - Data'!$B$1:$BA$1,0)))*BA$3</f>
        <v>0</v>
      </c>
      <c r="BB11" s="2">
        <f>IF(BB$2=0,0,INDEX('Placebo - Data'!$B:$BA,MATCH($Q11,'Placebo - Data'!$A:$A,0),MATCH(BB$1,'Placebo - Data'!$B$1:$BA$1,0)))*BB$3</f>
        <v>8.6456984281539917E-3</v>
      </c>
      <c r="BC11" s="2">
        <f>IF(BC$2=0,0,INDEX('Placebo - Data'!$B:$BA,MATCH($Q11,'Placebo - Data'!$A:$A,0),MATCH(BC$1,'Placebo - Data'!$B$1:$BA$1,0)))*BC$3</f>
        <v>0</v>
      </c>
      <c r="BD11" s="2">
        <f>IF(BD$2=0,0,INDEX('Placebo - Data'!$B:$BA,MATCH($Q11,'Placebo - Data'!$A:$A,0),MATCH(BD$1,'Placebo - Data'!$B$1:$BA$1,0)))*BD$3</f>
        <v>0</v>
      </c>
      <c r="BE11" s="2">
        <f>IF(BE$2=0,0,INDEX('Placebo - Data'!$B:$BA,MATCH($Q11,'Placebo - Data'!$A:$A,0),MATCH(BE$1,'Placebo - Data'!$B$1:$BA$1,0)))*BE$3</f>
        <v>0</v>
      </c>
      <c r="BF11" s="2">
        <f>IF(BF$2=0,0,INDEX('Placebo - Data'!$B:$BA,MATCH($Q11,'Placebo - Data'!$A:$A,0),MATCH(BF$1,'Placebo - Data'!$B$1:$BA$1,0)))*BF$3</f>
        <v>-7.2694476693868637E-3</v>
      </c>
      <c r="BG11" s="2">
        <f>IF(BG$2=0,0,INDEX('Placebo - Data'!$B:$BA,MATCH($Q11,'Placebo - Data'!$A:$A,0),MATCH(BG$1,'Placebo - Data'!$B$1:$BA$1,0)))*BG$3</f>
        <v>4.9605678766965866E-2</v>
      </c>
      <c r="BH11" s="2">
        <f>IF(BH$2=0,0,INDEX('Placebo - Data'!$B:$BA,MATCH($Q11,'Placebo - Data'!$A:$A,0),MATCH(BH$1,'Placebo - Data'!$B$1:$BA$1,0)))*BH$3</f>
        <v>1.0689792223274708E-2</v>
      </c>
      <c r="BI11" s="2">
        <f>IF(BI$2=0,0,INDEX('Placebo - Data'!$B:$BA,MATCH($Q11,'Placebo - Data'!$A:$A,0),MATCH(BI$1,'Placebo - Data'!$B$1:$BA$1,0)))*BI$3</f>
        <v>-4.7654945403337479E-2</v>
      </c>
      <c r="BJ11" s="2">
        <f>IF(BJ$2=0,0,INDEX('Placebo - Data'!$B:$BA,MATCH($Q11,'Placebo - Data'!$A:$A,0),MATCH(BJ$1,'Placebo - Data'!$B$1:$BA$1,0)))*BJ$3</f>
        <v>0</v>
      </c>
      <c r="BK11" s="2">
        <f>IF(BK$2=0,0,INDEX('Placebo - Data'!$B:$BA,MATCH($Q11,'Placebo - Data'!$A:$A,0),MATCH(BK$1,'Placebo - Data'!$B$1:$BA$1,0)))*BK$3</f>
        <v>0</v>
      </c>
      <c r="BL11" s="2">
        <f>IF(BL$2=0,0,INDEX('Placebo - Data'!$B:$BA,MATCH($Q11,'Placebo - Data'!$A:$A,0),MATCH(BL$1,'Placebo - Data'!$B$1:$BA$1,0)))*BL$3</f>
        <v>0</v>
      </c>
      <c r="BM11" s="2">
        <f>IF(BM$2=0,0,INDEX('Placebo - Data'!$B:$BA,MATCH($Q11,'Placebo - Data'!$A:$A,0),MATCH(BM$1,'Placebo - Data'!$B$1:$BA$1,0)))*BM$3</f>
        <v>0</v>
      </c>
      <c r="BN11" s="2">
        <f>IF(BN$2=0,0,INDEX('Placebo - Data'!$B:$BA,MATCH($Q11,'Placebo - Data'!$A:$A,0),MATCH(BN$1,'Placebo - Data'!$B$1:$BA$1,0)))*BN$3</f>
        <v>0</v>
      </c>
      <c r="BO11" s="2">
        <f>IF(BO$2=0,0,INDEX('Placebo - Data'!$B:$BA,MATCH($Q11,'Placebo - Data'!$A:$A,0),MATCH(BO$1,'Placebo - Data'!$B$1:$BA$1,0)))*BO$3</f>
        <v>-5.9267651289701462E-2</v>
      </c>
      <c r="BP11" s="2">
        <f>IF(BP$2=0,0,INDEX('Placebo - Data'!$B:$BA,MATCH($Q11,'Placebo - Data'!$A:$A,0),MATCH(BP$1,'Placebo - Data'!$B$1:$BA$1,0)))*BP$3</f>
        <v>0</v>
      </c>
      <c r="BQ11" s="2"/>
      <c r="BR11" s="2"/>
    </row>
    <row r="12" spans="1:71" x14ac:dyDescent="0.25">
      <c r="A12" t="s">
        <v>53</v>
      </c>
      <c r="B12" s="2">
        <f t="shared" si="0"/>
        <v>2.6617305191044349</v>
      </c>
      <c r="Q12">
        <f>'Placebo - Data'!A9</f>
        <v>1989</v>
      </c>
      <c r="R12" s="2">
        <f>IF(R$2=0,0,INDEX('Placebo - Data'!$B:$BA,MATCH($Q12,'Placebo - Data'!$A:$A,0),MATCH(R$1,'Placebo - Data'!$B$1:$BA$1,0)))*R$3</f>
        <v>-1.0531466454267502E-2</v>
      </c>
      <c r="S12" s="2">
        <f>IF(S$2=0,0,INDEX('Placebo - Data'!$B:$BA,MATCH($Q12,'Placebo - Data'!$A:$A,0),MATCH(S$1,'Placebo - Data'!$B$1:$BA$1,0)))*S$3</f>
        <v>0</v>
      </c>
      <c r="T12" s="2">
        <f>IF(T$2=0,0,INDEX('Placebo - Data'!$B:$BA,MATCH($Q12,'Placebo - Data'!$A:$A,0),MATCH(T$1,'Placebo - Data'!$B$1:$BA$1,0)))*T$3</f>
        <v>0</v>
      </c>
      <c r="U12" s="2">
        <f>IF(U$2=0,0,INDEX('Placebo - Data'!$B:$BA,MATCH($Q12,'Placebo - Data'!$A:$A,0),MATCH(U$1,'Placebo - Data'!$B$1:$BA$1,0)))*U$3</f>
        <v>4.0731996297836304E-2</v>
      </c>
      <c r="V12" s="2">
        <f>IF(V$2=0,0,INDEX('Placebo - Data'!$B:$BA,MATCH($Q12,'Placebo - Data'!$A:$A,0),MATCH(V$1,'Placebo - Data'!$B$1:$BA$1,0)))*V$3</f>
        <v>-9.8437890410423279E-2</v>
      </c>
      <c r="W12" s="2">
        <f>IF(W$2=0,0,INDEX('Placebo - Data'!$B:$BA,MATCH($Q12,'Placebo - Data'!$A:$A,0),MATCH(W$1,'Placebo - Data'!$B$1:$BA$1,0)))*W$3</f>
        <v>0</v>
      </c>
      <c r="X12" s="2">
        <f>IF(X$2=0,0,INDEX('Placebo - Data'!$B:$BA,MATCH($Q12,'Placebo - Data'!$A:$A,0),MATCH(X$1,'Placebo - Data'!$B$1:$BA$1,0)))*X$3</f>
        <v>5.3872205317020416E-2</v>
      </c>
      <c r="Y12" s="2">
        <f>IF(Y$2=0,0,INDEX('Placebo - Data'!$B:$BA,MATCH($Q12,'Placebo - Data'!$A:$A,0),MATCH(Y$1,'Placebo - Data'!$B$1:$BA$1,0)))*Y$3</f>
        <v>-2.9498487710952759E-2</v>
      </c>
      <c r="Z12" s="2">
        <f>IF(Z$2=0,0,INDEX('Placebo - Data'!$B:$BA,MATCH($Q12,'Placebo - Data'!$A:$A,0),MATCH(Z$1,'Placebo - Data'!$B$1:$BA$1,0)))*Z$3</f>
        <v>0</v>
      </c>
      <c r="AA12" s="2">
        <f>IF(AA$2=0,0,INDEX('Placebo - Data'!$B:$BA,MATCH($Q12,'Placebo - Data'!$A:$A,0),MATCH(AA$1,'Placebo - Data'!$B$1:$BA$1,0)))*AA$3</f>
        <v>0</v>
      </c>
      <c r="AB12" s="2">
        <f>IF(AB$2=0,0,INDEX('Placebo - Data'!$B:$BA,MATCH($Q12,'Placebo - Data'!$A:$A,0),MATCH(AB$1,'Placebo - Data'!$B$1:$BA$1,0)))*AB$3</f>
        <v>1.1836609803140163E-2</v>
      </c>
      <c r="AC12" s="2">
        <f>IF(AC$2=0,0,INDEX('Placebo - Data'!$B:$BA,MATCH($Q12,'Placebo - Data'!$A:$A,0),MATCH(AC$1,'Placebo - Data'!$B$1:$BA$1,0)))*AC$3</f>
        <v>-2.5675183162093163E-2</v>
      </c>
      <c r="AD12" s="2">
        <f>IF(AD$2=0,0,INDEX('Placebo - Data'!$B:$BA,MATCH($Q12,'Placebo - Data'!$A:$A,0),MATCH(AD$1,'Placebo - Data'!$B$1:$BA$1,0)))*AD$3</f>
        <v>0</v>
      </c>
      <c r="AE12" s="2">
        <f>IF(AE$2=0,0,INDEX('Placebo - Data'!$B:$BA,MATCH($Q12,'Placebo - Data'!$A:$A,0),MATCH(AE$1,'Placebo - Data'!$B$1:$BA$1,0)))*AE$3</f>
        <v>2.0245581399649382E-3</v>
      </c>
      <c r="AF12" s="2">
        <f>IF(AF$2=0,0,INDEX('Placebo - Data'!$B:$BA,MATCH($Q12,'Placebo - Data'!$A:$A,0),MATCH(AF$1,'Placebo - Data'!$B$1:$BA$1,0)))*AF$3</f>
        <v>6.4945081248879433E-3</v>
      </c>
      <c r="AG12" s="2">
        <f>IF(AG$2=0,0,INDEX('Placebo - Data'!$B:$BA,MATCH($Q12,'Placebo - Data'!$A:$A,0),MATCH(AG$1,'Placebo - Data'!$B$1:$BA$1,0)))*AG$3</f>
        <v>0</v>
      </c>
      <c r="AH12" s="2">
        <f>IF(AH$2=0,0,INDEX('Placebo - Data'!$B:$BA,MATCH($Q12,'Placebo - Data'!$A:$A,0),MATCH(AH$1,'Placebo - Data'!$B$1:$BA$1,0)))*AH$3</f>
        <v>4.8369958996772766E-2</v>
      </c>
      <c r="AI12" s="2">
        <f>IF(AI$2=0,0,INDEX('Placebo - Data'!$B:$BA,MATCH($Q12,'Placebo - Data'!$A:$A,0),MATCH(AI$1,'Placebo - Data'!$B$1:$BA$1,0)))*AI$3</f>
        <v>4.0342599153518677E-2</v>
      </c>
      <c r="AJ12" s="2">
        <f>IF(AJ$2=0,0,INDEX('Placebo - Data'!$B:$BA,MATCH($Q12,'Placebo - Data'!$A:$A,0),MATCH(AJ$1,'Placebo - Data'!$B$1:$BA$1,0)))*AJ$3</f>
        <v>-2.7127141132950783E-2</v>
      </c>
      <c r="AK12" s="2">
        <f>IF(AK$2=0,0,INDEX('Placebo - Data'!$B:$BA,MATCH($Q12,'Placebo - Data'!$A:$A,0),MATCH(AK$1,'Placebo - Data'!$B$1:$BA$1,0)))*AK$3</f>
        <v>0</v>
      </c>
      <c r="AL12" s="2">
        <f>IF(AL$2=0,0,INDEX('Placebo - Data'!$B:$BA,MATCH($Q12,'Placebo - Data'!$A:$A,0),MATCH(AL$1,'Placebo - Data'!$B$1:$BA$1,0)))*AL$3</f>
        <v>1.632349006831646E-2</v>
      </c>
      <c r="AM12" s="2">
        <f>IF(AM$2=0,0,INDEX('Placebo - Data'!$B:$BA,MATCH($Q12,'Placebo - Data'!$A:$A,0),MATCH(AM$1,'Placebo - Data'!$B$1:$BA$1,0)))*AM$3</f>
        <v>-6.5454423427581787E-2</v>
      </c>
      <c r="AN12" s="2">
        <f>IF(AN$2=0,0,INDEX('Placebo - Data'!$B:$BA,MATCH($Q12,'Placebo - Data'!$A:$A,0),MATCH(AN$1,'Placebo - Data'!$B$1:$BA$1,0)))*AN$3</f>
        <v>0</v>
      </c>
      <c r="AO12" s="2">
        <f>IF(AO$2=0,0,INDEX('Placebo - Data'!$B:$BA,MATCH($Q12,'Placebo - Data'!$A:$A,0),MATCH(AO$1,'Placebo - Data'!$B$1:$BA$1,0)))*AO$3</f>
        <v>-4.547886922955513E-2</v>
      </c>
      <c r="AP12" s="2">
        <f>IF(AP$2=0,0,INDEX('Placebo - Data'!$B:$BA,MATCH($Q12,'Placebo - Data'!$A:$A,0),MATCH(AP$1,'Placebo - Data'!$B$1:$BA$1,0)))*AP$3</f>
        <v>0</v>
      </c>
      <c r="AQ12" s="2">
        <f>IF(AQ$2=0,0,INDEX('Placebo - Data'!$B:$BA,MATCH($Q12,'Placebo - Data'!$A:$A,0),MATCH(AQ$1,'Placebo - Data'!$B$1:$BA$1,0)))*AQ$3</f>
        <v>-3.0545560643076897E-2</v>
      </c>
      <c r="AR12" s="2">
        <f>IF(AR$2=0,0,INDEX('Placebo - Data'!$B:$BA,MATCH($Q12,'Placebo - Data'!$A:$A,0),MATCH(AR$1,'Placebo - Data'!$B$1:$BA$1,0)))*AR$3</f>
        <v>0</v>
      </c>
      <c r="AS12" s="2">
        <f>IF(AS$2=0,0,INDEX('Placebo - Data'!$B:$BA,MATCH($Q12,'Placebo - Data'!$A:$A,0),MATCH(AS$1,'Placebo - Data'!$B$1:$BA$1,0)))*AS$3</f>
        <v>-8.8683683425188065E-3</v>
      </c>
      <c r="AT12" s="2">
        <f>IF(AT$2=0,0,INDEX('Placebo - Data'!$B:$BA,MATCH($Q12,'Placebo - Data'!$A:$A,0),MATCH(AT$1,'Placebo - Data'!$B$1:$BA$1,0)))*AT$3</f>
        <v>-8.5391506552696228E-2</v>
      </c>
      <c r="AU12" s="2">
        <f>IF(AU$2=0,0,INDEX('Placebo - Data'!$B:$BA,MATCH($Q12,'Placebo - Data'!$A:$A,0),MATCH(AU$1,'Placebo - Data'!$B$1:$BA$1,0)))*AU$3</f>
        <v>0</v>
      </c>
      <c r="AV12" s="2">
        <f>IF(AV$2=0,0,INDEX('Placebo - Data'!$B:$BA,MATCH($Q12,'Placebo - Data'!$A:$A,0),MATCH(AV$1,'Placebo - Data'!$B$1:$BA$1,0)))*AV$3</f>
        <v>1.0398435406386852E-2</v>
      </c>
      <c r="AW12" s="2">
        <f>IF(AW$2=0,0,INDEX('Placebo - Data'!$B:$BA,MATCH($Q12,'Placebo - Data'!$A:$A,0),MATCH(AW$1,'Placebo - Data'!$B$1:$BA$1,0)))*AW$3</f>
        <v>0</v>
      </c>
      <c r="AX12" s="2">
        <f>IF(AX$2=0,0,INDEX('Placebo - Data'!$B:$BA,MATCH($Q12,'Placebo - Data'!$A:$A,0),MATCH(AX$1,'Placebo - Data'!$B$1:$BA$1,0)))*AX$3</f>
        <v>0</v>
      </c>
      <c r="AY12" s="2">
        <f>IF(AY$2=0,0,INDEX('Placebo - Data'!$B:$BA,MATCH($Q12,'Placebo - Data'!$A:$A,0),MATCH(AY$1,'Placebo - Data'!$B$1:$BA$1,0)))*AY$3</f>
        <v>0</v>
      </c>
      <c r="AZ12" s="2">
        <f>IF(AZ$2=0,0,INDEX('Placebo - Data'!$B:$BA,MATCH($Q12,'Placebo - Data'!$A:$A,0),MATCH(AZ$1,'Placebo - Data'!$B$1:$BA$1,0)))*AZ$3</f>
        <v>7.6372072100639343E-2</v>
      </c>
      <c r="BA12" s="2">
        <f>IF(BA$2=0,0,INDEX('Placebo - Data'!$B:$BA,MATCH($Q12,'Placebo - Data'!$A:$A,0),MATCH(BA$1,'Placebo - Data'!$B$1:$BA$1,0)))*BA$3</f>
        <v>0</v>
      </c>
      <c r="BB12" s="2">
        <f>IF(BB$2=0,0,INDEX('Placebo - Data'!$B:$BA,MATCH($Q12,'Placebo - Data'!$A:$A,0),MATCH(BB$1,'Placebo - Data'!$B$1:$BA$1,0)))*BB$3</f>
        <v>-9.8830834031105042E-3</v>
      </c>
      <c r="BC12" s="2">
        <f>IF(BC$2=0,0,INDEX('Placebo - Data'!$B:$BA,MATCH($Q12,'Placebo - Data'!$A:$A,0),MATCH(BC$1,'Placebo - Data'!$B$1:$BA$1,0)))*BC$3</f>
        <v>0</v>
      </c>
      <c r="BD12" s="2">
        <f>IF(BD$2=0,0,INDEX('Placebo - Data'!$B:$BA,MATCH($Q12,'Placebo - Data'!$A:$A,0),MATCH(BD$1,'Placebo - Data'!$B$1:$BA$1,0)))*BD$3</f>
        <v>0</v>
      </c>
      <c r="BE12" s="2">
        <f>IF(BE$2=0,0,INDEX('Placebo - Data'!$B:$BA,MATCH($Q12,'Placebo - Data'!$A:$A,0),MATCH(BE$1,'Placebo - Data'!$B$1:$BA$1,0)))*BE$3</f>
        <v>0</v>
      </c>
      <c r="BF12" s="2">
        <f>IF(BF$2=0,0,INDEX('Placebo - Data'!$B:$BA,MATCH($Q12,'Placebo - Data'!$A:$A,0),MATCH(BF$1,'Placebo - Data'!$B$1:$BA$1,0)))*BF$3</f>
        <v>2.4417292326688766E-2</v>
      </c>
      <c r="BG12" s="2">
        <f>IF(BG$2=0,0,INDEX('Placebo - Data'!$B:$BA,MATCH($Q12,'Placebo - Data'!$A:$A,0),MATCH(BG$1,'Placebo - Data'!$B$1:$BA$1,0)))*BG$3</f>
        <v>-3.5168327391147614E-2</v>
      </c>
      <c r="BH12" s="2">
        <f>IF(BH$2=0,0,INDEX('Placebo - Data'!$B:$BA,MATCH($Q12,'Placebo - Data'!$A:$A,0),MATCH(BH$1,'Placebo - Data'!$B$1:$BA$1,0)))*BH$3</f>
        <v>-2.9615152627229691E-2</v>
      </c>
      <c r="BI12" s="2">
        <f>IF(BI$2=0,0,INDEX('Placebo - Data'!$B:$BA,MATCH($Q12,'Placebo - Data'!$A:$A,0),MATCH(BI$1,'Placebo - Data'!$B$1:$BA$1,0)))*BI$3</f>
        <v>-6.5060757100582123E-2</v>
      </c>
      <c r="BJ12" s="2">
        <f>IF(BJ$2=0,0,INDEX('Placebo - Data'!$B:$BA,MATCH($Q12,'Placebo - Data'!$A:$A,0),MATCH(BJ$1,'Placebo - Data'!$B$1:$BA$1,0)))*BJ$3</f>
        <v>0</v>
      </c>
      <c r="BK12" s="2">
        <f>IF(BK$2=0,0,INDEX('Placebo - Data'!$B:$BA,MATCH($Q12,'Placebo - Data'!$A:$A,0),MATCH(BK$1,'Placebo - Data'!$B$1:$BA$1,0)))*BK$3</f>
        <v>0</v>
      </c>
      <c r="BL12" s="2">
        <f>IF(BL$2=0,0,INDEX('Placebo - Data'!$B:$BA,MATCH($Q12,'Placebo - Data'!$A:$A,0),MATCH(BL$1,'Placebo - Data'!$B$1:$BA$1,0)))*BL$3</f>
        <v>0</v>
      </c>
      <c r="BM12" s="2">
        <f>IF(BM$2=0,0,INDEX('Placebo - Data'!$B:$BA,MATCH($Q12,'Placebo - Data'!$A:$A,0),MATCH(BM$1,'Placebo - Data'!$B$1:$BA$1,0)))*BM$3</f>
        <v>0</v>
      </c>
      <c r="BN12" s="2">
        <f>IF(BN$2=0,0,INDEX('Placebo - Data'!$B:$BA,MATCH($Q12,'Placebo - Data'!$A:$A,0),MATCH(BN$1,'Placebo - Data'!$B$1:$BA$1,0)))*BN$3</f>
        <v>0</v>
      </c>
      <c r="BO12" s="2">
        <f>IF(BO$2=0,0,INDEX('Placebo - Data'!$B:$BA,MATCH($Q12,'Placebo - Data'!$A:$A,0),MATCH(BO$1,'Placebo - Data'!$B$1:$BA$1,0)))*BO$3</f>
        <v>-8.2788979634642601E-3</v>
      </c>
      <c r="BP12" s="2">
        <f>IF(BP$2=0,0,INDEX('Placebo - Data'!$B:$BA,MATCH($Q12,'Placebo - Data'!$A:$A,0),MATCH(BP$1,'Placebo - Data'!$B$1:$BA$1,0)))*BP$3</f>
        <v>0</v>
      </c>
      <c r="BQ12" s="2"/>
      <c r="BR12" s="2"/>
    </row>
    <row r="13" spans="1:71" x14ac:dyDescent="0.25">
      <c r="A13" t="s">
        <v>45</v>
      </c>
      <c r="B13" s="2">
        <f t="shared" si="0"/>
        <v>2.6390572524795695</v>
      </c>
      <c r="Q13">
        <f>'Placebo - Data'!A10</f>
        <v>1990</v>
      </c>
      <c r="R13" s="2">
        <f>IF(R$2=0,0,INDEX('Placebo - Data'!$B:$BA,MATCH($Q13,'Placebo - Data'!$A:$A,0),MATCH(R$1,'Placebo - Data'!$B$1:$BA$1,0)))*R$3</f>
        <v>1.9982947036623955E-2</v>
      </c>
      <c r="S13" s="2">
        <f>IF(S$2=0,0,INDEX('Placebo - Data'!$B:$BA,MATCH($Q13,'Placebo - Data'!$A:$A,0),MATCH(S$1,'Placebo - Data'!$B$1:$BA$1,0)))*S$3</f>
        <v>0</v>
      </c>
      <c r="T13" s="2">
        <f>IF(T$2=0,0,INDEX('Placebo - Data'!$B:$BA,MATCH($Q13,'Placebo - Data'!$A:$A,0),MATCH(T$1,'Placebo - Data'!$B$1:$BA$1,0)))*T$3</f>
        <v>0</v>
      </c>
      <c r="U13" s="2">
        <f>IF(U$2=0,0,INDEX('Placebo - Data'!$B:$BA,MATCH($Q13,'Placebo - Data'!$A:$A,0),MATCH(U$1,'Placebo - Data'!$B$1:$BA$1,0)))*U$3</f>
        <v>3.3876795321702957E-2</v>
      </c>
      <c r="V13" s="2">
        <f>IF(V$2=0,0,INDEX('Placebo - Data'!$B:$BA,MATCH($Q13,'Placebo - Data'!$A:$A,0),MATCH(V$1,'Placebo - Data'!$B$1:$BA$1,0)))*V$3</f>
        <v>-6.6300101578235626E-2</v>
      </c>
      <c r="W13" s="2">
        <f>IF(W$2=0,0,INDEX('Placebo - Data'!$B:$BA,MATCH($Q13,'Placebo - Data'!$A:$A,0),MATCH(W$1,'Placebo - Data'!$B$1:$BA$1,0)))*W$3</f>
        <v>0</v>
      </c>
      <c r="X13" s="2">
        <f>IF(X$2=0,0,INDEX('Placebo - Data'!$B:$BA,MATCH($Q13,'Placebo - Data'!$A:$A,0),MATCH(X$1,'Placebo - Data'!$B$1:$BA$1,0)))*X$3</f>
        <v>8.2743555307388306E-2</v>
      </c>
      <c r="Y13" s="2">
        <f>IF(Y$2=0,0,INDEX('Placebo - Data'!$B:$BA,MATCH($Q13,'Placebo - Data'!$A:$A,0),MATCH(Y$1,'Placebo - Data'!$B$1:$BA$1,0)))*Y$3</f>
        <v>-3.215443342924118E-2</v>
      </c>
      <c r="Z13" s="2">
        <f>IF(Z$2=0,0,INDEX('Placebo - Data'!$B:$BA,MATCH($Q13,'Placebo - Data'!$A:$A,0),MATCH(Z$1,'Placebo - Data'!$B$1:$BA$1,0)))*Z$3</f>
        <v>0</v>
      </c>
      <c r="AA13" s="2">
        <f>IF(AA$2=0,0,INDEX('Placebo - Data'!$B:$BA,MATCH($Q13,'Placebo - Data'!$A:$A,0),MATCH(AA$1,'Placebo - Data'!$B$1:$BA$1,0)))*AA$3</f>
        <v>0</v>
      </c>
      <c r="AB13" s="2">
        <f>IF(AB$2=0,0,INDEX('Placebo - Data'!$B:$BA,MATCH($Q13,'Placebo - Data'!$A:$A,0),MATCH(AB$1,'Placebo - Data'!$B$1:$BA$1,0)))*AB$3</f>
        <v>-1.1026760563254356E-2</v>
      </c>
      <c r="AC13" s="2">
        <f>IF(AC$2=0,0,INDEX('Placebo - Data'!$B:$BA,MATCH($Q13,'Placebo - Data'!$A:$A,0),MATCH(AC$1,'Placebo - Data'!$B$1:$BA$1,0)))*AC$3</f>
        <v>8.4924036636948586E-3</v>
      </c>
      <c r="AD13" s="2">
        <f>IF(AD$2=0,0,INDEX('Placebo - Data'!$B:$BA,MATCH($Q13,'Placebo - Data'!$A:$A,0),MATCH(AD$1,'Placebo - Data'!$B$1:$BA$1,0)))*AD$3</f>
        <v>0</v>
      </c>
      <c r="AE13" s="2">
        <f>IF(AE$2=0,0,INDEX('Placebo - Data'!$B:$BA,MATCH($Q13,'Placebo - Data'!$A:$A,0),MATCH(AE$1,'Placebo - Data'!$B$1:$BA$1,0)))*AE$3</f>
        <v>-4.8480629920959473E-2</v>
      </c>
      <c r="AF13" s="2">
        <f>IF(AF$2=0,0,INDEX('Placebo - Data'!$B:$BA,MATCH($Q13,'Placebo - Data'!$A:$A,0),MATCH(AF$1,'Placebo - Data'!$B$1:$BA$1,0)))*AF$3</f>
        <v>1.5235058031976223E-2</v>
      </c>
      <c r="AG13" s="2">
        <f>IF(AG$2=0,0,INDEX('Placebo - Data'!$B:$BA,MATCH($Q13,'Placebo - Data'!$A:$A,0),MATCH(AG$1,'Placebo - Data'!$B$1:$BA$1,0)))*AG$3</f>
        <v>0</v>
      </c>
      <c r="AH13" s="2">
        <f>IF(AH$2=0,0,INDEX('Placebo - Data'!$B:$BA,MATCH($Q13,'Placebo - Data'!$A:$A,0),MATCH(AH$1,'Placebo - Data'!$B$1:$BA$1,0)))*AH$3</f>
        <v>-2.5714060291647911E-2</v>
      </c>
      <c r="AI13" s="2">
        <f>IF(AI$2=0,0,INDEX('Placebo - Data'!$B:$BA,MATCH($Q13,'Placebo - Data'!$A:$A,0),MATCH(AI$1,'Placebo - Data'!$B$1:$BA$1,0)))*AI$3</f>
        <v>6.0028694570064545E-2</v>
      </c>
      <c r="AJ13" s="2">
        <f>IF(AJ$2=0,0,INDEX('Placebo - Data'!$B:$BA,MATCH($Q13,'Placebo - Data'!$A:$A,0),MATCH(AJ$1,'Placebo - Data'!$B$1:$BA$1,0)))*AJ$3</f>
        <v>-1.9353395327925682E-2</v>
      </c>
      <c r="AK13" s="2">
        <f>IF(AK$2=0,0,INDEX('Placebo - Data'!$B:$BA,MATCH($Q13,'Placebo - Data'!$A:$A,0),MATCH(AK$1,'Placebo - Data'!$B$1:$BA$1,0)))*AK$3</f>
        <v>0</v>
      </c>
      <c r="AL13" s="2">
        <f>IF(AL$2=0,0,INDEX('Placebo - Data'!$B:$BA,MATCH($Q13,'Placebo - Data'!$A:$A,0),MATCH(AL$1,'Placebo - Data'!$B$1:$BA$1,0)))*AL$3</f>
        <v>-1.5436439774930477E-2</v>
      </c>
      <c r="AM13" s="2">
        <f>IF(AM$2=0,0,INDEX('Placebo - Data'!$B:$BA,MATCH($Q13,'Placebo - Data'!$A:$A,0),MATCH(AM$1,'Placebo - Data'!$B$1:$BA$1,0)))*AM$3</f>
        <v>-5.5922355502843857E-2</v>
      </c>
      <c r="AN13" s="2">
        <f>IF(AN$2=0,0,INDEX('Placebo - Data'!$B:$BA,MATCH($Q13,'Placebo - Data'!$A:$A,0),MATCH(AN$1,'Placebo - Data'!$B$1:$BA$1,0)))*AN$3</f>
        <v>0</v>
      </c>
      <c r="AO13" s="2">
        <f>IF(AO$2=0,0,INDEX('Placebo - Data'!$B:$BA,MATCH($Q13,'Placebo - Data'!$A:$A,0),MATCH(AO$1,'Placebo - Data'!$B$1:$BA$1,0)))*AO$3</f>
        <v>1.9739653915166855E-2</v>
      </c>
      <c r="AP13" s="2">
        <f>IF(AP$2=0,0,INDEX('Placebo - Data'!$B:$BA,MATCH($Q13,'Placebo - Data'!$A:$A,0),MATCH(AP$1,'Placebo - Data'!$B$1:$BA$1,0)))*AP$3</f>
        <v>0</v>
      </c>
      <c r="AQ13" s="2">
        <f>IF(AQ$2=0,0,INDEX('Placebo - Data'!$B:$BA,MATCH($Q13,'Placebo - Data'!$A:$A,0),MATCH(AQ$1,'Placebo - Data'!$B$1:$BA$1,0)))*AQ$3</f>
        <v>-3.5192716866731644E-2</v>
      </c>
      <c r="AR13" s="2">
        <f>IF(AR$2=0,0,INDEX('Placebo - Data'!$B:$BA,MATCH($Q13,'Placebo - Data'!$A:$A,0),MATCH(AR$1,'Placebo - Data'!$B$1:$BA$1,0)))*AR$3</f>
        <v>0</v>
      </c>
      <c r="AS13" s="2">
        <f>IF(AS$2=0,0,INDEX('Placebo - Data'!$B:$BA,MATCH($Q13,'Placebo - Data'!$A:$A,0),MATCH(AS$1,'Placebo - Data'!$B$1:$BA$1,0)))*AS$3</f>
        <v>1.5765199437737465E-2</v>
      </c>
      <c r="AT13" s="2">
        <f>IF(AT$2=0,0,INDEX('Placebo - Data'!$B:$BA,MATCH($Q13,'Placebo - Data'!$A:$A,0),MATCH(AT$1,'Placebo - Data'!$B$1:$BA$1,0)))*AT$3</f>
        <v>-9.1026999056339264E-2</v>
      </c>
      <c r="AU13" s="2">
        <f>IF(AU$2=0,0,INDEX('Placebo - Data'!$B:$BA,MATCH($Q13,'Placebo - Data'!$A:$A,0),MATCH(AU$1,'Placebo - Data'!$B$1:$BA$1,0)))*AU$3</f>
        <v>0</v>
      </c>
      <c r="AV13" s="2">
        <f>IF(AV$2=0,0,INDEX('Placebo - Data'!$B:$BA,MATCH($Q13,'Placebo - Data'!$A:$A,0),MATCH(AV$1,'Placebo - Data'!$B$1:$BA$1,0)))*AV$3</f>
        <v>4.8366766422986984E-2</v>
      </c>
      <c r="AW13" s="2">
        <f>IF(AW$2=0,0,INDEX('Placebo - Data'!$B:$BA,MATCH($Q13,'Placebo - Data'!$A:$A,0),MATCH(AW$1,'Placebo - Data'!$B$1:$BA$1,0)))*AW$3</f>
        <v>0</v>
      </c>
      <c r="AX13" s="2">
        <f>IF(AX$2=0,0,INDEX('Placebo - Data'!$B:$BA,MATCH($Q13,'Placebo - Data'!$A:$A,0),MATCH(AX$1,'Placebo - Data'!$B$1:$BA$1,0)))*AX$3</f>
        <v>0</v>
      </c>
      <c r="AY13" s="2">
        <f>IF(AY$2=0,0,INDEX('Placebo - Data'!$B:$BA,MATCH($Q13,'Placebo - Data'!$A:$A,0),MATCH(AY$1,'Placebo - Data'!$B$1:$BA$1,0)))*AY$3</f>
        <v>0</v>
      </c>
      <c r="AZ13" s="2">
        <f>IF(AZ$2=0,0,INDEX('Placebo - Data'!$B:$BA,MATCH($Q13,'Placebo - Data'!$A:$A,0),MATCH(AZ$1,'Placebo - Data'!$B$1:$BA$1,0)))*AZ$3</f>
        <v>-4.8620011657476425E-2</v>
      </c>
      <c r="BA13" s="2">
        <f>IF(BA$2=0,0,INDEX('Placebo - Data'!$B:$BA,MATCH($Q13,'Placebo - Data'!$A:$A,0),MATCH(BA$1,'Placebo - Data'!$B$1:$BA$1,0)))*BA$3</f>
        <v>0</v>
      </c>
      <c r="BB13" s="2">
        <f>IF(BB$2=0,0,INDEX('Placebo - Data'!$B:$BA,MATCH($Q13,'Placebo - Data'!$A:$A,0),MATCH(BB$1,'Placebo - Data'!$B$1:$BA$1,0)))*BB$3</f>
        <v>4.7203514724969864E-2</v>
      </c>
      <c r="BC13" s="2">
        <f>IF(BC$2=0,0,INDEX('Placebo - Data'!$B:$BA,MATCH($Q13,'Placebo - Data'!$A:$A,0),MATCH(BC$1,'Placebo - Data'!$B$1:$BA$1,0)))*BC$3</f>
        <v>0</v>
      </c>
      <c r="BD13" s="2">
        <f>IF(BD$2=0,0,INDEX('Placebo - Data'!$B:$BA,MATCH($Q13,'Placebo - Data'!$A:$A,0),MATCH(BD$1,'Placebo - Data'!$B$1:$BA$1,0)))*BD$3</f>
        <v>0</v>
      </c>
      <c r="BE13" s="2">
        <f>IF(BE$2=0,0,INDEX('Placebo - Data'!$B:$BA,MATCH($Q13,'Placebo - Data'!$A:$A,0),MATCH(BE$1,'Placebo - Data'!$B$1:$BA$1,0)))*BE$3</f>
        <v>0</v>
      </c>
      <c r="BF13" s="2">
        <f>IF(BF$2=0,0,INDEX('Placebo - Data'!$B:$BA,MATCH($Q13,'Placebo - Data'!$A:$A,0),MATCH(BF$1,'Placebo - Data'!$B$1:$BA$1,0)))*BF$3</f>
        <v>-1.8780265003442764E-2</v>
      </c>
      <c r="BG13" s="2">
        <f>IF(BG$2=0,0,INDEX('Placebo - Data'!$B:$BA,MATCH($Q13,'Placebo - Data'!$A:$A,0),MATCH(BG$1,'Placebo - Data'!$B$1:$BA$1,0)))*BG$3</f>
        <v>3.3205926418304443E-2</v>
      </c>
      <c r="BH13" s="2">
        <f>IF(BH$2=0,0,INDEX('Placebo - Data'!$B:$BA,MATCH($Q13,'Placebo - Data'!$A:$A,0),MATCH(BH$1,'Placebo - Data'!$B$1:$BA$1,0)))*BH$3</f>
        <v>3.0234286561608315E-2</v>
      </c>
      <c r="BI13" s="2">
        <f>IF(BI$2=0,0,INDEX('Placebo - Data'!$B:$BA,MATCH($Q13,'Placebo - Data'!$A:$A,0),MATCH(BI$1,'Placebo - Data'!$B$1:$BA$1,0)))*BI$3</f>
        <v>-1.9933935254812241E-2</v>
      </c>
      <c r="BJ13" s="2">
        <f>IF(BJ$2=0,0,INDEX('Placebo - Data'!$B:$BA,MATCH($Q13,'Placebo - Data'!$A:$A,0),MATCH(BJ$1,'Placebo - Data'!$B$1:$BA$1,0)))*BJ$3</f>
        <v>0</v>
      </c>
      <c r="BK13" s="2">
        <f>IF(BK$2=0,0,INDEX('Placebo - Data'!$B:$BA,MATCH($Q13,'Placebo - Data'!$A:$A,0),MATCH(BK$1,'Placebo - Data'!$B$1:$BA$1,0)))*BK$3</f>
        <v>0</v>
      </c>
      <c r="BL13" s="2">
        <f>IF(BL$2=0,0,INDEX('Placebo - Data'!$B:$BA,MATCH($Q13,'Placebo - Data'!$A:$A,0),MATCH(BL$1,'Placebo - Data'!$B$1:$BA$1,0)))*BL$3</f>
        <v>0</v>
      </c>
      <c r="BM13" s="2">
        <f>IF(BM$2=0,0,INDEX('Placebo - Data'!$B:$BA,MATCH($Q13,'Placebo - Data'!$A:$A,0),MATCH(BM$1,'Placebo - Data'!$B$1:$BA$1,0)))*BM$3</f>
        <v>0</v>
      </c>
      <c r="BN13" s="2">
        <f>IF(BN$2=0,0,INDEX('Placebo - Data'!$B:$BA,MATCH($Q13,'Placebo - Data'!$A:$A,0),MATCH(BN$1,'Placebo - Data'!$B$1:$BA$1,0)))*BN$3</f>
        <v>0</v>
      </c>
      <c r="BO13" s="2">
        <f>IF(BO$2=0,0,INDEX('Placebo - Data'!$B:$BA,MATCH($Q13,'Placebo - Data'!$A:$A,0),MATCH(BO$1,'Placebo - Data'!$B$1:$BA$1,0)))*BO$3</f>
        <v>4.5609045773744583E-2</v>
      </c>
      <c r="BP13" s="2">
        <f>IF(BP$2=0,0,INDEX('Placebo - Data'!$B:$BA,MATCH($Q13,'Placebo - Data'!$A:$A,0),MATCH(BP$1,'Placebo - Data'!$B$1:$BA$1,0)))*BP$3</f>
        <v>0</v>
      </c>
      <c r="BQ13" s="2"/>
      <c r="BR13" s="2"/>
    </row>
    <row r="14" spans="1:71" x14ac:dyDescent="0.25">
      <c r="A14" t="s">
        <v>36</v>
      </c>
      <c r="B14" s="2">
        <f t="shared" si="0"/>
        <v>2.6187937987530683</v>
      </c>
      <c r="Q14">
        <f>'Placebo - Data'!A11</f>
        <v>1991</v>
      </c>
      <c r="R14" s="2">
        <f>IF(R$2=0,0,INDEX('Placebo - Data'!$B:$BA,MATCH($Q14,'Placebo - Data'!$A:$A,0),MATCH(R$1,'Placebo - Data'!$B$1:$BA$1,0)))*R$3</f>
        <v>-1.065293254214339E-4</v>
      </c>
      <c r="S14" s="2">
        <f>IF(S$2=0,0,INDEX('Placebo - Data'!$B:$BA,MATCH($Q14,'Placebo - Data'!$A:$A,0),MATCH(S$1,'Placebo - Data'!$B$1:$BA$1,0)))*S$3</f>
        <v>0</v>
      </c>
      <c r="T14" s="2">
        <f>IF(T$2=0,0,INDEX('Placebo - Data'!$B:$BA,MATCH($Q14,'Placebo - Data'!$A:$A,0),MATCH(T$1,'Placebo - Data'!$B$1:$BA$1,0)))*T$3</f>
        <v>0</v>
      </c>
      <c r="U14" s="2">
        <f>IF(U$2=0,0,INDEX('Placebo - Data'!$B:$BA,MATCH($Q14,'Placebo - Data'!$A:$A,0),MATCH(U$1,'Placebo - Data'!$B$1:$BA$1,0)))*U$3</f>
        <v>-8.0607328563928604E-3</v>
      </c>
      <c r="V14" s="2">
        <f>IF(V$2=0,0,INDEX('Placebo - Data'!$B:$BA,MATCH($Q14,'Placebo - Data'!$A:$A,0),MATCH(V$1,'Placebo - Data'!$B$1:$BA$1,0)))*V$3</f>
        <v>-4.7947656363248825E-2</v>
      </c>
      <c r="W14" s="2">
        <f>IF(W$2=0,0,INDEX('Placebo - Data'!$B:$BA,MATCH($Q14,'Placebo - Data'!$A:$A,0),MATCH(W$1,'Placebo - Data'!$B$1:$BA$1,0)))*W$3</f>
        <v>0</v>
      </c>
      <c r="X14" s="2">
        <f>IF(X$2=0,0,INDEX('Placebo - Data'!$B:$BA,MATCH($Q14,'Placebo - Data'!$A:$A,0),MATCH(X$1,'Placebo - Data'!$B$1:$BA$1,0)))*X$3</f>
        <v>-4.2351288720965385E-3</v>
      </c>
      <c r="Y14" s="2">
        <f>IF(Y$2=0,0,INDEX('Placebo - Data'!$B:$BA,MATCH($Q14,'Placebo - Data'!$A:$A,0),MATCH(Y$1,'Placebo - Data'!$B$1:$BA$1,0)))*Y$3</f>
        <v>-7.9958261922001839E-3</v>
      </c>
      <c r="Z14" s="2">
        <f>IF(Z$2=0,0,INDEX('Placebo - Data'!$B:$BA,MATCH($Q14,'Placebo - Data'!$A:$A,0),MATCH(Z$1,'Placebo - Data'!$B$1:$BA$1,0)))*Z$3</f>
        <v>0</v>
      </c>
      <c r="AA14" s="2">
        <f>IF(AA$2=0,0,INDEX('Placebo - Data'!$B:$BA,MATCH($Q14,'Placebo - Data'!$A:$A,0),MATCH(AA$1,'Placebo - Data'!$B$1:$BA$1,0)))*AA$3</f>
        <v>0</v>
      </c>
      <c r="AB14" s="2">
        <f>IF(AB$2=0,0,INDEX('Placebo - Data'!$B:$BA,MATCH($Q14,'Placebo - Data'!$A:$A,0),MATCH(AB$1,'Placebo - Data'!$B$1:$BA$1,0)))*AB$3</f>
        <v>-3.0073306988924742E-3</v>
      </c>
      <c r="AC14" s="2">
        <f>IF(AC$2=0,0,INDEX('Placebo - Data'!$B:$BA,MATCH($Q14,'Placebo - Data'!$A:$A,0),MATCH(AC$1,'Placebo - Data'!$B$1:$BA$1,0)))*AC$3</f>
        <v>-4.4275680556893349E-3</v>
      </c>
      <c r="AD14" s="2">
        <f>IF(AD$2=0,0,INDEX('Placebo - Data'!$B:$BA,MATCH($Q14,'Placebo - Data'!$A:$A,0),MATCH(AD$1,'Placebo - Data'!$B$1:$BA$1,0)))*AD$3</f>
        <v>0</v>
      </c>
      <c r="AE14" s="2">
        <f>IF(AE$2=0,0,INDEX('Placebo - Data'!$B:$BA,MATCH($Q14,'Placebo - Data'!$A:$A,0),MATCH(AE$1,'Placebo - Data'!$B$1:$BA$1,0)))*AE$3</f>
        <v>1.7278179526329041E-2</v>
      </c>
      <c r="AF14" s="2">
        <f>IF(AF$2=0,0,INDEX('Placebo - Data'!$B:$BA,MATCH($Q14,'Placebo - Data'!$A:$A,0),MATCH(AF$1,'Placebo - Data'!$B$1:$BA$1,0)))*AF$3</f>
        <v>-1.31430858746171E-2</v>
      </c>
      <c r="AG14" s="2">
        <f>IF(AG$2=0,0,INDEX('Placebo - Data'!$B:$BA,MATCH($Q14,'Placebo - Data'!$A:$A,0),MATCH(AG$1,'Placebo - Data'!$B$1:$BA$1,0)))*AG$3</f>
        <v>0</v>
      </c>
      <c r="AH14" s="2">
        <f>IF(AH$2=0,0,INDEX('Placebo - Data'!$B:$BA,MATCH($Q14,'Placebo - Data'!$A:$A,0),MATCH(AH$1,'Placebo - Data'!$B$1:$BA$1,0)))*AH$3</f>
        <v>-1.0968374088406563E-2</v>
      </c>
      <c r="AI14" s="2">
        <f>IF(AI$2=0,0,INDEX('Placebo - Data'!$B:$BA,MATCH($Q14,'Placebo - Data'!$A:$A,0),MATCH(AI$1,'Placebo - Data'!$B$1:$BA$1,0)))*AI$3</f>
        <v>1.4184712199494243E-3</v>
      </c>
      <c r="AJ14" s="2">
        <f>IF(AJ$2=0,0,INDEX('Placebo - Data'!$B:$BA,MATCH($Q14,'Placebo - Data'!$A:$A,0),MATCH(AJ$1,'Placebo - Data'!$B$1:$BA$1,0)))*AJ$3</f>
        <v>-8.6346687749028206E-3</v>
      </c>
      <c r="AK14" s="2">
        <f>IF(AK$2=0,0,INDEX('Placebo - Data'!$B:$BA,MATCH($Q14,'Placebo - Data'!$A:$A,0),MATCH(AK$1,'Placebo - Data'!$B$1:$BA$1,0)))*AK$3</f>
        <v>0</v>
      </c>
      <c r="AL14" s="2">
        <f>IF(AL$2=0,0,INDEX('Placebo - Data'!$B:$BA,MATCH($Q14,'Placebo - Data'!$A:$A,0),MATCH(AL$1,'Placebo - Data'!$B$1:$BA$1,0)))*AL$3</f>
        <v>3.4976836293935776E-2</v>
      </c>
      <c r="AM14" s="2">
        <f>IF(AM$2=0,0,INDEX('Placebo - Data'!$B:$BA,MATCH($Q14,'Placebo - Data'!$A:$A,0),MATCH(AM$1,'Placebo - Data'!$B$1:$BA$1,0)))*AM$3</f>
        <v>1.8838313408195972E-3</v>
      </c>
      <c r="AN14" s="2">
        <f>IF(AN$2=0,0,INDEX('Placebo - Data'!$B:$BA,MATCH($Q14,'Placebo - Data'!$A:$A,0),MATCH(AN$1,'Placebo - Data'!$B$1:$BA$1,0)))*AN$3</f>
        <v>0</v>
      </c>
      <c r="AO14" s="2">
        <f>IF(AO$2=0,0,INDEX('Placebo - Data'!$B:$BA,MATCH($Q14,'Placebo - Data'!$A:$A,0),MATCH(AO$1,'Placebo - Data'!$B$1:$BA$1,0)))*AO$3</f>
        <v>7.2755268774926662E-3</v>
      </c>
      <c r="AP14" s="2">
        <f>IF(AP$2=0,0,INDEX('Placebo - Data'!$B:$BA,MATCH($Q14,'Placebo - Data'!$A:$A,0),MATCH(AP$1,'Placebo - Data'!$B$1:$BA$1,0)))*AP$3</f>
        <v>0</v>
      </c>
      <c r="AQ14" s="2">
        <f>IF(AQ$2=0,0,INDEX('Placebo - Data'!$B:$BA,MATCH($Q14,'Placebo - Data'!$A:$A,0),MATCH(AQ$1,'Placebo - Data'!$B$1:$BA$1,0)))*AQ$3</f>
        <v>-2.4103451520204544E-2</v>
      </c>
      <c r="AR14" s="2">
        <f>IF(AR$2=0,0,INDEX('Placebo - Data'!$B:$BA,MATCH($Q14,'Placebo - Data'!$A:$A,0),MATCH(AR$1,'Placebo - Data'!$B$1:$BA$1,0)))*AR$3</f>
        <v>0</v>
      </c>
      <c r="AS14" s="2">
        <f>IF(AS$2=0,0,INDEX('Placebo - Data'!$B:$BA,MATCH($Q14,'Placebo - Data'!$A:$A,0),MATCH(AS$1,'Placebo - Data'!$B$1:$BA$1,0)))*AS$3</f>
        <v>1.0289923287928104E-2</v>
      </c>
      <c r="AT14" s="2">
        <f>IF(AT$2=0,0,INDEX('Placebo - Data'!$B:$BA,MATCH($Q14,'Placebo - Data'!$A:$A,0),MATCH(AT$1,'Placebo - Data'!$B$1:$BA$1,0)))*AT$3</f>
        <v>-2.6700621470808983E-2</v>
      </c>
      <c r="AU14" s="2">
        <f>IF(AU$2=0,0,INDEX('Placebo - Data'!$B:$BA,MATCH($Q14,'Placebo - Data'!$A:$A,0),MATCH(AU$1,'Placebo - Data'!$B$1:$BA$1,0)))*AU$3</f>
        <v>0</v>
      </c>
      <c r="AV14" s="2">
        <f>IF(AV$2=0,0,INDEX('Placebo - Data'!$B:$BA,MATCH($Q14,'Placebo - Data'!$A:$A,0),MATCH(AV$1,'Placebo - Data'!$B$1:$BA$1,0)))*AV$3</f>
        <v>-1.6172718023881316E-3</v>
      </c>
      <c r="AW14" s="2">
        <f>IF(AW$2=0,0,INDEX('Placebo - Data'!$B:$BA,MATCH($Q14,'Placebo - Data'!$A:$A,0),MATCH(AW$1,'Placebo - Data'!$B$1:$BA$1,0)))*AW$3</f>
        <v>0</v>
      </c>
      <c r="AX14" s="2">
        <f>IF(AX$2=0,0,INDEX('Placebo - Data'!$B:$BA,MATCH($Q14,'Placebo - Data'!$A:$A,0),MATCH(AX$1,'Placebo - Data'!$B$1:$BA$1,0)))*AX$3</f>
        <v>0</v>
      </c>
      <c r="AY14" s="2">
        <f>IF(AY$2=0,0,INDEX('Placebo - Data'!$B:$BA,MATCH($Q14,'Placebo - Data'!$A:$A,0),MATCH(AY$1,'Placebo - Data'!$B$1:$BA$1,0)))*AY$3</f>
        <v>0</v>
      </c>
      <c r="AZ14" s="2">
        <f>IF(AZ$2=0,0,INDEX('Placebo - Data'!$B:$BA,MATCH($Q14,'Placebo - Data'!$A:$A,0),MATCH(AZ$1,'Placebo - Data'!$B$1:$BA$1,0)))*AZ$3</f>
        <v>-1.1867647059261799E-2</v>
      </c>
      <c r="BA14" s="2">
        <f>IF(BA$2=0,0,INDEX('Placebo - Data'!$B:$BA,MATCH($Q14,'Placebo - Data'!$A:$A,0),MATCH(BA$1,'Placebo - Data'!$B$1:$BA$1,0)))*BA$3</f>
        <v>0</v>
      </c>
      <c r="BB14" s="2">
        <f>IF(BB$2=0,0,INDEX('Placebo - Data'!$B:$BA,MATCH($Q14,'Placebo - Data'!$A:$A,0),MATCH(BB$1,'Placebo - Data'!$B$1:$BA$1,0)))*BB$3</f>
        <v>1.8549435772001743E-3</v>
      </c>
      <c r="BC14" s="2">
        <f>IF(BC$2=0,0,INDEX('Placebo - Data'!$B:$BA,MATCH($Q14,'Placebo - Data'!$A:$A,0),MATCH(BC$1,'Placebo - Data'!$B$1:$BA$1,0)))*BC$3</f>
        <v>0</v>
      </c>
      <c r="BD14" s="2">
        <f>IF(BD$2=0,0,INDEX('Placebo - Data'!$B:$BA,MATCH($Q14,'Placebo - Data'!$A:$A,0),MATCH(BD$1,'Placebo - Data'!$B$1:$BA$1,0)))*BD$3</f>
        <v>0</v>
      </c>
      <c r="BE14" s="2">
        <f>IF(BE$2=0,0,INDEX('Placebo - Data'!$B:$BA,MATCH($Q14,'Placebo - Data'!$A:$A,0),MATCH(BE$1,'Placebo - Data'!$B$1:$BA$1,0)))*BE$3</f>
        <v>0</v>
      </c>
      <c r="BF14" s="2">
        <f>IF(BF$2=0,0,INDEX('Placebo - Data'!$B:$BA,MATCH($Q14,'Placebo - Data'!$A:$A,0),MATCH(BF$1,'Placebo - Data'!$B$1:$BA$1,0)))*BF$3</f>
        <v>1.7047480214387178E-3</v>
      </c>
      <c r="BG14" s="2">
        <f>IF(BG$2=0,0,INDEX('Placebo - Data'!$B:$BA,MATCH($Q14,'Placebo - Data'!$A:$A,0),MATCH(BG$1,'Placebo - Data'!$B$1:$BA$1,0)))*BG$3</f>
        <v>-9.3168001621961594E-3</v>
      </c>
      <c r="BH14" s="2">
        <f>IF(BH$2=0,0,INDEX('Placebo - Data'!$B:$BA,MATCH($Q14,'Placebo - Data'!$A:$A,0),MATCH(BH$1,'Placebo - Data'!$B$1:$BA$1,0)))*BH$3</f>
        <v>-1.8032013904303312E-3</v>
      </c>
      <c r="BI14" s="2">
        <f>IF(BI$2=0,0,INDEX('Placebo - Data'!$B:$BA,MATCH($Q14,'Placebo - Data'!$A:$A,0),MATCH(BI$1,'Placebo - Data'!$B$1:$BA$1,0)))*BI$3</f>
        <v>-2.2182732820510864E-2</v>
      </c>
      <c r="BJ14" s="2">
        <f>IF(BJ$2=0,0,INDEX('Placebo - Data'!$B:$BA,MATCH($Q14,'Placebo - Data'!$A:$A,0),MATCH(BJ$1,'Placebo - Data'!$B$1:$BA$1,0)))*BJ$3</f>
        <v>0</v>
      </c>
      <c r="BK14" s="2">
        <f>IF(BK$2=0,0,INDEX('Placebo - Data'!$B:$BA,MATCH($Q14,'Placebo - Data'!$A:$A,0),MATCH(BK$1,'Placebo - Data'!$B$1:$BA$1,0)))*BK$3</f>
        <v>0</v>
      </c>
      <c r="BL14" s="2">
        <f>IF(BL$2=0,0,INDEX('Placebo - Data'!$B:$BA,MATCH($Q14,'Placebo - Data'!$A:$A,0),MATCH(BL$1,'Placebo - Data'!$B$1:$BA$1,0)))*BL$3</f>
        <v>0</v>
      </c>
      <c r="BM14" s="2">
        <f>IF(BM$2=0,0,INDEX('Placebo - Data'!$B:$BA,MATCH($Q14,'Placebo - Data'!$A:$A,0),MATCH(BM$1,'Placebo - Data'!$B$1:$BA$1,0)))*BM$3</f>
        <v>0</v>
      </c>
      <c r="BN14" s="2">
        <f>IF(BN$2=0,0,INDEX('Placebo - Data'!$B:$BA,MATCH($Q14,'Placebo - Data'!$A:$A,0),MATCH(BN$1,'Placebo - Data'!$B$1:$BA$1,0)))*BN$3</f>
        <v>0</v>
      </c>
      <c r="BO14" s="2">
        <f>IF(BO$2=0,0,INDEX('Placebo - Data'!$B:$BA,MATCH($Q14,'Placebo - Data'!$A:$A,0),MATCH(BO$1,'Placebo - Data'!$B$1:$BA$1,0)))*BO$3</f>
        <v>1.3864831998944283E-2</v>
      </c>
      <c r="BP14" s="2">
        <f>IF(BP$2=0,0,INDEX('Placebo - Data'!$B:$BA,MATCH($Q14,'Placebo - Data'!$A:$A,0),MATCH(BP$1,'Placebo - Data'!$B$1:$BA$1,0)))*BP$3</f>
        <v>0</v>
      </c>
      <c r="BQ14" s="2"/>
      <c r="BR14" s="2"/>
    </row>
    <row r="15" spans="1:71" x14ac:dyDescent="0.25">
      <c r="A15" t="s">
        <v>43</v>
      </c>
      <c r="B15" s="2">
        <f t="shared" si="0"/>
        <v>2.6153000911137609</v>
      </c>
      <c r="Q15">
        <f>'Placebo - Data'!A12</f>
        <v>1992</v>
      </c>
      <c r="R15" s="2">
        <f>IF(R$2=0,0,INDEX('Placebo - Data'!$B:$BA,MATCH($Q15,'Placebo - Data'!$A:$A,0),MATCH(R$1,'Placebo - Data'!$B$1:$BA$1,0)))*R$3</f>
        <v>-8.8515477254986763E-3</v>
      </c>
      <c r="S15" s="2">
        <f>IF(S$2=0,0,INDEX('Placebo - Data'!$B:$BA,MATCH($Q15,'Placebo - Data'!$A:$A,0),MATCH(S$1,'Placebo - Data'!$B$1:$BA$1,0)))*S$3</f>
        <v>0</v>
      </c>
      <c r="T15" s="2">
        <f>IF(T$2=0,0,INDEX('Placebo - Data'!$B:$BA,MATCH($Q15,'Placebo - Data'!$A:$A,0),MATCH(T$1,'Placebo - Data'!$B$1:$BA$1,0)))*T$3</f>
        <v>0</v>
      </c>
      <c r="U15" s="2">
        <f>IF(U$2=0,0,INDEX('Placebo - Data'!$B:$BA,MATCH($Q15,'Placebo - Data'!$A:$A,0),MATCH(U$1,'Placebo - Data'!$B$1:$BA$1,0)))*U$3</f>
        <v>1.7701121047139168E-2</v>
      </c>
      <c r="V15" s="2">
        <f>IF(V$2=0,0,INDEX('Placebo - Data'!$B:$BA,MATCH($Q15,'Placebo - Data'!$A:$A,0),MATCH(V$1,'Placebo - Data'!$B$1:$BA$1,0)))*V$3</f>
        <v>3.3556520938873291E-2</v>
      </c>
      <c r="W15" s="2">
        <f>IF(W$2=0,0,INDEX('Placebo - Data'!$B:$BA,MATCH($Q15,'Placebo - Data'!$A:$A,0),MATCH(W$1,'Placebo - Data'!$B$1:$BA$1,0)))*W$3</f>
        <v>0</v>
      </c>
      <c r="X15" s="2">
        <f>IF(X$2=0,0,INDEX('Placebo - Data'!$B:$BA,MATCH($Q15,'Placebo - Data'!$A:$A,0),MATCH(X$1,'Placebo - Data'!$B$1:$BA$1,0)))*X$3</f>
        <v>-1.7050957540050149E-3</v>
      </c>
      <c r="Y15" s="2">
        <f>IF(Y$2=0,0,INDEX('Placebo - Data'!$B:$BA,MATCH($Q15,'Placebo - Data'!$A:$A,0),MATCH(Y$1,'Placebo - Data'!$B$1:$BA$1,0)))*Y$3</f>
        <v>2.0618688315153122E-2</v>
      </c>
      <c r="Z15" s="2">
        <f>IF(Z$2=0,0,INDEX('Placebo - Data'!$B:$BA,MATCH($Q15,'Placebo - Data'!$A:$A,0),MATCH(Z$1,'Placebo - Data'!$B$1:$BA$1,0)))*Z$3</f>
        <v>0</v>
      </c>
      <c r="AA15" s="2">
        <f>IF(AA$2=0,0,INDEX('Placebo - Data'!$B:$BA,MATCH($Q15,'Placebo - Data'!$A:$A,0),MATCH(AA$1,'Placebo - Data'!$B$1:$BA$1,0)))*AA$3</f>
        <v>0</v>
      </c>
      <c r="AB15" s="2">
        <f>IF(AB$2=0,0,INDEX('Placebo - Data'!$B:$BA,MATCH($Q15,'Placebo - Data'!$A:$A,0),MATCH(AB$1,'Placebo - Data'!$B$1:$BA$1,0)))*AB$3</f>
        <v>-1.0998331941664219E-2</v>
      </c>
      <c r="AC15" s="2">
        <f>IF(AC$2=0,0,INDEX('Placebo - Data'!$B:$BA,MATCH($Q15,'Placebo - Data'!$A:$A,0),MATCH(AC$1,'Placebo - Data'!$B$1:$BA$1,0)))*AC$3</f>
        <v>9.4434674829244614E-3</v>
      </c>
      <c r="AD15" s="2">
        <f>IF(AD$2=0,0,INDEX('Placebo - Data'!$B:$BA,MATCH($Q15,'Placebo - Data'!$A:$A,0),MATCH(AD$1,'Placebo - Data'!$B$1:$BA$1,0)))*AD$3</f>
        <v>0</v>
      </c>
      <c r="AE15" s="2">
        <f>IF(AE$2=0,0,INDEX('Placebo - Data'!$B:$BA,MATCH($Q15,'Placebo - Data'!$A:$A,0),MATCH(AE$1,'Placebo - Data'!$B$1:$BA$1,0)))*AE$3</f>
        <v>-3.2156556844711304E-2</v>
      </c>
      <c r="AF15" s="2">
        <f>IF(AF$2=0,0,INDEX('Placebo - Data'!$B:$BA,MATCH($Q15,'Placebo - Data'!$A:$A,0),MATCH(AF$1,'Placebo - Data'!$B$1:$BA$1,0)))*AF$3</f>
        <v>2.9068170115351677E-2</v>
      </c>
      <c r="AG15" s="2">
        <f>IF(AG$2=0,0,INDEX('Placebo - Data'!$B:$BA,MATCH($Q15,'Placebo - Data'!$A:$A,0),MATCH(AG$1,'Placebo - Data'!$B$1:$BA$1,0)))*AG$3</f>
        <v>0</v>
      </c>
      <c r="AH15" s="2">
        <f>IF(AH$2=0,0,INDEX('Placebo - Data'!$B:$BA,MATCH($Q15,'Placebo - Data'!$A:$A,0),MATCH(AH$1,'Placebo - Data'!$B$1:$BA$1,0)))*AH$3</f>
        <v>-3.7239596247673035E-2</v>
      </c>
      <c r="AI15" s="2">
        <f>IF(AI$2=0,0,INDEX('Placebo - Data'!$B:$BA,MATCH($Q15,'Placebo - Data'!$A:$A,0),MATCH(AI$1,'Placebo - Data'!$B$1:$BA$1,0)))*AI$3</f>
        <v>1.3751162216067314E-2</v>
      </c>
      <c r="AJ15" s="2">
        <f>IF(AJ$2=0,0,INDEX('Placebo - Data'!$B:$BA,MATCH($Q15,'Placebo - Data'!$A:$A,0),MATCH(AJ$1,'Placebo - Data'!$B$1:$BA$1,0)))*AJ$3</f>
        <v>-5.6522175669670105E-2</v>
      </c>
      <c r="AK15" s="2">
        <f>IF(AK$2=0,0,INDEX('Placebo - Data'!$B:$BA,MATCH($Q15,'Placebo - Data'!$A:$A,0),MATCH(AK$1,'Placebo - Data'!$B$1:$BA$1,0)))*AK$3</f>
        <v>0</v>
      </c>
      <c r="AL15" s="2">
        <f>IF(AL$2=0,0,INDEX('Placebo - Data'!$B:$BA,MATCH($Q15,'Placebo - Data'!$A:$A,0),MATCH(AL$1,'Placebo - Data'!$B$1:$BA$1,0)))*AL$3</f>
        <v>-1.6027152538299561E-2</v>
      </c>
      <c r="AM15" s="2">
        <f>IF(AM$2=0,0,INDEX('Placebo - Data'!$B:$BA,MATCH($Q15,'Placebo - Data'!$A:$A,0),MATCH(AM$1,'Placebo - Data'!$B$1:$BA$1,0)))*AM$3</f>
        <v>-3.528643399477005E-2</v>
      </c>
      <c r="AN15" s="2">
        <f>IF(AN$2=0,0,INDEX('Placebo - Data'!$B:$BA,MATCH($Q15,'Placebo - Data'!$A:$A,0),MATCH(AN$1,'Placebo - Data'!$B$1:$BA$1,0)))*AN$3</f>
        <v>0</v>
      </c>
      <c r="AO15" s="2">
        <f>IF(AO$2=0,0,INDEX('Placebo - Data'!$B:$BA,MATCH($Q15,'Placebo - Data'!$A:$A,0),MATCH(AO$1,'Placebo - Data'!$B$1:$BA$1,0)))*AO$3</f>
        <v>-3.6521155387163162E-2</v>
      </c>
      <c r="AP15" s="2">
        <f>IF(AP$2=0,0,INDEX('Placebo - Data'!$B:$BA,MATCH($Q15,'Placebo - Data'!$A:$A,0),MATCH(AP$1,'Placebo - Data'!$B$1:$BA$1,0)))*AP$3</f>
        <v>0</v>
      </c>
      <c r="AQ15" s="2">
        <f>IF(AQ$2=0,0,INDEX('Placebo - Data'!$B:$BA,MATCH($Q15,'Placebo - Data'!$A:$A,0),MATCH(AQ$1,'Placebo - Data'!$B$1:$BA$1,0)))*AQ$3</f>
        <v>-1.6429724637418985E-3</v>
      </c>
      <c r="AR15" s="2">
        <f>IF(AR$2=0,0,INDEX('Placebo - Data'!$B:$BA,MATCH($Q15,'Placebo - Data'!$A:$A,0),MATCH(AR$1,'Placebo - Data'!$B$1:$BA$1,0)))*AR$3</f>
        <v>0</v>
      </c>
      <c r="AS15" s="2">
        <f>IF(AS$2=0,0,INDEX('Placebo - Data'!$B:$BA,MATCH($Q15,'Placebo - Data'!$A:$A,0),MATCH(AS$1,'Placebo - Data'!$B$1:$BA$1,0)))*AS$3</f>
        <v>4.129420593380928E-2</v>
      </c>
      <c r="AT15" s="2">
        <f>IF(AT$2=0,0,INDEX('Placebo - Data'!$B:$BA,MATCH($Q15,'Placebo - Data'!$A:$A,0),MATCH(AT$1,'Placebo - Data'!$B$1:$BA$1,0)))*AT$3</f>
        <v>-4.952022060751915E-2</v>
      </c>
      <c r="AU15" s="2">
        <f>IF(AU$2=0,0,INDEX('Placebo - Data'!$B:$BA,MATCH($Q15,'Placebo - Data'!$A:$A,0),MATCH(AU$1,'Placebo - Data'!$B$1:$BA$1,0)))*AU$3</f>
        <v>0</v>
      </c>
      <c r="AV15" s="2">
        <f>IF(AV$2=0,0,INDEX('Placebo - Data'!$B:$BA,MATCH($Q15,'Placebo - Data'!$A:$A,0),MATCH(AV$1,'Placebo - Data'!$B$1:$BA$1,0)))*AV$3</f>
        <v>3.8664024323225021E-2</v>
      </c>
      <c r="AW15" s="2">
        <f>IF(AW$2=0,0,INDEX('Placebo - Data'!$B:$BA,MATCH($Q15,'Placebo - Data'!$A:$A,0),MATCH(AW$1,'Placebo - Data'!$B$1:$BA$1,0)))*AW$3</f>
        <v>0</v>
      </c>
      <c r="AX15" s="2">
        <f>IF(AX$2=0,0,INDEX('Placebo - Data'!$B:$BA,MATCH($Q15,'Placebo - Data'!$A:$A,0),MATCH(AX$1,'Placebo - Data'!$B$1:$BA$1,0)))*AX$3</f>
        <v>0</v>
      </c>
      <c r="AY15" s="2">
        <f>IF(AY$2=0,0,INDEX('Placebo - Data'!$B:$BA,MATCH($Q15,'Placebo - Data'!$A:$A,0),MATCH(AY$1,'Placebo - Data'!$B$1:$BA$1,0)))*AY$3</f>
        <v>0</v>
      </c>
      <c r="AZ15" s="2">
        <f>IF(AZ$2=0,0,INDEX('Placebo - Data'!$B:$BA,MATCH($Q15,'Placebo - Data'!$A:$A,0),MATCH(AZ$1,'Placebo - Data'!$B$1:$BA$1,0)))*AZ$3</f>
        <v>1.5329919755458832E-2</v>
      </c>
      <c r="BA15" s="2">
        <f>IF(BA$2=0,0,INDEX('Placebo - Data'!$B:$BA,MATCH($Q15,'Placebo - Data'!$A:$A,0),MATCH(BA$1,'Placebo - Data'!$B$1:$BA$1,0)))*BA$3</f>
        <v>0</v>
      </c>
      <c r="BB15" s="2">
        <f>IF(BB$2=0,0,INDEX('Placebo - Data'!$B:$BA,MATCH($Q15,'Placebo - Data'!$A:$A,0),MATCH(BB$1,'Placebo - Data'!$B$1:$BA$1,0)))*BB$3</f>
        <v>-2.5732897222042084E-2</v>
      </c>
      <c r="BC15" s="2">
        <f>IF(BC$2=0,0,INDEX('Placebo - Data'!$B:$BA,MATCH($Q15,'Placebo - Data'!$A:$A,0),MATCH(BC$1,'Placebo - Data'!$B$1:$BA$1,0)))*BC$3</f>
        <v>0</v>
      </c>
      <c r="BD15" s="2">
        <f>IF(BD$2=0,0,INDEX('Placebo - Data'!$B:$BA,MATCH($Q15,'Placebo - Data'!$A:$A,0),MATCH(BD$1,'Placebo - Data'!$B$1:$BA$1,0)))*BD$3</f>
        <v>0</v>
      </c>
      <c r="BE15" s="2">
        <f>IF(BE$2=0,0,INDEX('Placebo - Data'!$B:$BA,MATCH($Q15,'Placebo - Data'!$A:$A,0),MATCH(BE$1,'Placebo - Data'!$B$1:$BA$1,0)))*BE$3</f>
        <v>0</v>
      </c>
      <c r="BF15" s="2">
        <f>IF(BF$2=0,0,INDEX('Placebo - Data'!$B:$BA,MATCH($Q15,'Placebo - Data'!$A:$A,0),MATCH(BF$1,'Placebo - Data'!$B$1:$BA$1,0)))*BF$3</f>
        <v>2.4393871426582336E-2</v>
      </c>
      <c r="BG15" s="2">
        <f>IF(BG$2=0,0,INDEX('Placebo - Data'!$B:$BA,MATCH($Q15,'Placebo - Data'!$A:$A,0),MATCH(BG$1,'Placebo - Data'!$B$1:$BA$1,0)))*BG$3</f>
        <v>-2.8323007747530937E-2</v>
      </c>
      <c r="BH15" s="2">
        <f>IF(BH$2=0,0,INDEX('Placebo - Data'!$B:$BA,MATCH($Q15,'Placebo - Data'!$A:$A,0),MATCH(BH$1,'Placebo - Data'!$B$1:$BA$1,0)))*BH$3</f>
        <v>-1.9305041059851646E-2</v>
      </c>
      <c r="BI15" s="2">
        <f>IF(BI$2=0,0,INDEX('Placebo - Data'!$B:$BA,MATCH($Q15,'Placebo - Data'!$A:$A,0),MATCH(BI$1,'Placebo - Data'!$B$1:$BA$1,0)))*BI$3</f>
        <v>-5.0918508321046829E-2</v>
      </c>
      <c r="BJ15" s="2">
        <f>IF(BJ$2=0,0,INDEX('Placebo - Data'!$B:$BA,MATCH($Q15,'Placebo - Data'!$A:$A,0),MATCH(BJ$1,'Placebo - Data'!$B$1:$BA$1,0)))*BJ$3</f>
        <v>0</v>
      </c>
      <c r="BK15" s="2">
        <f>IF(BK$2=0,0,INDEX('Placebo - Data'!$B:$BA,MATCH($Q15,'Placebo - Data'!$A:$A,0),MATCH(BK$1,'Placebo - Data'!$B$1:$BA$1,0)))*BK$3</f>
        <v>0</v>
      </c>
      <c r="BL15" s="2">
        <f>IF(BL$2=0,0,INDEX('Placebo - Data'!$B:$BA,MATCH($Q15,'Placebo - Data'!$A:$A,0),MATCH(BL$1,'Placebo - Data'!$B$1:$BA$1,0)))*BL$3</f>
        <v>0</v>
      </c>
      <c r="BM15" s="2">
        <f>IF(BM$2=0,0,INDEX('Placebo - Data'!$B:$BA,MATCH($Q15,'Placebo - Data'!$A:$A,0),MATCH(BM$1,'Placebo - Data'!$B$1:$BA$1,0)))*BM$3</f>
        <v>0</v>
      </c>
      <c r="BN15" s="2">
        <f>IF(BN$2=0,0,INDEX('Placebo - Data'!$B:$BA,MATCH($Q15,'Placebo - Data'!$A:$A,0),MATCH(BN$1,'Placebo - Data'!$B$1:$BA$1,0)))*BN$3</f>
        <v>0</v>
      </c>
      <c r="BO15" s="2">
        <f>IF(BO$2=0,0,INDEX('Placebo - Data'!$B:$BA,MATCH($Q15,'Placebo - Data'!$A:$A,0),MATCH(BO$1,'Placebo - Data'!$B$1:$BA$1,0)))*BO$3</f>
        <v>-1.3746233657002449E-2</v>
      </c>
      <c r="BP15" s="2">
        <f>IF(BP$2=0,0,INDEX('Placebo - Data'!$B:$BA,MATCH($Q15,'Placebo - Data'!$A:$A,0),MATCH(BP$1,'Placebo - Data'!$B$1:$BA$1,0)))*BP$3</f>
        <v>0</v>
      </c>
      <c r="BQ15" s="2"/>
      <c r="BR15" s="2"/>
    </row>
    <row r="16" spans="1:71" x14ac:dyDescent="0.25">
      <c r="A16" t="s">
        <v>52</v>
      </c>
      <c r="B16" s="2">
        <f t="shared" si="0"/>
        <v>2.5447609038267909</v>
      </c>
      <c r="Q16">
        <f>'Placebo - Data'!A13</f>
        <v>1993</v>
      </c>
      <c r="R16" s="2">
        <f>IF(R$2=0,0,INDEX('Placebo - Data'!$B:$BA,MATCH($Q16,'Placebo - Data'!$A:$A,0),MATCH(R$1,'Placebo - Data'!$B$1:$BA$1,0)))*R$3</f>
        <v>8.2745420513674617E-5</v>
      </c>
      <c r="S16" s="2">
        <f>IF(S$2=0,0,INDEX('Placebo - Data'!$B:$BA,MATCH($Q16,'Placebo - Data'!$A:$A,0),MATCH(S$1,'Placebo - Data'!$B$1:$BA$1,0)))*S$3</f>
        <v>0</v>
      </c>
      <c r="T16" s="2">
        <f>IF(T$2=0,0,INDEX('Placebo - Data'!$B:$BA,MATCH($Q16,'Placebo - Data'!$A:$A,0),MATCH(T$1,'Placebo - Data'!$B$1:$BA$1,0)))*T$3</f>
        <v>0</v>
      </c>
      <c r="U16" s="2">
        <f>IF(U$2=0,0,INDEX('Placebo - Data'!$B:$BA,MATCH($Q16,'Placebo - Data'!$A:$A,0),MATCH(U$1,'Placebo - Data'!$B$1:$BA$1,0)))*U$3</f>
        <v>-1.0004216805100441E-2</v>
      </c>
      <c r="V16" s="2">
        <f>IF(V$2=0,0,INDEX('Placebo - Data'!$B:$BA,MATCH($Q16,'Placebo - Data'!$A:$A,0),MATCH(V$1,'Placebo - Data'!$B$1:$BA$1,0)))*V$3</f>
        <v>1.841704361140728E-2</v>
      </c>
      <c r="W16" s="2">
        <f>IF(W$2=0,0,INDEX('Placebo - Data'!$B:$BA,MATCH($Q16,'Placebo - Data'!$A:$A,0),MATCH(W$1,'Placebo - Data'!$B$1:$BA$1,0)))*W$3</f>
        <v>0</v>
      </c>
      <c r="X16" s="2">
        <f>IF(X$2=0,0,INDEX('Placebo - Data'!$B:$BA,MATCH($Q16,'Placebo - Data'!$A:$A,0),MATCH(X$1,'Placebo - Data'!$B$1:$BA$1,0)))*X$3</f>
        <v>-4.4718794524669647E-3</v>
      </c>
      <c r="Y16" s="2">
        <f>IF(Y$2=0,0,INDEX('Placebo - Data'!$B:$BA,MATCH($Q16,'Placebo - Data'!$A:$A,0),MATCH(Y$1,'Placebo - Data'!$B$1:$BA$1,0)))*Y$3</f>
        <v>-5.7107326574623585E-3</v>
      </c>
      <c r="Z16" s="2">
        <f>IF(Z$2=0,0,INDEX('Placebo - Data'!$B:$BA,MATCH($Q16,'Placebo - Data'!$A:$A,0),MATCH(Z$1,'Placebo - Data'!$B$1:$BA$1,0)))*Z$3</f>
        <v>0</v>
      </c>
      <c r="AA16" s="2">
        <f>IF(AA$2=0,0,INDEX('Placebo - Data'!$B:$BA,MATCH($Q16,'Placebo - Data'!$A:$A,0),MATCH(AA$1,'Placebo - Data'!$B$1:$BA$1,0)))*AA$3</f>
        <v>0</v>
      </c>
      <c r="AB16" s="2">
        <f>IF(AB$2=0,0,INDEX('Placebo - Data'!$B:$BA,MATCH($Q16,'Placebo - Data'!$A:$A,0),MATCH(AB$1,'Placebo - Data'!$B$1:$BA$1,0)))*AB$3</f>
        <v>-2.0625248551368713E-2</v>
      </c>
      <c r="AC16" s="2">
        <f>IF(AC$2=0,0,INDEX('Placebo - Data'!$B:$BA,MATCH($Q16,'Placebo - Data'!$A:$A,0),MATCH(AC$1,'Placebo - Data'!$B$1:$BA$1,0)))*AC$3</f>
        <v>4.7201346606016159E-3</v>
      </c>
      <c r="AD16" s="2">
        <f>IF(AD$2=0,0,INDEX('Placebo - Data'!$B:$BA,MATCH($Q16,'Placebo - Data'!$A:$A,0),MATCH(AD$1,'Placebo - Data'!$B$1:$BA$1,0)))*AD$3</f>
        <v>0</v>
      </c>
      <c r="AE16" s="2">
        <f>IF(AE$2=0,0,INDEX('Placebo - Data'!$B:$BA,MATCH($Q16,'Placebo - Data'!$A:$A,0),MATCH(AE$1,'Placebo - Data'!$B$1:$BA$1,0)))*AE$3</f>
        <v>-3.4377839416265488E-2</v>
      </c>
      <c r="AF16" s="2">
        <f>IF(AF$2=0,0,INDEX('Placebo - Data'!$B:$BA,MATCH($Q16,'Placebo - Data'!$A:$A,0),MATCH(AF$1,'Placebo - Data'!$B$1:$BA$1,0)))*AF$3</f>
        <v>-2.2764026653021574E-4</v>
      </c>
      <c r="AG16" s="2">
        <f>IF(AG$2=0,0,INDEX('Placebo - Data'!$B:$BA,MATCH($Q16,'Placebo - Data'!$A:$A,0),MATCH(AG$1,'Placebo - Data'!$B$1:$BA$1,0)))*AG$3</f>
        <v>0</v>
      </c>
      <c r="AH16" s="2">
        <f>IF(AH$2=0,0,INDEX('Placebo - Data'!$B:$BA,MATCH($Q16,'Placebo - Data'!$A:$A,0),MATCH(AH$1,'Placebo - Data'!$B$1:$BA$1,0)))*AH$3</f>
        <v>2.2906763479113579E-2</v>
      </c>
      <c r="AI16" s="2">
        <f>IF(AI$2=0,0,INDEX('Placebo - Data'!$B:$BA,MATCH($Q16,'Placebo - Data'!$A:$A,0),MATCH(AI$1,'Placebo - Data'!$B$1:$BA$1,0)))*AI$3</f>
        <v>-1.0589761659502983E-3</v>
      </c>
      <c r="AJ16" s="2">
        <f>IF(AJ$2=0,0,INDEX('Placebo - Data'!$B:$BA,MATCH($Q16,'Placebo - Data'!$A:$A,0),MATCH(AJ$1,'Placebo - Data'!$B$1:$BA$1,0)))*AJ$3</f>
        <v>-3.6723222583532333E-2</v>
      </c>
      <c r="AK16" s="2">
        <f>IF(AK$2=0,0,INDEX('Placebo - Data'!$B:$BA,MATCH($Q16,'Placebo - Data'!$A:$A,0),MATCH(AK$1,'Placebo - Data'!$B$1:$BA$1,0)))*AK$3</f>
        <v>0</v>
      </c>
      <c r="AL16" s="2">
        <f>IF(AL$2=0,0,INDEX('Placebo - Data'!$B:$BA,MATCH($Q16,'Placebo - Data'!$A:$A,0),MATCH(AL$1,'Placebo - Data'!$B$1:$BA$1,0)))*AL$3</f>
        <v>9.7219750750809908E-4</v>
      </c>
      <c r="AM16" s="2">
        <f>IF(AM$2=0,0,INDEX('Placebo - Data'!$B:$BA,MATCH($Q16,'Placebo - Data'!$A:$A,0),MATCH(AM$1,'Placebo - Data'!$B$1:$BA$1,0)))*AM$3</f>
        <v>3.1341300345957279E-3</v>
      </c>
      <c r="AN16" s="2">
        <f>IF(AN$2=0,0,INDEX('Placebo - Data'!$B:$BA,MATCH($Q16,'Placebo - Data'!$A:$A,0),MATCH(AN$1,'Placebo - Data'!$B$1:$BA$1,0)))*AN$3</f>
        <v>0</v>
      </c>
      <c r="AO16" s="2">
        <f>IF(AO$2=0,0,INDEX('Placebo - Data'!$B:$BA,MATCH($Q16,'Placebo - Data'!$A:$A,0),MATCH(AO$1,'Placebo - Data'!$B$1:$BA$1,0)))*AO$3</f>
        <v>-1.6210636124014854E-2</v>
      </c>
      <c r="AP16" s="2">
        <f>IF(AP$2=0,0,INDEX('Placebo - Data'!$B:$BA,MATCH($Q16,'Placebo - Data'!$A:$A,0),MATCH(AP$1,'Placebo - Data'!$B$1:$BA$1,0)))*AP$3</f>
        <v>0</v>
      </c>
      <c r="AQ16" s="2">
        <f>IF(AQ$2=0,0,INDEX('Placebo - Data'!$B:$BA,MATCH($Q16,'Placebo - Data'!$A:$A,0),MATCH(AQ$1,'Placebo - Data'!$B$1:$BA$1,0)))*AQ$3</f>
        <v>-2.0307045429944992E-2</v>
      </c>
      <c r="AR16" s="2">
        <f>IF(AR$2=0,0,INDEX('Placebo - Data'!$B:$BA,MATCH($Q16,'Placebo - Data'!$A:$A,0),MATCH(AR$1,'Placebo - Data'!$B$1:$BA$1,0)))*AR$3</f>
        <v>0</v>
      </c>
      <c r="AS16" s="2">
        <f>IF(AS$2=0,0,INDEX('Placebo - Data'!$B:$BA,MATCH($Q16,'Placebo - Data'!$A:$A,0),MATCH(AS$1,'Placebo - Data'!$B$1:$BA$1,0)))*AS$3</f>
        <v>6.4642955549061298E-3</v>
      </c>
      <c r="AT16" s="2">
        <f>IF(AT$2=0,0,INDEX('Placebo - Data'!$B:$BA,MATCH($Q16,'Placebo - Data'!$A:$A,0),MATCH(AT$1,'Placebo - Data'!$B$1:$BA$1,0)))*AT$3</f>
        <v>1.7848866060376167E-2</v>
      </c>
      <c r="AU16" s="2">
        <f>IF(AU$2=0,0,INDEX('Placebo - Data'!$B:$BA,MATCH($Q16,'Placebo - Data'!$A:$A,0),MATCH(AU$1,'Placebo - Data'!$B$1:$BA$1,0)))*AU$3</f>
        <v>0</v>
      </c>
      <c r="AV16" s="2">
        <f>IF(AV$2=0,0,INDEX('Placebo - Data'!$B:$BA,MATCH($Q16,'Placebo - Data'!$A:$A,0),MATCH(AV$1,'Placebo - Data'!$B$1:$BA$1,0)))*AV$3</f>
        <v>3.0609380453824997E-2</v>
      </c>
      <c r="AW16" s="2">
        <f>IF(AW$2=0,0,INDEX('Placebo - Data'!$B:$BA,MATCH($Q16,'Placebo - Data'!$A:$A,0),MATCH(AW$1,'Placebo - Data'!$B$1:$BA$1,0)))*AW$3</f>
        <v>0</v>
      </c>
      <c r="AX16" s="2">
        <f>IF(AX$2=0,0,INDEX('Placebo - Data'!$B:$BA,MATCH($Q16,'Placebo - Data'!$A:$A,0),MATCH(AX$1,'Placebo - Data'!$B$1:$BA$1,0)))*AX$3</f>
        <v>0</v>
      </c>
      <c r="AY16" s="2">
        <f>IF(AY$2=0,0,INDEX('Placebo - Data'!$B:$BA,MATCH($Q16,'Placebo - Data'!$A:$A,0),MATCH(AY$1,'Placebo - Data'!$B$1:$BA$1,0)))*AY$3</f>
        <v>0</v>
      </c>
      <c r="AZ16" s="2">
        <f>IF(AZ$2=0,0,INDEX('Placebo - Data'!$B:$BA,MATCH($Q16,'Placebo - Data'!$A:$A,0),MATCH(AZ$1,'Placebo - Data'!$B$1:$BA$1,0)))*AZ$3</f>
        <v>-1.6593147069215775E-2</v>
      </c>
      <c r="BA16" s="2">
        <f>IF(BA$2=0,0,INDEX('Placebo - Data'!$B:$BA,MATCH($Q16,'Placebo - Data'!$A:$A,0),MATCH(BA$1,'Placebo - Data'!$B$1:$BA$1,0)))*BA$3</f>
        <v>0</v>
      </c>
      <c r="BB16" s="2">
        <f>IF(BB$2=0,0,INDEX('Placebo - Data'!$B:$BA,MATCH($Q16,'Placebo - Data'!$A:$A,0),MATCH(BB$1,'Placebo - Data'!$B$1:$BA$1,0)))*BB$3</f>
        <v>-5.8309007436037064E-3</v>
      </c>
      <c r="BC16" s="2">
        <f>IF(BC$2=0,0,INDEX('Placebo - Data'!$B:$BA,MATCH($Q16,'Placebo - Data'!$A:$A,0),MATCH(BC$1,'Placebo - Data'!$B$1:$BA$1,0)))*BC$3</f>
        <v>0</v>
      </c>
      <c r="BD16" s="2">
        <f>IF(BD$2=0,0,INDEX('Placebo - Data'!$B:$BA,MATCH($Q16,'Placebo - Data'!$A:$A,0),MATCH(BD$1,'Placebo - Data'!$B$1:$BA$1,0)))*BD$3</f>
        <v>0</v>
      </c>
      <c r="BE16" s="2">
        <f>IF(BE$2=0,0,INDEX('Placebo - Data'!$B:$BA,MATCH($Q16,'Placebo - Data'!$A:$A,0),MATCH(BE$1,'Placebo - Data'!$B$1:$BA$1,0)))*BE$3</f>
        <v>0</v>
      </c>
      <c r="BF16" s="2">
        <f>IF(BF$2=0,0,INDEX('Placebo - Data'!$B:$BA,MATCH($Q16,'Placebo - Data'!$A:$A,0),MATCH(BF$1,'Placebo - Data'!$B$1:$BA$1,0)))*BF$3</f>
        <v>2.6218591257929802E-2</v>
      </c>
      <c r="BG16" s="2">
        <f>IF(BG$2=0,0,INDEX('Placebo - Data'!$B:$BA,MATCH($Q16,'Placebo - Data'!$A:$A,0),MATCH(BG$1,'Placebo - Data'!$B$1:$BA$1,0)))*BG$3</f>
        <v>2.4231910705566406E-2</v>
      </c>
      <c r="BH16" s="2">
        <f>IF(BH$2=0,0,INDEX('Placebo - Data'!$B:$BA,MATCH($Q16,'Placebo - Data'!$A:$A,0),MATCH(BH$1,'Placebo - Data'!$B$1:$BA$1,0)))*BH$3</f>
        <v>2.7004978619515896E-4</v>
      </c>
      <c r="BI16" s="2">
        <f>IF(BI$2=0,0,INDEX('Placebo - Data'!$B:$BA,MATCH($Q16,'Placebo - Data'!$A:$A,0),MATCH(BI$1,'Placebo - Data'!$B$1:$BA$1,0)))*BI$3</f>
        <v>-3.4539926797151566E-2</v>
      </c>
      <c r="BJ16" s="2">
        <f>IF(BJ$2=0,0,INDEX('Placebo - Data'!$B:$BA,MATCH($Q16,'Placebo - Data'!$A:$A,0),MATCH(BJ$1,'Placebo - Data'!$B$1:$BA$1,0)))*BJ$3</f>
        <v>0</v>
      </c>
      <c r="BK16" s="2">
        <f>IF(BK$2=0,0,INDEX('Placebo - Data'!$B:$BA,MATCH($Q16,'Placebo - Data'!$A:$A,0),MATCH(BK$1,'Placebo - Data'!$B$1:$BA$1,0)))*BK$3</f>
        <v>0</v>
      </c>
      <c r="BL16" s="2">
        <f>IF(BL$2=0,0,INDEX('Placebo - Data'!$B:$BA,MATCH($Q16,'Placebo - Data'!$A:$A,0),MATCH(BL$1,'Placebo - Data'!$B$1:$BA$1,0)))*BL$3</f>
        <v>0</v>
      </c>
      <c r="BM16" s="2">
        <f>IF(BM$2=0,0,INDEX('Placebo - Data'!$B:$BA,MATCH($Q16,'Placebo - Data'!$A:$A,0),MATCH(BM$1,'Placebo - Data'!$B$1:$BA$1,0)))*BM$3</f>
        <v>0</v>
      </c>
      <c r="BN16" s="2">
        <f>IF(BN$2=0,0,INDEX('Placebo - Data'!$B:$BA,MATCH($Q16,'Placebo - Data'!$A:$A,0),MATCH(BN$1,'Placebo - Data'!$B$1:$BA$1,0)))*BN$3</f>
        <v>0</v>
      </c>
      <c r="BO16" s="2">
        <f>IF(BO$2=0,0,INDEX('Placebo - Data'!$B:$BA,MATCH($Q16,'Placebo - Data'!$A:$A,0),MATCH(BO$1,'Placebo - Data'!$B$1:$BA$1,0)))*BO$3</f>
        <v>-5.5101411417126656E-3</v>
      </c>
      <c r="BP16" s="2">
        <f>IF(BP$2=0,0,INDEX('Placebo - Data'!$B:$BA,MATCH($Q16,'Placebo - Data'!$A:$A,0),MATCH(BP$1,'Placebo - Data'!$B$1:$BA$1,0)))*BP$3</f>
        <v>0</v>
      </c>
      <c r="BQ16" s="2"/>
      <c r="BR16" s="2"/>
    </row>
    <row r="17" spans="1:70" x14ac:dyDescent="0.25">
      <c r="A17" t="s">
        <v>46</v>
      </c>
      <c r="B17" s="2">
        <f t="shared" si="0"/>
        <v>2.540862034198013</v>
      </c>
      <c r="Q17">
        <f>'Placebo - Data'!A14</f>
        <v>1994</v>
      </c>
      <c r="R17" s="2">
        <f>IF(R$2=0,0,INDEX('Placebo - Data'!$B:$BA,MATCH($Q17,'Placebo - Data'!$A:$A,0),MATCH(R$1,'Placebo - Data'!$B$1:$BA$1,0)))*R$3</f>
        <v>6.7466502077877522E-3</v>
      </c>
      <c r="S17" s="2">
        <f>IF(S$2=0,0,INDEX('Placebo - Data'!$B:$BA,MATCH($Q17,'Placebo - Data'!$A:$A,0),MATCH(S$1,'Placebo - Data'!$B$1:$BA$1,0)))*S$3</f>
        <v>0</v>
      </c>
      <c r="T17" s="2">
        <f>IF(T$2=0,0,INDEX('Placebo - Data'!$B:$BA,MATCH($Q17,'Placebo - Data'!$A:$A,0),MATCH(T$1,'Placebo - Data'!$B$1:$BA$1,0)))*T$3</f>
        <v>0</v>
      </c>
      <c r="U17" s="2">
        <f>IF(U$2=0,0,INDEX('Placebo - Data'!$B:$BA,MATCH($Q17,'Placebo - Data'!$A:$A,0),MATCH(U$1,'Placebo - Data'!$B$1:$BA$1,0)))*U$3</f>
        <v>3.3727370202541351E-2</v>
      </c>
      <c r="V17" s="2">
        <f>IF(V$2=0,0,INDEX('Placebo - Data'!$B:$BA,MATCH($Q17,'Placebo - Data'!$A:$A,0),MATCH(V$1,'Placebo - Data'!$B$1:$BA$1,0)))*V$3</f>
        <v>9.3961462378501892E-2</v>
      </c>
      <c r="W17" s="2">
        <f>IF(W$2=0,0,INDEX('Placebo - Data'!$B:$BA,MATCH($Q17,'Placebo - Data'!$A:$A,0),MATCH(W$1,'Placebo - Data'!$B$1:$BA$1,0)))*W$3</f>
        <v>0</v>
      </c>
      <c r="X17" s="2">
        <f>IF(X$2=0,0,INDEX('Placebo - Data'!$B:$BA,MATCH($Q17,'Placebo - Data'!$A:$A,0),MATCH(X$1,'Placebo - Data'!$B$1:$BA$1,0)))*X$3</f>
        <v>8.359421044588089E-4</v>
      </c>
      <c r="Y17" s="2">
        <f>IF(Y$2=0,0,INDEX('Placebo - Data'!$B:$BA,MATCH($Q17,'Placebo - Data'!$A:$A,0),MATCH(Y$1,'Placebo - Data'!$B$1:$BA$1,0)))*Y$3</f>
        <v>7.7266558073461056E-3</v>
      </c>
      <c r="Z17" s="2">
        <f>IF(Z$2=0,0,INDEX('Placebo - Data'!$B:$BA,MATCH($Q17,'Placebo - Data'!$A:$A,0),MATCH(Z$1,'Placebo - Data'!$B$1:$BA$1,0)))*Z$3</f>
        <v>0</v>
      </c>
      <c r="AA17" s="2">
        <f>IF(AA$2=0,0,INDEX('Placebo - Data'!$B:$BA,MATCH($Q17,'Placebo - Data'!$A:$A,0),MATCH(AA$1,'Placebo - Data'!$B$1:$BA$1,0)))*AA$3</f>
        <v>0</v>
      </c>
      <c r="AB17" s="2">
        <f>IF(AB$2=0,0,INDEX('Placebo - Data'!$B:$BA,MATCH($Q17,'Placebo - Data'!$A:$A,0),MATCH(AB$1,'Placebo - Data'!$B$1:$BA$1,0)))*AB$3</f>
        <v>4.3969850987195969E-2</v>
      </c>
      <c r="AC17" s="2">
        <f>IF(AC$2=0,0,INDEX('Placebo - Data'!$B:$BA,MATCH($Q17,'Placebo - Data'!$A:$A,0),MATCH(AC$1,'Placebo - Data'!$B$1:$BA$1,0)))*AC$3</f>
        <v>4.3586692772805691E-3</v>
      </c>
      <c r="AD17" s="2">
        <f>IF(AD$2=0,0,INDEX('Placebo - Data'!$B:$BA,MATCH($Q17,'Placebo - Data'!$A:$A,0),MATCH(AD$1,'Placebo - Data'!$B$1:$BA$1,0)))*AD$3</f>
        <v>0</v>
      </c>
      <c r="AE17" s="2">
        <f>IF(AE$2=0,0,INDEX('Placebo - Data'!$B:$BA,MATCH($Q17,'Placebo - Data'!$A:$A,0),MATCH(AE$1,'Placebo - Data'!$B$1:$BA$1,0)))*AE$3</f>
        <v>6.4304345287382603E-3</v>
      </c>
      <c r="AF17" s="2">
        <f>IF(AF$2=0,0,INDEX('Placebo - Data'!$B:$BA,MATCH($Q17,'Placebo - Data'!$A:$A,0),MATCH(AF$1,'Placebo - Data'!$B$1:$BA$1,0)))*AF$3</f>
        <v>1.9778463989496231E-2</v>
      </c>
      <c r="AG17" s="2">
        <f>IF(AG$2=0,0,INDEX('Placebo - Data'!$B:$BA,MATCH($Q17,'Placebo - Data'!$A:$A,0),MATCH(AG$1,'Placebo - Data'!$B$1:$BA$1,0)))*AG$3</f>
        <v>0</v>
      </c>
      <c r="AH17" s="2">
        <f>IF(AH$2=0,0,INDEX('Placebo - Data'!$B:$BA,MATCH($Q17,'Placebo - Data'!$A:$A,0),MATCH(AH$1,'Placebo - Data'!$B$1:$BA$1,0)))*AH$3</f>
        <v>-1.8969109281897545E-2</v>
      </c>
      <c r="AI17" s="2">
        <f>IF(AI$2=0,0,INDEX('Placebo - Data'!$B:$BA,MATCH($Q17,'Placebo - Data'!$A:$A,0),MATCH(AI$1,'Placebo - Data'!$B$1:$BA$1,0)))*AI$3</f>
        <v>1.3924530707299709E-2</v>
      </c>
      <c r="AJ17" s="2">
        <f>IF(AJ$2=0,0,INDEX('Placebo - Data'!$B:$BA,MATCH($Q17,'Placebo - Data'!$A:$A,0),MATCH(AJ$1,'Placebo - Data'!$B$1:$BA$1,0)))*AJ$3</f>
        <v>-2.4922218173742294E-2</v>
      </c>
      <c r="AK17" s="2">
        <f>IF(AK$2=0,0,INDEX('Placebo - Data'!$B:$BA,MATCH($Q17,'Placebo - Data'!$A:$A,0),MATCH(AK$1,'Placebo - Data'!$B$1:$BA$1,0)))*AK$3</f>
        <v>0</v>
      </c>
      <c r="AL17" s="2">
        <f>IF(AL$2=0,0,INDEX('Placebo - Data'!$B:$BA,MATCH($Q17,'Placebo - Data'!$A:$A,0),MATCH(AL$1,'Placebo - Data'!$B$1:$BA$1,0)))*AL$3</f>
        <v>3.5810414701700211E-2</v>
      </c>
      <c r="AM17" s="2">
        <f>IF(AM$2=0,0,INDEX('Placebo - Data'!$B:$BA,MATCH($Q17,'Placebo - Data'!$A:$A,0),MATCH(AM$1,'Placebo - Data'!$B$1:$BA$1,0)))*AM$3</f>
        <v>-2.0987633615732193E-2</v>
      </c>
      <c r="AN17" s="2">
        <f>IF(AN$2=0,0,INDEX('Placebo - Data'!$B:$BA,MATCH($Q17,'Placebo - Data'!$A:$A,0),MATCH(AN$1,'Placebo - Data'!$B$1:$BA$1,0)))*AN$3</f>
        <v>0</v>
      </c>
      <c r="AO17" s="2">
        <f>IF(AO$2=0,0,INDEX('Placebo - Data'!$B:$BA,MATCH($Q17,'Placebo - Data'!$A:$A,0),MATCH(AO$1,'Placebo - Data'!$B$1:$BA$1,0)))*AO$3</f>
        <v>-2.3556100204586983E-2</v>
      </c>
      <c r="AP17" s="2">
        <f>IF(AP$2=0,0,INDEX('Placebo - Data'!$B:$BA,MATCH($Q17,'Placebo - Data'!$A:$A,0),MATCH(AP$1,'Placebo - Data'!$B$1:$BA$1,0)))*AP$3</f>
        <v>0</v>
      </c>
      <c r="AQ17" s="2">
        <f>IF(AQ$2=0,0,INDEX('Placebo - Data'!$B:$BA,MATCH($Q17,'Placebo - Data'!$A:$A,0),MATCH(AQ$1,'Placebo - Data'!$B$1:$BA$1,0)))*AQ$3</f>
        <v>-8.0004461109638214E-2</v>
      </c>
      <c r="AR17" s="2">
        <f>IF(AR$2=0,0,INDEX('Placebo - Data'!$B:$BA,MATCH($Q17,'Placebo - Data'!$A:$A,0),MATCH(AR$1,'Placebo - Data'!$B$1:$BA$1,0)))*AR$3</f>
        <v>0</v>
      </c>
      <c r="AS17" s="2">
        <f>IF(AS$2=0,0,INDEX('Placebo - Data'!$B:$BA,MATCH($Q17,'Placebo - Data'!$A:$A,0),MATCH(AS$1,'Placebo - Data'!$B$1:$BA$1,0)))*AS$3</f>
        <v>8.1728901714086533E-3</v>
      </c>
      <c r="AT17" s="2">
        <f>IF(AT$2=0,0,INDEX('Placebo - Data'!$B:$BA,MATCH($Q17,'Placebo - Data'!$A:$A,0),MATCH(AT$1,'Placebo - Data'!$B$1:$BA$1,0)))*AT$3</f>
        <v>-2.2197479382157326E-2</v>
      </c>
      <c r="AU17" s="2">
        <f>IF(AU$2=0,0,INDEX('Placebo - Data'!$B:$BA,MATCH($Q17,'Placebo - Data'!$A:$A,0),MATCH(AU$1,'Placebo - Data'!$B$1:$BA$1,0)))*AU$3</f>
        <v>0</v>
      </c>
      <c r="AV17" s="2">
        <f>IF(AV$2=0,0,INDEX('Placebo - Data'!$B:$BA,MATCH($Q17,'Placebo - Data'!$A:$A,0),MATCH(AV$1,'Placebo - Data'!$B$1:$BA$1,0)))*AV$3</f>
        <v>-2.3421216756105423E-2</v>
      </c>
      <c r="AW17" s="2">
        <f>IF(AW$2=0,0,INDEX('Placebo - Data'!$B:$BA,MATCH($Q17,'Placebo - Data'!$A:$A,0),MATCH(AW$1,'Placebo - Data'!$B$1:$BA$1,0)))*AW$3</f>
        <v>0</v>
      </c>
      <c r="AX17" s="2">
        <f>IF(AX$2=0,0,INDEX('Placebo - Data'!$B:$BA,MATCH($Q17,'Placebo - Data'!$A:$A,0),MATCH(AX$1,'Placebo - Data'!$B$1:$BA$1,0)))*AX$3</f>
        <v>0</v>
      </c>
      <c r="AY17" s="2">
        <f>IF(AY$2=0,0,INDEX('Placebo - Data'!$B:$BA,MATCH($Q17,'Placebo - Data'!$A:$A,0),MATCH(AY$1,'Placebo - Data'!$B$1:$BA$1,0)))*AY$3</f>
        <v>0</v>
      </c>
      <c r="AZ17" s="2">
        <f>IF(AZ$2=0,0,INDEX('Placebo - Data'!$B:$BA,MATCH($Q17,'Placebo - Data'!$A:$A,0),MATCH(AZ$1,'Placebo - Data'!$B$1:$BA$1,0)))*AZ$3</f>
        <v>-5.0324577838182449E-2</v>
      </c>
      <c r="BA17" s="2">
        <f>IF(BA$2=0,0,INDEX('Placebo - Data'!$B:$BA,MATCH($Q17,'Placebo - Data'!$A:$A,0),MATCH(BA$1,'Placebo - Data'!$B$1:$BA$1,0)))*BA$3</f>
        <v>0</v>
      </c>
      <c r="BB17" s="2">
        <f>IF(BB$2=0,0,INDEX('Placebo - Data'!$B:$BA,MATCH($Q17,'Placebo - Data'!$A:$A,0),MATCH(BB$1,'Placebo - Data'!$B$1:$BA$1,0)))*BB$3</f>
        <v>-8.2167834043502808E-3</v>
      </c>
      <c r="BC17" s="2">
        <f>IF(BC$2=0,0,INDEX('Placebo - Data'!$B:$BA,MATCH($Q17,'Placebo - Data'!$A:$A,0),MATCH(BC$1,'Placebo - Data'!$B$1:$BA$1,0)))*BC$3</f>
        <v>0</v>
      </c>
      <c r="BD17" s="2">
        <f>IF(BD$2=0,0,INDEX('Placebo - Data'!$B:$BA,MATCH($Q17,'Placebo - Data'!$A:$A,0),MATCH(BD$1,'Placebo - Data'!$B$1:$BA$1,0)))*BD$3</f>
        <v>0</v>
      </c>
      <c r="BE17" s="2">
        <f>IF(BE$2=0,0,INDEX('Placebo - Data'!$B:$BA,MATCH($Q17,'Placebo - Data'!$A:$A,0),MATCH(BE$1,'Placebo - Data'!$B$1:$BA$1,0)))*BE$3</f>
        <v>0</v>
      </c>
      <c r="BF17" s="2">
        <f>IF(BF$2=0,0,INDEX('Placebo - Data'!$B:$BA,MATCH($Q17,'Placebo - Data'!$A:$A,0),MATCH(BF$1,'Placebo - Data'!$B$1:$BA$1,0)))*BF$3</f>
        <v>7.9429708421230316E-2</v>
      </c>
      <c r="BG17" s="2">
        <f>IF(BG$2=0,0,INDEX('Placebo - Data'!$B:$BA,MATCH($Q17,'Placebo - Data'!$A:$A,0),MATCH(BG$1,'Placebo - Data'!$B$1:$BA$1,0)))*BG$3</f>
        <v>-5.5183548480272293E-2</v>
      </c>
      <c r="BH17" s="2">
        <f>IF(BH$2=0,0,INDEX('Placebo - Data'!$B:$BA,MATCH($Q17,'Placebo - Data'!$A:$A,0),MATCH(BH$1,'Placebo - Data'!$B$1:$BA$1,0)))*BH$3</f>
        <v>5.9486038982868195E-2</v>
      </c>
      <c r="BI17" s="2">
        <f>IF(BI$2=0,0,INDEX('Placebo - Data'!$B:$BA,MATCH($Q17,'Placebo - Data'!$A:$A,0),MATCH(BI$1,'Placebo - Data'!$B$1:$BA$1,0)))*BI$3</f>
        <v>-2.3577045649290085E-2</v>
      </c>
      <c r="BJ17" s="2">
        <f>IF(BJ$2=0,0,INDEX('Placebo - Data'!$B:$BA,MATCH($Q17,'Placebo - Data'!$A:$A,0),MATCH(BJ$1,'Placebo - Data'!$B$1:$BA$1,0)))*BJ$3</f>
        <v>0</v>
      </c>
      <c r="BK17" s="2">
        <f>IF(BK$2=0,0,INDEX('Placebo - Data'!$B:$BA,MATCH($Q17,'Placebo - Data'!$A:$A,0),MATCH(BK$1,'Placebo - Data'!$B$1:$BA$1,0)))*BK$3</f>
        <v>0</v>
      </c>
      <c r="BL17" s="2">
        <f>IF(BL$2=0,0,INDEX('Placebo - Data'!$B:$BA,MATCH($Q17,'Placebo - Data'!$A:$A,0),MATCH(BL$1,'Placebo - Data'!$B$1:$BA$1,0)))*BL$3</f>
        <v>0</v>
      </c>
      <c r="BM17" s="2">
        <f>IF(BM$2=0,0,INDEX('Placebo - Data'!$B:$BA,MATCH($Q17,'Placebo - Data'!$A:$A,0),MATCH(BM$1,'Placebo - Data'!$B$1:$BA$1,0)))*BM$3</f>
        <v>0</v>
      </c>
      <c r="BN17" s="2">
        <f>IF(BN$2=0,0,INDEX('Placebo - Data'!$B:$BA,MATCH($Q17,'Placebo - Data'!$A:$A,0),MATCH(BN$1,'Placebo - Data'!$B$1:$BA$1,0)))*BN$3</f>
        <v>0</v>
      </c>
      <c r="BO17" s="2">
        <f>IF(BO$2=0,0,INDEX('Placebo - Data'!$B:$BA,MATCH($Q17,'Placebo - Data'!$A:$A,0),MATCH(BO$1,'Placebo - Data'!$B$1:$BA$1,0)))*BO$3</f>
        <v>1.3646156527101994E-2</v>
      </c>
      <c r="BP17" s="2">
        <f>IF(BP$2=0,0,INDEX('Placebo - Data'!$B:$BA,MATCH($Q17,'Placebo - Data'!$A:$A,0),MATCH(BP$1,'Placebo - Data'!$B$1:$BA$1,0)))*BP$3</f>
        <v>0</v>
      </c>
      <c r="BQ17" s="2"/>
      <c r="BR17" s="2"/>
    </row>
    <row r="18" spans="1:70" x14ac:dyDescent="0.25">
      <c r="A18" t="s">
        <v>44</v>
      </c>
      <c r="B18" s="2">
        <f t="shared" si="0"/>
        <v>2.4757523238598496</v>
      </c>
      <c r="Q18">
        <f>'Placebo - Data'!A15</f>
        <v>1995</v>
      </c>
      <c r="R18" s="2">
        <f>IF(R$2=0,0,INDEX('Placebo - Data'!$B:$BA,MATCH($Q18,'Placebo - Data'!$A:$A,0),MATCH(R$1,'Placebo - Data'!$B$1:$BA$1,0)))*R$3</f>
        <v>1.7757529392838478E-2</v>
      </c>
      <c r="S18" s="2">
        <f>IF(S$2=0,0,INDEX('Placebo - Data'!$B:$BA,MATCH($Q18,'Placebo - Data'!$A:$A,0),MATCH(S$1,'Placebo - Data'!$B$1:$BA$1,0)))*S$3</f>
        <v>0</v>
      </c>
      <c r="T18" s="2">
        <f>IF(T$2=0,0,INDEX('Placebo - Data'!$B:$BA,MATCH($Q18,'Placebo - Data'!$A:$A,0),MATCH(T$1,'Placebo - Data'!$B$1:$BA$1,0)))*T$3</f>
        <v>0</v>
      </c>
      <c r="U18" s="2">
        <f>IF(U$2=0,0,INDEX('Placebo - Data'!$B:$BA,MATCH($Q18,'Placebo - Data'!$A:$A,0),MATCH(U$1,'Placebo - Data'!$B$1:$BA$1,0)))*U$3</f>
        <v>1.4790806919336319E-2</v>
      </c>
      <c r="V18" s="2">
        <f>IF(V$2=0,0,INDEX('Placebo - Data'!$B:$BA,MATCH($Q18,'Placebo - Data'!$A:$A,0),MATCH(V$1,'Placebo - Data'!$B$1:$BA$1,0)))*V$3</f>
        <v>0.11056067049503326</v>
      </c>
      <c r="W18" s="2">
        <f>IF(W$2=0,0,INDEX('Placebo - Data'!$B:$BA,MATCH($Q18,'Placebo - Data'!$A:$A,0),MATCH(W$1,'Placebo - Data'!$B$1:$BA$1,0)))*W$3</f>
        <v>0</v>
      </c>
      <c r="X18" s="2">
        <f>IF(X$2=0,0,INDEX('Placebo - Data'!$B:$BA,MATCH($Q18,'Placebo - Data'!$A:$A,0),MATCH(X$1,'Placebo - Data'!$B$1:$BA$1,0)))*X$3</f>
        <v>5.2897310815751553E-3</v>
      </c>
      <c r="Y18" s="2">
        <f>IF(Y$2=0,0,INDEX('Placebo - Data'!$B:$BA,MATCH($Q18,'Placebo - Data'!$A:$A,0),MATCH(Y$1,'Placebo - Data'!$B$1:$BA$1,0)))*Y$3</f>
        <v>-2.196180447936058E-2</v>
      </c>
      <c r="Z18" s="2">
        <f>IF(Z$2=0,0,INDEX('Placebo - Data'!$B:$BA,MATCH($Q18,'Placebo - Data'!$A:$A,0),MATCH(Z$1,'Placebo - Data'!$B$1:$BA$1,0)))*Z$3</f>
        <v>0</v>
      </c>
      <c r="AA18" s="2">
        <f>IF(AA$2=0,0,INDEX('Placebo - Data'!$B:$BA,MATCH($Q18,'Placebo - Data'!$A:$A,0),MATCH(AA$1,'Placebo - Data'!$B$1:$BA$1,0)))*AA$3</f>
        <v>0</v>
      </c>
      <c r="AB18" s="2">
        <f>IF(AB$2=0,0,INDEX('Placebo - Data'!$B:$BA,MATCH($Q18,'Placebo - Data'!$A:$A,0),MATCH(AB$1,'Placebo - Data'!$B$1:$BA$1,0)))*AB$3</f>
        <v>3.1494613736867905E-2</v>
      </c>
      <c r="AC18" s="2">
        <f>IF(AC$2=0,0,INDEX('Placebo - Data'!$B:$BA,MATCH($Q18,'Placebo - Data'!$A:$A,0),MATCH(AC$1,'Placebo - Data'!$B$1:$BA$1,0)))*AC$3</f>
        <v>1.5094425529241562E-2</v>
      </c>
      <c r="AD18" s="2">
        <f>IF(AD$2=0,0,INDEX('Placebo - Data'!$B:$BA,MATCH($Q18,'Placebo - Data'!$A:$A,0),MATCH(AD$1,'Placebo - Data'!$B$1:$BA$1,0)))*AD$3</f>
        <v>0</v>
      </c>
      <c r="AE18" s="2">
        <f>IF(AE$2=0,0,INDEX('Placebo - Data'!$B:$BA,MATCH($Q18,'Placebo - Data'!$A:$A,0),MATCH(AE$1,'Placebo - Data'!$B$1:$BA$1,0)))*AE$3</f>
        <v>2.7922259643673897E-2</v>
      </c>
      <c r="AF18" s="2">
        <f>IF(AF$2=0,0,INDEX('Placebo - Data'!$B:$BA,MATCH($Q18,'Placebo - Data'!$A:$A,0),MATCH(AF$1,'Placebo - Data'!$B$1:$BA$1,0)))*AF$3</f>
        <v>4.0802128612995148E-2</v>
      </c>
      <c r="AG18" s="2">
        <f>IF(AG$2=0,0,INDEX('Placebo - Data'!$B:$BA,MATCH($Q18,'Placebo - Data'!$A:$A,0),MATCH(AG$1,'Placebo - Data'!$B$1:$BA$1,0)))*AG$3</f>
        <v>0</v>
      </c>
      <c r="AH18" s="2">
        <f>IF(AH$2=0,0,INDEX('Placebo - Data'!$B:$BA,MATCH($Q18,'Placebo - Data'!$A:$A,0),MATCH(AH$1,'Placebo - Data'!$B$1:$BA$1,0)))*AH$3</f>
        <v>-9.1261982917785645E-2</v>
      </c>
      <c r="AI18" s="2">
        <f>IF(AI$2=0,0,INDEX('Placebo - Data'!$B:$BA,MATCH($Q18,'Placebo - Data'!$A:$A,0),MATCH(AI$1,'Placebo - Data'!$B$1:$BA$1,0)))*AI$3</f>
        <v>1.6650194302201271E-2</v>
      </c>
      <c r="AJ18" s="2">
        <f>IF(AJ$2=0,0,INDEX('Placebo - Data'!$B:$BA,MATCH($Q18,'Placebo - Data'!$A:$A,0),MATCH(AJ$1,'Placebo - Data'!$B$1:$BA$1,0)))*AJ$3</f>
        <v>-4.635528102517128E-2</v>
      </c>
      <c r="AK18" s="2">
        <f>IF(AK$2=0,0,INDEX('Placebo - Data'!$B:$BA,MATCH($Q18,'Placebo - Data'!$A:$A,0),MATCH(AK$1,'Placebo - Data'!$B$1:$BA$1,0)))*AK$3</f>
        <v>0</v>
      </c>
      <c r="AL18" s="2">
        <f>IF(AL$2=0,0,INDEX('Placebo - Data'!$B:$BA,MATCH($Q18,'Placebo - Data'!$A:$A,0),MATCH(AL$1,'Placebo - Data'!$B$1:$BA$1,0)))*AL$3</f>
        <v>-2.0440101623535156E-2</v>
      </c>
      <c r="AM18" s="2">
        <f>IF(AM$2=0,0,INDEX('Placebo - Data'!$B:$BA,MATCH($Q18,'Placebo - Data'!$A:$A,0),MATCH(AM$1,'Placebo - Data'!$B$1:$BA$1,0)))*AM$3</f>
        <v>3.4328710287809372E-2</v>
      </c>
      <c r="AN18" s="2">
        <f>IF(AN$2=0,0,INDEX('Placebo - Data'!$B:$BA,MATCH($Q18,'Placebo - Data'!$A:$A,0),MATCH(AN$1,'Placebo - Data'!$B$1:$BA$1,0)))*AN$3</f>
        <v>0</v>
      </c>
      <c r="AO18" s="2">
        <f>IF(AO$2=0,0,INDEX('Placebo - Data'!$B:$BA,MATCH($Q18,'Placebo - Data'!$A:$A,0),MATCH(AO$1,'Placebo - Data'!$B$1:$BA$1,0)))*AO$3</f>
        <v>-4.7753460705280304E-2</v>
      </c>
      <c r="AP18" s="2">
        <f>IF(AP$2=0,0,INDEX('Placebo - Data'!$B:$BA,MATCH($Q18,'Placebo - Data'!$A:$A,0),MATCH(AP$1,'Placebo - Data'!$B$1:$BA$1,0)))*AP$3</f>
        <v>0</v>
      </c>
      <c r="AQ18" s="2">
        <f>IF(AQ$2=0,0,INDEX('Placebo - Data'!$B:$BA,MATCH($Q18,'Placebo - Data'!$A:$A,0),MATCH(AQ$1,'Placebo - Data'!$B$1:$BA$1,0)))*AQ$3</f>
        <v>-5.2694734185934067E-2</v>
      </c>
      <c r="AR18" s="2">
        <f>IF(AR$2=0,0,INDEX('Placebo - Data'!$B:$BA,MATCH($Q18,'Placebo - Data'!$A:$A,0),MATCH(AR$1,'Placebo - Data'!$B$1:$BA$1,0)))*AR$3</f>
        <v>0</v>
      </c>
      <c r="AS18" s="2">
        <f>IF(AS$2=0,0,INDEX('Placebo - Data'!$B:$BA,MATCH($Q18,'Placebo - Data'!$A:$A,0),MATCH(AS$1,'Placebo - Data'!$B$1:$BA$1,0)))*AS$3</f>
        <v>1.5792069956660271E-2</v>
      </c>
      <c r="AT18" s="2">
        <f>IF(AT$2=0,0,INDEX('Placebo - Data'!$B:$BA,MATCH($Q18,'Placebo - Data'!$A:$A,0),MATCH(AT$1,'Placebo - Data'!$B$1:$BA$1,0)))*AT$3</f>
        <v>-3.7035789340734482E-2</v>
      </c>
      <c r="AU18" s="2">
        <f>IF(AU$2=0,0,INDEX('Placebo - Data'!$B:$BA,MATCH($Q18,'Placebo - Data'!$A:$A,0),MATCH(AU$1,'Placebo - Data'!$B$1:$BA$1,0)))*AU$3</f>
        <v>0</v>
      </c>
      <c r="AV18" s="2">
        <f>IF(AV$2=0,0,INDEX('Placebo - Data'!$B:$BA,MATCH($Q18,'Placebo - Data'!$A:$A,0),MATCH(AV$1,'Placebo - Data'!$B$1:$BA$1,0)))*AV$3</f>
        <v>4.0773402899503708E-2</v>
      </c>
      <c r="AW18" s="2">
        <f>IF(AW$2=0,0,INDEX('Placebo - Data'!$B:$BA,MATCH($Q18,'Placebo - Data'!$A:$A,0),MATCH(AW$1,'Placebo - Data'!$B$1:$BA$1,0)))*AW$3</f>
        <v>0</v>
      </c>
      <c r="AX18" s="2">
        <f>IF(AX$2=0,0,INDEX('Placebo - Data'!$B:$BA,MATCH($Q18,'Placebo - Data'!$A:$A,0),MATCH(AX$1,'Placebo - Data'!$B$1:$BA$1,0)))*AX$3</f>
        <v>0</v>
      </c>
      <c r="AY18" s="2">
        <f>IF(AY$2=0,0,INDEX('Placebo - Data'!$B:$BA,MATCH($Q18,'Placebo - Data'!$A:$A,0),MATCH(AY$1,'Placebo - Data'!$B$1:$BA$1,0)))*AY$3</f>
        <v>0</v>
      </c>
      <c r="AZ18" s="2">
        <f>IF(AZ$2=0,0,INDEX('Placebo - Data'!$B:$BA,MATCH($Q18,'Placebo - Data'!$A:$A,0),MATCH(AZ$1,'Placebo - Data'!$B$1:$BA$1,0)))*AZ$3</f>
        <v>-3.9281390607357025E-2</v>
      </c>
      <c r="BA18" s="2">
        <f>IF(BA$2=0,0,INDEX('Placebo - Data'!$B:$BA,MATCH($Q18,'Placebo - Data'!$A:$A,0),MATCH(BA$1,'Placebo - Data'!$B$1:$BA$1,0)))*BA$3</f>
        <v>0</v>
      </c>
      <c r="BB18" s="2">
        <f>IF(BB$2=0,0,INDEX('Placebo - Data'!$B:$BA,MATCH($Q18,'Placebo - Data'!$A:$A,0),MATCH(BB$1,'Placebo - Data'!$B$1:$BA$1,0)))*BB$3</f>
        <v>-3.5725753754377365E-2</v>
      </c>
      <c r="BC18" s="2">
        <f>IF(BC$2=0,0,INDEX('Placebo - Data'!$B:$BA,MATCH($Q18,'Placebo - Data'!$A:$A,0),MATCH(BC$1,'Placebo - Data'!$B$1:$BA$1,0)))*BC$3</f>
        <v>0</v>
      </c>
      <c r="BD18" s="2">
        <f>IF(BD$2=0,0,INDEX('Placebo - Data'!$B:$BA,MATCH($Q18,'Placebo - Data'!$A:$A,0),MATCH(BD$1,'Placebo - Data'!$B$1:$BA$1,0)))*BD$3</f>
        <v>0</v>
      </c>
      <c r="BE18" s="2">
        <f>IF(BE$2=0,0,INDEX('Placebo - Data'!$B:$BA,MATCH($Q18,'Placebo - Data'!$A:$A,0),MATCH(BE$1,'Placebo - Data'!$B$1:$BA$1,0)))*BE$3</f>
        <v>0</v>
      </c>
      <c r="BF18" s="2">
        <f>IF(BF$2=0,0,INDEX('Placebo - Data'!$B:$BA,MATCH($Q18,'Placebo - Data'!$A:$A,0),MATCH(BF$1,'Placebo - Data'!$B$1:$BA$1,0)))*BF$3</f>
        <v>3.6339703947305679E-2</v>
      </c>
      <c r="BG18" s="2">
        <f>IF(BG$2=0,0,INDEX('Placebo - Data'!$B:$BA,MATCH($Q18,'Placebo - Data'!$A:$A,0),MATCH(BG$1,'Placebo - Data'!$B$1:$BA$1,0)))*BG$3</f>
        <v>-6.594211608171463E-2</v>
      </c>
      <c r="BH18" s="2">
        <f>IF(BH$2=0,0,INDEX('Placebo - Data'!$B:$BA,MATCH($Q18,'Placebo - Data'!$A:$A,0),MATCH(BH$1,'Placebo - Data'!$B$1:$BA$1,0)))*BH$3</f>
        <v>3.8124177604913712E-2</v>
      </c>
      <c r="BI18" s="2">
        <f>IF(BI$2=0,0,INDEX('Placebo - Data'!$B:$BA,MATCH($Q18,'Placebo - Data'!$A:$A,0),MATCH(BI$1,'Placebo - Data'!$B$1:$BA$1,0)))*BI$3</f>
        <v>-1.9332192838191986E-2</v>
      </c>
      <c r="BJ18" s="2">
        <f>IF(BJ$2=0,0,INDEX('Placebo - Data'!$B:$BA,MATCH($Q18,'Placebo - Data'!$A:$A,0),MATCH(BJ$1,'Placebo - Data'!$B$1:$BA$1,0)))*BJ$3</f>
        <v>0</v>
      </c>
      <c r="BK18" s="2">
        <f>IF(BK$2=0,0,INDEX('Placebo - Data'!$B:$BA,MATCH($Q18,'Placebo - Data'!$A:$A,0),MATCH(BK$1,'Placebo - Data'!$B$1:$BA$1,0)))*BK$3</f>
        <v>0</v>
      </c>
      <c r="BL18" s="2">
        <f>IF(BL$2=0,0,INDEX('Placebo - Data'!$B:$BA,MATCH($Q18,'Placebo - Data'!$A:$A,0),MATCH(BL$1,'Placebo - Data'!$B$1:$BA$1,0)))*BL$3</f>
        <v>0</v>
      </c>
      <c r="BM18" s="2">
        <f>IF(BM$2=0,0,INDEX('Placebo - Data'!$B:$BA,MATCH($Q18,'Placebo - Data'!$A:$A,0),MATCH(BM$1,'Placebo - Data'!$B$1:$BA$1,0)))*BM$3</f>
        <v>0</v>
      </c>
      <c r="BN18" s="2">
        <f>IF(BN$2=0,0,INDEX('Placebo - Data'!$B:$BA,MATCH($Q18,'Placebo - Data'!$A:$A,0),MATCH(BN$1,'Placebo - Data'!$B$1:$BA$1,0)))*BN$3</f>
        <v>0</v>
      </c>
      <c r="BO18" s="2">
        <f>IF(BO$2=0,0,INDEX('Placebo - Data'!$B:$BA,MATCH($Q18,'Placebo - Data'!$A:$A,0),MATCH(BO$1,'Placebo - Data'!$B$1:$BA$1,0)))*BO$3</f>
        <v>2.0746601745486259E-2</v>
      </c>
      <c r="BP18" s="2">
        <f>IF(BP$2=0,0,INDEX('Placebo - Data'!$B:$BA,MATCH($Q18,'Placebo - Data'!$A:$A,0),MATCH(BP$1,'Placebo - Data'!$B$1:$BA$1,0)))*BP$3</f>
        <v>0</v>
      </c>
      <c r="BQ18" s="2"/>
      <c r="BR18" s="2"/>
    </row>
    <row r="19" spans="1:70" x14ac:dyDescent="0.25">
      <c r="A19" t="s">
        <v>38</v>
      </c>
      <c r="B19" s="2">
        <f t="shared" si="0"/>
        <v>2.4623572452934877</v>
      </c>
      <c r="Q19">
        <f>'Placebo - Data'!A16</f>
        <v>1996</v>
      </c>
      <c r="R19" s="2">
        <f>IF(R$2=0,0,INDEX('Placebo - Data'!$B:$BA,MATCH($Q19,'Placebo - Data'!$A:$A,0),MATCH(R$1,'Placebo - Data'!$B$1:$BA$1,0)))*R$3</f>
        <v>-1.624801941215992E-2</v>
      </c>
      <c r="S19" s="2">
        <f>IF(S$2=0,0,INDEX('Placebo - Data'!$B:$BA,MATCH($Q19,'Placebo - Data'!$A:$A,0),MATCH(S$1,'Placebo - Data'!$B$1:$BA$1,0)))*S$3</f>
        <v>0</v>
      </c>
      <c r="T19" s="2">
        <f>IF(T$2=0,0,INDEX('Placebo - Data'!$B:$BA,MATCH($Q19,'Placebo - Data'!$A:$A,0),MATCH(T$1,'Placebo - Data'!$B$1:$BA$1,0)))*T$3</f>
        <v>0</v>
      </c>
      <c r="U19" s="2">
        <f>IF(U$2=0,0,INDEX('Placebo - Data'!$B:$BA,MATCH($Q19,'Placebo - Data'!$A:$A,0),MATCH(U$1,'Placebo - Data'!$B$1:$BA$1,0)))*U$3</f>
        <v>7.8896759077906609E-3</v>
      </c>
      <c r="V19" s="2">
        <f>IF(V$2=0,0,INDEX('Placebo - Data'!$B:$BA,MATCH($Q19,'Placebo - Data'!$A:$A,0),MATCH(V$1,'Placebo - Data'!$B$1:$BA$1,0)))*V$3</f>
        <v>5.065072700381279E-2</v>
      </c>
      <c r="W19" s="2">
        <f>IF(W$2=0,0,INDEX('Placebo - Data'!$B:$BA,MATCH($Q19,'Placebo - Data'!$A:$A,0),MATCH(W$1,'Placebo - Data'!$B$1:$BA$1,0)))*W$3</f>
        <v>0</v>
      </c>
      <c r="X19" s="2">
        <f>IF(X$2=0,0,INDEX('Placebo - Data'!$B:$BA,MATCH($Q19,'Placebo - Data'!$A:$A,0),MATCH(X$1,'Placebo - Data'!$B$1:$BA$1,0)))*X$3</f>
        <v>6.2220976687967777E-3</v>
      </c>
      <c r="Y19" s="2">
        <f>IF(Y$2=0,0,INDEX('Placebo - Data'!$B:$BA,MATCH($Q19,'Placebo - Data'!$A:$A,0),MATCH(Y$1,'Placebo - Data'!$B$1:$BA$1,0)))*Y$3</f>
        <v>-8.4285447373986244E-3</v>
      </c>
      <c r="Z19" s="2">
        <f>IF(Z$2=0,0,INDEX('Placebo - Data'!$B:$BA,MATCH($Q19,'Placebo - Data'!$A:$A,0),MATCH(Z$1,'Placebo - Data'!$B$1:$BA$1,0)))*Z$3</f>
        <v>0</v>
      </c>
      <c r="AA19" s="2">
        <f>IF(AA$2=0,0,INDEX('Placebo - Data'!$B:$BA,MATCH($Q19,'Placebo - Data'!$A:$A,0),MATCH(AA$1,'Placebo - Data'!$B$1:$BA$1,0)))*AA$3</f>
        <v>0</v>
      </c>
      <c r="AB19" s="2">
        <f>IF(AB$2=0,0,INDEX('Placebo - Data'!$B:$BA,MATCH($Q19,'Placebo - Data'!$A:$A,0),MATCH(AB$1,'Placebo - Data'!$B$1:$BA$1,0)))*AB$3</f>
        <v>3.5974495112895966E-2</v>
      </c>
      <c r="AC19" s="2">
        <f>IF(AC$2=0,0,INDEX('Placebo - Data'!$B:$BA,MATCH($Q19,'Placebo - Data'!$A:$A,0),MATCH(AC$1,'Placebo - Data'!$B$1:$BA$1,0)))*AC$3</f>
        <v>-2.2315580397844315E-2</v>
      </c>
      <c r="AD19" s="2">
        <f>IF(AD$2=0,0,INDEX('Placebo - Data'!$B:$BA,MATCH($Q19,'Placebo - Data'!$A:$A,0),MATCH(AD$1,'Placebo - Data'!$B$1:$BA$1,0)))*AD$3</f>
        <v>0</v>
      </c>
      <c r="AE19" s="2">
        <f>IF(AE$2=0,0,INDEX('Placebo - Data'!$B:$BA,MATCH($Q19,'Placebo - Data'!$A:$A,0),MATCH(AE$1,'Placebo - Data'!$B$1:$BA$1,0)))*AE$3</f>
        <v>3.2075010240077972E-2</v>
      </c>
      <c r="AF19" s="2">
        <f>IF(AF$2=0,0,INDEX('Placebo - Data'!$B:$BA,MATCH($Q19,'Placebo - Data'!$A:$A,0),MATCH(AF$1,'Placebo - Data'!$B$1:$BA$1,0)))*AF$3</f>
        <v>3.5287879407405853E-2</v>
      </c>
      <c r="AG19" s="2">
        <f>IF(AG$2=0,0,INDEX('Placebo - Data'!$B:$BA,MATCH($Q19,'Placebo - Data'!$A:$A,0),MATCH(AG$1,'Placebo - Data'!$B$1:$BA$1,0)))*AG$3</f>
        <v>0</v>
      </c>
      <c r="AH19" s="2">
        <f>IF(AH$2=0,0,INDEX('Placebo - Data'!$B:$BA,MATCH($Q19,'Placebo - Data'!$A:$A,0),MATCH(AH$1,'Placebo - Data'!$B$1:$BA$1,0)))*AH$3</f>
        <v>-5.3182099014520645E-2</v>
      </c>
      <c r="AI19" s="2">
        <f>IF(AI$2=0,0,INDEX('Placebo - Data'!$B:$BA,MATCH($Q19,'Placebo - Data'!$A:$A,0),MATCH(AI$1,'Placebo - Data'!$B$1:$BA$1,0)))*AI$3</f>
        <v>-1.2206170940771699E-3</v>
      </c>
      <c r="AJ19" s="2">
        <f>IF(AJ$2=0,0,INDEX('Placebo - Data'!$B:$BA,MATCH($Q19,'Placebo - Data'!$A:$A,0),MATCH(AJ$1,'Placebo - Data'!$B$1:$BA$1,0)))*AJ$3</f>
        <v>2.9552537947893143E-2</v>
      </c>
      <c r="AK19" s="2">
        <f>IF(AK$2=0,0,INDEX('Placebo - Data'!$B:$BA,MATCH($Q19,'Placebo - Data'!$A:$A,0),MATCH(AK$1,'Placebo - Data'!$B$1:$BA$1,0)))*AK$3</f>
        <v>0</v>
      </c>
      <c r="AL19" s="2">
        <f>IF(AL$2=0,0,INDEX('Placebo - Data'!$B:$BA,MATCH($Q19,'Placebo - Data'!$A:$A,0),MATCH(AL$1,'Placebo - Data'!$B$1:$BA$1,0)))*AL$3</f>
        <v>2.10234634578228E-2</v>
      </c>
      <c r="AM19" s="2">
        <f>IF(AM$2=0,0,INDEX('Placebo - Data'!$B:$BA,MATCH($Q19,'Placebo - Data'!$A:$A,0),MATCH(AM$1,'Placebo - Data'!$B$1:$BA$1,0)))*AM$3</f>
        <v>3.8669310510158539E-2</v>
      </c>
      <c r="AN19" s="2">
        <f>IF(AN$2=0,0,INDEX('Placebo - Data'!$B:$BA,MATCH($Q19,'Placebo - Data'!$A:$A,0),MATCH(AN$1,'Placebo - Data'!$B$1:$BA$1,0)))*AN$3</f>
        <v>0</v>
      </c>
      <c r="AO19" s="2">
        <f>IF(AO$2=0,0,INDEX('Placebo - Data'!$B:$BA,MATCH($Q19,'Placebo - Data'!$A:$A,0),MATCH(AO$1,'Placebo - Data'!$B$1:$BA$1,0)))*AO$3</f>
        <v>-1.7376527190208435E-2</v>
      </c>
      <c r="AP19" s="2">
        <f>IF(AP$2=0,0,INDEX('Placebo - Data'!$B:$BA,MATCH($Q19,'Placebo - Data'!$A:$A,0),MATCH(AP$1,'Placebo - Data'!$B$1:$BA$1,0)))*AP$3</f>
        <v>0</v>
      </c>
      <c r="AQ19" s="2">
        <f>IF(AQ$2=0,0,INDEX('Placebo - Data'!$B:$BA,MATCH($Q19,'Placebo - Data'!$A:$A,0),MATCH(AQ$1,'Placebo - Data'!$B$1:$BA$1,0)))*AQ$3</f>
        <v>-6.45279660820961E-2</v>
      </c>
      <c r="AR19" s="2">
        <f>IF(AR$2=0,0,INDEX('Placebo - Data'!$B:$BA,MATCH($Q19,'Placebo - Data'!$A:$A,0),MATCH(AR$1,'Placebo - Data'!$B$1:$BA$1,0)))*AR$3</f>
        <v>0</v>
      </c>
      <c r="AS19" s="2">
        <f>IF(AS$2=0,0,INDEX('Placebo - Data'!$B:$BA,MATCH($Q19,'Placebo - Data'!$A:$A,0),MATCH(AS$1,'Placebo - Data'!$B$1:$BA$1,0)))*AS$3</f>
        <v>1.2629863806068897E-2</v>
      </c>
      <c r="AT19" s="2">
        <f>IF(AT$2=0,0,INDEX('Placebo - Data'!$B:$BA,MATCH($Q19,'Placebo - Data'!$A:$A,0),MATCH(AT$1,'Placebo - Data'!$B$1:$BA$1,0)))*AT$3</f>
        <v>-3.5994984209537506E-2</v>
      </c>
      <c r="AU19" s="2">
        <f>IF(AU$2=0,0,INDEX('Placebo - Data'!$B:$BA,MATCH($Q19,'Placebo - Data'!$A:$A,0),MATCH(AU$1,'Placebo - Data'!$B$1:$BA$1,0)))*AU$3</f>
        <v>0</v>
      </c>
      <c r="AV19" s="2">
        <f>IF(AV$2=0,0,INDEX('Placebo - Data'!$B:$BA,MATCH($Q19,'Placebo - Data'!$A:$A,0),MATCH(AV$1,'Placebo - Data'!$B$1:$BA$1,0)))*AV$3</f>
        <v>1.634187251329422E-2</v>
      </c>
      <c r="AW19" s="2">
        <f>IF(AW$2=0,0,INDEX('Placebo - Data'!$B:$BA,MATCH($Q19,'Placebo - Data'!$A:$A,0),MATCH(AW$1,'Placebo - Data'!$B$1:$BA$1,0)))*AW$3</f>
        <v>0</v>
      </c>
      <c r="AX19" s="2">
        <f>IF(AX$2=0,0,INDEX('Placebo - Data'!$B:$BA,MATCH($Q19,'Placebo - Data'!$A:$A,0),MATCH(AX$1,'Placebo - Data'!$B$1:$BA$1,0)))*AX$3</f>
        <v>0</v>
      </c>
      <c r="AY19" s="2">
        <f>IF(AY$2=0,0,INDEX('Placebo - Data'!$B:$BA,MATCH($Q19,'Placebo - Data'!$A:$A,0),MATCH(AY$1,'Placebo - Data'!$B$1:$BA$1,0)))*AY$3</f>
        <v>0</v>
      </c>
      <c r="AZ19" s="2">
        <f>IF(AZ$2=0,0,INDEX('Placebo - Data'!$B:$BA,MATCH($Q19,'Placebo - Data'!$A:$A,0),MATCH(AZ$1,'Placebo - Data'!$B$1:$BA$1,0)))*AZ$3</f>
        <v>-0.13969810307025909</v>
      </c>
      <c r="BA19" s="2">
        <f>IF(BA$2=0,0,INDEX('Placebo - Data'!$B:$BA,MATCH($Q19,'Placebo - Data'!$A:$A,0),MATCH(BA$1,'Placebo - Data'!$B$1:$BA$1,0)))*BA$3</f>
        <v>0</v>
      </c>
      <c r="BB19" s="2">
        <f>IF(BB$2=0,0,INDEX('Placebo - Data'!$B:$BA,MATCH($Q19,'Placebo - Data'!$A:$A,0),MATCH(BB$1,'Placebo - Data'!$B$1:$BA$1,0)))*BB$3</f>
        <v>-3.2077785581350327E-2</v>
      </c>
      <c r="BC19" s="2">
        <f>IF(BC$2=0,0,INDEX('Placebo - Data'!$B:$BA,MATCH($Q19,'Placebo - Data'!$A:$A,0),MATCH(BC$1,'Placebo - Data'!$B$1:$BA$1,0)))*BC$3</f>
        <v>0</v>
      </c>
      <c r="BD19" s="2">
        <f>IF(BD$2=0,0,INDEX('Placebo - Data'!$B:$BA,MATCH($Q19,'Placebo - Data'!$A:$A,0),MATCH(BD$1,'Placebo - Data'!$B$1:$BA$1,0)))*BD$3</f>
        <v>0</v>
      </c>
      <c r="BE19" s="2">
        <f>IF(BE$2=0,0,INDEX('Placebo - Data'!$B:$BA,MATCH($Q19,'Placebo - Data'!$A:$A,0),MATCH(BE$1,'Placebo - Data'!$B$1:$BA$1,0)))*BE$3</f>
        <v>0</v>
      </c>
      <c r="BF19" s="2">
        <f>IF(BF$2=0,0,INDEX('Placebo - Data'!$B:$BA,MATCH($Q19,'Placebo - Data'!$A:$A,0),MATCH(BF$1,'Placebo - Data'!$B$1:$BA$1,0)))*BF$3</f>
        <v>-5.6814104318618774E-2</v>
      </c>
      <c r="BG19" s="2">
        <f>IF(BG$2=0,0,INDEX('Placebo - Data'!$B:$BA,MATCH($Q19,'Placebo - Data'!$A:$A,0),MATCH(BG$1,'Placebo - Data'!$B$1:$BA$1,0)))*BG$3</f>
        <v>2.6282127946615219E-2</v>
      </c>
      <c r="BH19" s="2">
        <f>IF(BH$2=0,0,INDEX('Placebo - Data'!$B:$BA,MATCH($Q19,'Placebo - Data'!$A:$A,0),MATCH(BH$1,'Placebo - Data'!$B$1:$BA$1,0)))*BH$3</f>
        <v>5.1400266587734222E-2</v>
      </c>
      <c r="BI19" s="2">
        <f>IF(BI$2=0,0,INDEX('Placebo - Data'!$B:$BA,MATCH($Q19,'Placebo - Data'!$A:$A,0),MATCH(BI$1,'Placebo - Data'!$B$1:$BA$1,0)))*BI$3</f>
        <v>2.9101159423589706E-2</v>
      </c>
      <c r="BJ19" s="2">
        <f>IF(BJ$2=0,0,INDEX('Placebo - Data'!$B:$BA,MATCH($Q19,'Placebo - Data'!$A:$A,0),MATCH(BJ$1,'Placebo - Data'!$B$1:$BA$1,0)))*BJ$3</f>
        <v>0</v>
      </c>
      <c r="BK19" s="2">
        <f>IF(BK$2=0,0,INDEX('Placebo - Data'!$B:$BA,MATCH($Q19,'Placebo - Data'!$A:$A,0),MATCH(BK$1,'Placebo - Data'!$B$1:$BA$1,0)))*BK$3</f>
        <v>0</v>
      </c>
      <c r="BL19" s="2">
        <f>IF(BL$2=0,0,INDEX('Placebo - Data'!$B:$BA,MATCH($Q19,'Placebo - Data'!$A:$A,0),MATCH(BL$1,'Placebo - Data'!$B$1:$BA$1,0)))*BL$3</f>
        <v>0</v>
      </c>
      <c r="BM19" s="2">
        <f>IF(BM$2=0,0,INDEX('Placebo - Data'!$B:$BA,MATCH($Q19,'Placebo - Data'!$A:$A,0),MATCH(BM$1,'Placebo - Data'!$B$1:$BA$1,0)))*BM$3</f>
        <v>0</v>
      </c>
      <c r="BN19" s="2">
        <f>IF(BN$2=0,0,INDEX('Placebo - Data'!$B:$BA,MATCH($Q19,'Placebo - Data'!$A:$A,0),MATCH(BN$1,'Placebo - Data'!$B$1:$BA$1,0)))*BN$3</f>
        <v>0</v>
      </c>
      <c r="BO19" s="2">
        <f>IF(BO$2=0,0,INDEX('Placebo - Data'!$B:$BA,MATCH($Q19,'Placebo - Data'!$A:$A,0),MATCH(BO$1,'Placebo - Data'!$B$1:$BA$1,0)))*BO$3</f>
        <v>3.9665054529905319E-2</v>
      </c>
      <c r="BP19" s="2">
        <f>IF(BP$2=0,0,INDEX('Placebo - Data'!$B:$BA,MATCH($Q19,'Placebo - Data'!$A:$A,0),MATCH(BP$1,'Placebo - Data'!$B$1:$BA$1,0)))*BP$3</f>
        <v>0</v>
      </c>
      <c r="BQ19" s="2"/>
      <c r="BR19" s="2"/>
    </row>
    <row r="20" spans="1:70" x14ac:dyDescent="0.25">
      <c r="A20" t="s">
        <v>57</v>
      </c>
      <c r="B20" s="2">
        <f t="shared" si="0"/>
        <v>2.2602915841799254</v>
      </c>
      <c r="Q20">
        <f>'Placebo - Data'!A17</f>
        <v>1997</v>
      </c>
      <c r="R20" s="2">
        <f>IF(R$2=0,0,INDEX('Placebo - Data'!$B:$BA,MATCH($Q20,'Placebo - Data'!$A:$A,0),MATCH(R$1,'Placebo - Data'!$B$1:$BA$1,0)))*R$3</f>
        <v>-9.7364550456404686E-3</v>
      </c>
      <c r="S20" s="2">
        <f>IF(S$2=0,0,INDEX('Placebo - Data'!$B:$BA,MATCH($Q20,'Placebo - Data'!$A:$A,0),MATCH(S$1,'Placebo - Data'!$B$1:$BA$1,0)))*S$3</f>
        <v>0</v>
      </c>
      <c r="T20" s="2">
        <f>IF(T$2=0,0,INDEX('Placebo - Data'!$B:$BA,MATCH($Q20,'Placebo - Data'!$A:$A,0),MATCH(T$1,'Placebo - Data'!$B$1:$BA$1,0)))*T$3</f>
        <v>0</v>
      </c>
      <c r="U20" s="2">
        <f>IF(U$2=0,0,INDEX('Placebo - Data'!$B:$BA,MATCH($Q20,'Placebo - Data'!$A:$A,0),MATCH(U$1,'Placebo - Data'!$B$1:$BA$1,0)))*U$3</f>
        <v>-5.0955560058355331E-2</v>
      </c>
      <c r="V20" s="2">
        <f>IF(V$2=0,0,INDEX('Placebo - Data'!$B:$BA,MATCH($Q20,'Placebo - Data'!$A:$A,0),MATCH(V$1,'Placebo - Data'!$B$1:$BA$1,0)))*V$3</f>
        <v>5.5143203586339951E-2</v>
      </c>
      <c r="W20" s="2">
        <f>IF(W$2=0,0,INDEX('Placebo - Data'!$B:$BA,MATCH($Q20,'Placebo - Data'!$A:$A,0),MATCH(W$1,'Placebo - Data'!$B$1:$BA$1,0)))*W$3</f>
        <v>0</v>
      </c>
      <c r="X20" s="2">
        <f>IF(X$2=0,0,INDEX('Placebo - Data'!$B:$BA,MATCH($Q20,'Placebo - Data'!$A:$A,0),MATCH(X$1,'Placebo - Data'!$B$1:$BA$1,0)))*X$3</f>
        <v>2.7138091623783112E-2</v>
      </c>
      <c r="Y20" s="2">
        <f>IF(Y$2=0,0,INDEX('Placebo - Data'!$B:$BA,MATCH($Q20,'Placebo - Data'!$A:$A,0),MATCH(Y$1,'Placebo - Data'!$B$1:$BA$1,0)))*Y$3</f>
        <v>-5.1978481933474541E-3</v>
      </c>
      <c r="Z20" s="2">
        <f>IF(Z$2=0,0,INDEX('Placebo - Data'!$B:$BA,MATCH($Q20,'Placebo - Data'!$A:$A,0),MATCH(Z$1,'Placebo - Data'!$B$1:$BA$1,0)))*Z$3</f>
        <v>0</v>
      </c>
      <c r="AA20" s="2">
        <f>IF(AA$2=0,0,INDEX('Placebo - Data'!$B:$BA,MATCH($Q20,'Placebo - Data'!$A:$A,0),MATCH(AA$1,'Placebo - Data'!$B$1:$BA$1,0)))*AA$3</f>
        <v>0</v>
      </c>
      <c r="AB20" s="2">
        <f>IF(AB$2=0,0,INDEX('Placebo - Data'!$B:$BA,MATCH($Q20,'Placebo - Data'!$A:$A,0),MATCH(AB$1,'Placebo - Data'!$B$1:$BA$1,0)))*AB$3</f>
        <v>3.4443404525518417E-2</v>
      </c>
      <c r="AC20" s="2">
        <f>IF(AC$2=0,0,INDEX('Placebo - Data'!$B:$BA,MATCH($Q20,'Placebo - Data'!$A:$A,0),MATCH(AC$1,'Placebo - Data'!$B$1:$BA$1,0)))*AC$3</f>
        <v>2.0654687657952309E-2</v>
      </c>
      <c r="AD20" s="2">
        <f>IF(AD$2=0,0,INDEX('Placebo - Data'!$B:$BA,MATCH($Q20,'Placebo - Data'!$A:$A,0),MATCH(AD$1,'Placebo - Data'!$B$1:$BA$1,0)))*AD$3</f>
        <v>0</v>
      </c>
      <c r="AE20" s="2">
        <f>IF(AE$2=0,0,INDEX('Placebo - Data'!$B:$BA,MATCH($Q20,'Placebo - Data'!$A:$A,0),MATCH(AE$1,'Placebo - Data'!$B$1:$BA$1,0)))*AE$3</f>
        <v>9.0183578431606293E-3</v>
      </c>
      <c r="AF20" s="2">
        <f>IF(AF$2=0,0,INDEX('Placebo - Data'!$B:$BA,MATCH($Q20,'Placebo - Data'!$A:$A,0),MATCH(AF$1,'Placebo - Data'!$B$1:$BA$1,0)))*AF$3</f>
        <v>-8.1269377842545509E-3</v>
      </c>
      <c r="AG20" s="2">
        <f>IF(AG$2=0,0,INDEX('Placebo - Data'!$B:$BA,MATCH($Q20,'Placebo - Data'!$A:$A,0),MATCH(AG$1,'Placebo - Data'!$B$1:$BA$1,0)))*AG$3</f>
        <v>0</v>
      </c>
      <c r="AH20" s="2">
        <f>IF(AH$2=0,0,INDEX('Placebo - Data'!$B:$BA,MATCH($Q20,'Placebo - Data'!$A:$A,0),MATCH(AH$1,'Placebo - Data'!$B$1:$BA$1,0)))*AH$3</f>
        <v>1.2562238611280918E-2</v>
      </c>
      <c r="AI20" s="2">
        <f>IF(AI$2=0,0,INDEX('Placebo - Data'!$B:$BA,MATCH($Q20,'Placebo - Data'!$A:$A,0),MATCH(AI$1,'Placebo - Data'!$B$1:$BA$1,0)))*AI$3</f>
        <v>1.7449716106057167E-2</v>
      </c>
      <c r="AJ20" s="2">
        <f>IF(AJ$2=0,0,INDEX('Placebo - Data'!$B:$BA,MATCH($Q20,'Placebo - Data'!$A:$A,0),MATCH(AJ$1,'Placebo - Data'!$B$1:$BA$1,0)))*AJ$3</f>
        <v>-2.8102847281843424E-3</v>
      </c>
      <c r="AK20" s="2">
        <f>IF(AK$2=0,0,INDEX('Placebo - Data'!$B:$BA,MATCH($Q20,'Placebo - Data'!$A:$A,0),MATCH(AK$1,'Placebo - Data'!$B$1:$BA$1,0)))*AK$3</f>
        <v>0</v>
      </c>
      <c r="AL20" s="2">
        <f>IF(AL$2=0,0,INDEX('Placebo - Data'!$B:$BA,MATCH($Q20,'Placebo - Data'!$A:$A,0),MATCH(AL$1,'Placebo - Data'!$B$1:$BA$1,0)))*AL$3</f>
        <v>-3.4472562372684479E-2</v>
      </c>
      <c r="AM20" s="2">
        <f>IF(AM$2=0,0,INDEX('Placebo - Data'!$B:$BA,MATCH($Q20,'Placebo - Data'!$A:$A,0),MATCH(AM$1,'Placebo - Data'!$B$1:$BA$1,0)))*AM$3</f>
        <v>-1.0209600441157818E-2</v>
      </c>
      <c r="AN20" s="2">
        <f>IF(AN$2=0,0,INDEX('Placebo - Data'!$B:$BA,MATCH($Q20,'Placebo - Data'!$A:$A,0),MATCH(AN$1,'Placebo - Data'!$B$1:$BA$1,0)))*AN$3</f>
        <v>0</v>
      </c>
      <c r="AO20" s="2">
        <f>IF(AO$2=0,0,INDEX('Placebo - Data'!$B:$BA,MATCH($Q20,'Placebo - Data'!$A:$A,0),MATCH(AO$1,'Placebo - Data'!$B$1:$BA$1,0)))*AO$3</f>
        <v>1.0341544635593891E-2</v>
      </c>
      <c r="AP20" s="2">
        <f>IF(AP$2=0,0,INDEX('Placebo - Data'!$B:$BA,MATCH($Q20,'Placebo - Data'!$A:$A,0),MATCH(AP$1,'Placebo - Data'!$B$1:$BA$1,0)))*AP$3</f>
        <v>0</v>
      </c>
      <c r="AQ20" s="2">
        <f>IF(AQ$2=0,0,INDEX('Placebo - Data'!$B:$BA,MATCH($Q20,'Placebo - Data'!$A:$A,0),MATCH(AQ$1,'Placebo - Data'!$B$1:$BA$1,0)))*AQ$3</f>
        <v>1.1085969395935535E-2</v>
      </c>
      <c r="AR20" s="2">
        <f>IF(AR$2=0,0,INDEX('Placebo - Data'!$B:$BA,MATCH($Q20,'Placebo - Data'!$A:$A,0),MATCH(AR$1,'Placebo - Data'!$B$1:$BA$1,0)))*AR$3</f>
        <v>0</v>
      </c>
      <c r="AS20" s="2">
        <f>IF(AS$2=0,0,INDEX('Placebo - Data'!$B:$BA,MATCH($Q20,'Placebo - Data'!$A:$A,0),MATCH(AS$1,'Placebo - Data'!$B$1:$BA$1,0)))*AS$3</f>
        <v>1.2519786832854152E-3</v>
      </c>
      <c r="AT20" s="2">
        <f>IF(AT$2=0,0,INDEX('Placebo - Data'!$B:$BA,MATCH($Q20,'Placebo - Data'!$A:$A,0),MATCH(AT$1,'Placebo - Data'!$B$1:$BA$1,0)))*AT$3</f>
        <v>1.1750119738280773E-3</v>
      </c>
      <c r="AU20" s="2">
        <f>IF(AU$2=0,0,INDEX('Placebo - Data'!$B:$BA,MATCH($Q20,'Placebo - Data'!$A:$A,0),MATCH(AU$1,'Placebo - Data'!$B$1:$BA$1,0)))*AU$3</f>
        <v>0</v>
      </c>
      <c r="AV20" s="2">
        <f>IF(AV$2=0,0,INDEX('Placebo - Data'!$B:$BA,MATCH($Q20,'Placebo - Data'!$A:$A,0),MATCH(AV$1,'Placebo - Data'!$B$1:$BA$1,0)))*AV$3</f>
        <v>5.6365050375461578E-2</v>
      </c>
      <c r="AW20" s="2">
        <f>IF(AW$2=0,0,INDEX('Placebo - Data'!$B:$BA,MATCH($Q20,'Placebo - Data'!$A:$A,0),MATCH(AW$1,'Placebo - Data'!$B$1:$BA$1,0)))*AW$3</f>
        <v>0</v>
      </c>
      <c r="AX20" s="2">
        <f>IF(AX$2=0,0,INDEX('Placebo - Data'!$B:$BA,MATCH($Q20,'Placebo - Data'!$A:$A,0),MATCH(AX$1,'Placebo - Data'!$B$1:$BA$1,0)))*AX$3</f>
        <v>0</v>
      </c>
      <c r="AY20" s="2">
        <f>IF(AY$2=0,0,INDEX('Placebo - Data'!$B:$BA,MATCH($Q20,'Placebo - Data'!$A:$A,0),MATCH(AY$1,'Placebo - Data'!$B$1:$BA$1,0)))*AY$3</f>
        <v>0</v>
      </c>
      <c r="AZ20" s="2">
        <f>IF(AZ$2=0,0,INDEX('Placebo - Data'!$B:$BA,MATCH($Q20,'Placebo - Data'!$A:$A,0),MATCH(AZ$1,'Placebo - Data'!$B$1:$BA$1,0)))*AZ$3</f>
        <v>-5.6862369179725647E-2</v>
      </c>
      <c r="BA20" s="2">
        <f>IF(BA$2=0,0,INDEX('Placebo - Data'!$B:$BA,MATCH($Q20,'Placebo - Data'!$A:$A,0),MATCH(BA$1,'Placebo - Data'!$B$1:$BA$1,0)))*BA$3</f>
        <v>0</v>
      </c>
      <c r="BB20" s="2">
        <f>IF(BB$2=0,0,INDEX('Placebo - Data'!$B:$BA,MATCH($Q20,'Placebo - Data'!$A:$A,0),MATCH(BB$1,'Placebo - Data'!$B$1:$BA$1,0)))*BB$3</f>
        <v>-4.3418757617473602E-2</v>
      </c>
      <c r="BC20" s="2">
        <f>IF(BC$2=0,0,INDEX('Placebo - Data'!$B:$BA,MATCH($Q20,'Placebo - Data'!$A:$A,0),MATCH(BC$1,'Placebo - Data'!$B$1:$BA$1,0)))*BC$3</f>
        <v>0</v>
      </c>
      <c r="BD20" s="2">
        <f>IF(BD$2=0,0,INDEX('Placebo - Data'!$B:$BA,MATCH($Q20,'Placebo - Data'!$A:$A,0),MATCH(BD$1,'Placebo - Data'!$B$1:$BA$1,0)))*BD$3</f>
        <v>0</v>
      </c>
      <c r="BE20" s="2">
        <f>IF(BE$2=0,0,INDEX('Placebo - Data'!$B:$BA,MATCH($Q20,'Placebo - Data'!$A:$A,0),MATCH(BE$1,'Placebo - Data'!$B$1:$BA$1,0)))*BE$3</f>
        <v>0</v>
      </c>
      <c r="BF20" s="2">
        <f>IF(BF$2=0,0,INDEX('Placebo - Data'!$B:$BA,MATCH($Q20,'Placebo - Data'!$A:$A,0),MATCH(BF$1,'Placebo - Data'!$B$1:$BA$1,0)))*BF$3</f>
        <v>-1.0020874440670013E-2</v>
      </c>
      <c r="BG20" s="2">
        <f>IF(BG$2=0,0,INDEX('Placebo - Data'!$B:$BA,MATCH($Q20,'Placebo - Data'!$A:$A,0),MATCH(BG$1,'Placebo - Data'!$B$1:$BA$1,0)))*BG$3</f>
        <v>-2.8954820707440376E-2</v>
      </c>
      <c r="BH20" s="2">
        <f>IF(BH$2=0,0,INDEX('Placebo - Data'!$B:$BA,MATCH($Q20,'Placebo - Data'!$A:$A,0),MATCH(BH$1,'Placebo - Data'!$B$1:$BA$1,0)))*BH$3</f>
        <v>5.1485183648765087E-3</v>
      </c>
      <c r="BI20" s="2">
        <f>IF(BI$2=0,0,INDEX('Placebo - Data'!$B:$BA,MATCH($Q20,'Placebo - Data'!$A:$A,0),MATCH(BI$1,'Placebo - Data'!$B$1:$BA$1,0)))*BI$3</f>
        <v>-3.5347798839211464E-3</v>
      </c>
      <c r="BJ20" s="2">
        <f>IF(BJ$2=0,0,INDEX('Placebo - Data'!$B:$BA,MATCH($Q20,'Placebo - Data'!$A:$A,0),MATCH(BJ$1,'Placebo - Data'!$B$1:$BA$1,0)))*BJ$3</f>
        <v>0</v>
      </c>
      <c r="BK20" s="2">
        <f>IF(BK$2=0,0,INDEX('Placebo - Data'!$B:$BA,MATCH($Q20,'Placebo - Data'!$A:$A,0),MATCH(BK$1,'Placebo - Data'!$B$1:$BA$1,0)))*BK$3</f>
        <v>0</v>
      </c>
      <c r="BL20" s="2">
        <f>IF(BL$2=0,0,INDEX('Placebo - Data'!$B:$BA,MATCH($Q20,'Placebo - Data'!$A:$A,0),MATCH(BL$1,'Placebo - Data'!$B$1:$BA$1,0)))*BL$3</f>
        <v>0</v>
      </c>
      <c r="BM20" s="2">
        <f>IF(BM$2=0,0,INDEX('Placebo - Data'!$B:$BA,MATCH($Q20,'Placebo - Data'!$A:$A,0),MATCH(BM$1,'Placebo - Data'!$B$1:$BA$1,0)))*BM$3</f>
        <v>0</v>
      </c>
      <c r="BN20" s="2">
        <f>IF(BN$2=0,0,INDEX('Placebo - Data'!$B:$BA,MATCH($Q20,'Placebo - Data'!$A:$A,0),MATCH(BN$1,'Placebo - Data'!$B$1:$BA$1,0)))*BN$3</f>
        <v>0</v>
      </c>
      <c r="BO20" s="2">
        <f>IF(BO$2=0,0,INDEX('Placebo - Data'!$B:$BA,MATCH($Q20,'Placebo - Data'!$A:$A,0),MATCH(BO$1,'Placebo - Data'!$B$1:$BA$1,0)))*BO$3</f>
        <v>-3.6403876729309559E-3</v>
      </c>
      <c r="BP20" s="2">
        <f>IF(BP$2=0,0,INDEX('Placebo - Data'!$B:$BA,MATCH($Q20,'Placebo - Data'!$A:$A,0),MATCH(BP$1,'Placebo - Data'!$B$1:$BA$1,0)))*BP$3</f>
        <v>0</v>
      </c>
      <c r="BQ20" s="2"/>
      <c r="BR20" s="2"/>
    </row>
    <row r="21" spans="1:70" x14ac:dyDescent="0.25">
      <c r="A21" t="s">
        <v>55</v>
      </c>
      <c r="B21" s="2">
        <f t="shared" si="0"/>
        <v>2.2490548660849825</v>
      </c>
      <c r="Q21">
        <f>'Placebo - Data'!A18</f>
        <v>1998</v>
      </c>
      <c r="R21" s="2">
        <f>IF(R$2=0,0,INDEX('Placebo - Data'!$B:$BA,MATCH($Q21,'Placebo - Data'!$A:$A,0),MATCH(R$1,'Placebo - Data'!$B$1:$BA$1,0)))*R$3</f>
        <v>-2.0769404247403145E-2</v>
      </c>
      <c r="S21" s="2">
        <f>IF(S$2=0,0,INDEX('Placebo - Data'!$B:$BA,MATCH($Q21,'Placebo - Data'!$A:$A,0),MATCH(S$1,'Placebo - Data'!$B$1:$BA$1,0)))*S$3</f>
        <v>0</v>
      </c>
      <c r="T21" s="2">
        <f>IF(T$2=0,0,INDEX('Placebo - Data'!$B:$BA,MATCH($Q21,'Placebo - Data'!$A:$A,0),MATCH(T$1,'Placebo - Data'!$B$1:$BA$1,0)))*T$3</f>
        <v>0</v>
      </c>
      <c r="U21" s="2">
        <f>IF(U$2=0,0,INDEX('Placebo - Data'!$B:$BA,MATCH($Q21,'Placebo - Data'!$A:$A,0),MATCH(U$1,'Placebo - Data'!$B$1:$BA$1,0)))*U$3</f>
        <v>-1.0311925783753395E-2</v>
      </c>
      <c r="V21" s="2">
        <f>IF(V$2=0,0,INDEX('Placebo - Data'!$B:$BA,MATCH($Q21,'Placebo - Data'!$A:$A,0),MATCH(V$1,'Placebo - Data'!$B$1:$BA$1,0)))*V$3</f>
        <v>5.3236905485391617E-2</v>
      </c>
      <c r="W21" s="2">
        <f>IF(W$2=0,0,INDEX('Placebo - Data'!$B:$BA,MATCH($Q21,'Placebo - Data'!$A:$A,0),MATCH(W$1,'Placebo - Data'!$B$1:$BA$1,0)))*W$3</f>
        <v>0</v>
      </c>
      <c r="X21" s="2">
        <f>IF(X$2=0,0,INDEX('Placebo - Data'!$B:$BA,MATCH($Q21,'Placebo - Data'!$A:$A,0),MATCH(X$1,'Placebo - Data'!$B$1:$BA$1,0)))*X$3</f>
        <v>1.293477974832058E-2</v>
      </c>
      <c r="Y21" s="2">
        <f>IF(Y$2=0,0,INDEX('Placebo - Data'!$B:$BA,MATCH($Q21,'Placebo - Data'!$A:$A,0),MATCH(Y$1,'Placebo - Data'!$B$1:$BA$1,0)))*Y$3</f>
        <v>-3.8955576717853546E-2</v>
      </c>
      <c r="Z21" s="2">
        <f>IF(Z$2=0,0,INDEX('Placebo - Data'!$B:$BA,MATCH($Q21,'Placebo - Data'!$A:$A,0),MATCH(Z$1,'Placebo - Data'!$B$1:$BA$1,0)))*Z$3</f>
        <v>0</v>
      </c>
      <c r="AA21" s="2">
        <f>IF(AA$2=0,0,INDEX('Placebo - Data'!$B:$BA,MATCH($Q21,'Placebo - Data'!$A:$A,0),MATCH(AA$1,'Placebo - Data'!$B$1:$BA$1,0)))*AA$3</f>
        <v>0</v>
      </c>
      <c r="AB21" s="2">
        <f>IF(AB$2=0,0,INDEX('Placebo - Data'!$B:$BA,MATCH($Q21,'Placebo - Data'!$A:$A,0),MATCH(AB$1,'Placebo - Data'!$B$1:$BA$1,0)))*AB$3</f>
        <v>5.0966493785381317E-2</v>
      </c>
      <c r="AC21" s="2">
        <f>IF(AC$2=0,0,INDEX('Placebo - Data'!$B:$BA,MATCH($Q21,'Placebo - Data'!$A:$A,0),MATCH(AC$1,'Placebo - Data'!$B$1:$BA$1,0)))*AC$3</f>
        <v>5.3161557763814926E-2</v>
      </c>
      <c r="AD21" s="2">
        <f>IF(AD$2=0,0,INDEX('Placebo - Data'!$B:$BA,MATCH($Q21,'Placebo - Data'!$A:$A,0),MATCH(AD$1,'Placebo - Data'!$B$1:$BA$1,0)))*AD$3</f>
        <v>0</v>
      </c>
      <c r="AE21" s="2">
        <f>IF(AE$2=0,0,INDEX('Placebo - Data'!$B:$BA,MATCH($Q21,'Placebo - Data'!$A:$A,0),MATCH(AE$1,'Placebo - Data'!$B$1:$BA$1,0)))*AE$3</f>
        <v>-6.2276646494865417E-3</v>
      </c>
      <c r="AF21" s="2">
        <f>IF(AF$2=0,0,INDEX('Placebo - Data'!$B:$BA,MATCH($Q21,'Placebo - Data'!$A:$A,0),MATCH(AF$1,'Placebo - Data'!$B$1:$BA$1,0)))*AF$3</f>
        <v>-4.632272943854332E-2</v>
      </c>
      <c r="AG21" s="2">
        <f>IF(AG$2=0,0,INDEX('Placebo - Data'!$B:$BA,MATCH($Q21,'Placebo - Data'!$A:$A,0),MATCH(AG$1,'Placebo - Data'!$B$1:$BA$1,0)))*AG$3</f>
        <v>0</v>
      </c>
      <c r="AH21" s="2">
        <f>IF(AH$2=0,0,INDEX('Placebo - Data'!$B:$BA,MATCH($Q21,'Placebo - Data'!$A:$A,0),MATCH(AH$1,'Placebo - Data'!$B$1:$BA$1,0)))*AH$3</f>
        <v>7.8834956511855125E-3</v>
      </c>
      <c r="AI21" s="2">
        <f>IF(AI$2=0,0,INDEX('Placebo - Data'!$B:$BA,MATCH($Q21,'Placebo - Data'!$A:$A,0),MATCH(AI$1,'Placebo - Data'!$B$1:$BA$1,0)))*AI$3</f>
        <v>9.2870909720659256E-3</v>
      </c>
      <c r="AJ21" s="2">
        <f>IF(AJ$2=0,0,INDEX('Placebo - Data'!$B:$BA,MATCH($Q21,'Placebo - Data'!$A:$A,0),MATCH(AJ$1,'Placebo - Data'!$B$1:$BA$1,0)))*AJ$3</f>
        <v>1.6941968351602554E-2</v>
      </c>
      <c r="AK21" s="2">
        <f>IF(AK$2=0,0,INDEX('Placebo - Data'!$B:$BA,MATCH($Q21,'Placebo - Data'!$A:$A,0),MATCH(AK$1,'Placebo - Data'!$B$1:$BA$1,0)))*AK$3</f>
        <v>0</v>
      </c>
      <c r="AL21" s="2">
        <f>IF(AL$2=0,0,INDEX('Placebo - Data'!$B:$BA,MATCH($Q21,'Placebo - Data'!$A:$A,0),MATCH(AL$1,'Placebo - Data'!$B$1:$BA$1,0)))*AL$3</f>
        <v>-1.050120685249567E-2</v>
      </c>
      <c r="AM21" s="2">
        <f>IF(AM$2=0,0,INDEX('Placebo - Data'!$B:$BA,MATCH($Q21,'Placebo - Data'!$A:$A,0),MATCH(AM$1,'Placebo - Data'!$B$1:$BA$1,0)))*AM$3</f>
        <v>2.6338594034314156E-2</v>
      </c>
      <c r="AN21" s="2">
        <f>IF(AN$2=0,0,INDEX('Placebo - Data'!$B:$BA,MATCH($Q21,'Placebo - Data'!$A:$A,0),MATCH(AN$1,'Placebo - Data'!$B$1:$BA$1,0)))*AN$3</f>
        <v>0</v>
      </c>
      <c r="AO21" s="2">
        <f>IF(AO$2=0,0,INDEX('Placebo - Data'!$B:$BA,MATCH($Q21,'Placebo - Data'!$A:$A,0),MATCH(AO$1,'Placebo - Data'!$B$1:$BA$1,0)))*AO$3</f>
        <v>-5.8416616171598434E-2</v>
      </c>
      <c r="AP21" s="2">
        <f>IF(AP$2=0,0,INDEX('Placebo - Data'!$B:$BA,MATCH($Q21,'Placebo - Data'!$A:$A,0),MATCH(AP$1,'Placebo - Data'!$B$1:$BA$1,0)))*AP$3</f>
        <v>0</v>
      </c>
      <c r="AQ21" s="2">
        <f>IF(AQ$2=0,0,INDEX('Placebo - Data'!$B:$BA,MATCH($Q21,'Placebo - Data'!$A:$A,0),MATCH(AQ$1,'Placebo - Data'!$B$1:$BA$1,0)))*AQ$3</f>
        <v>8.9691104367375374E-3</v>
      </c>
      <c r="AR21" s="2">
        <f>IF(AR$2=0,0,INDEX('Placebo - Data'!$B:$BA,MATCH($Q21,'Placebo - Data'!$A:$A,0),MATCH(AR$1,'Placebo - Data'!$B$1:$BA$1,0)))*AR$3</f>
        <v>0</v>
      </c>
      <c r="AS21" s="2">
        <f>IF(AS$2=0,0,INDEX('Placebo - Data'!$B:$BA,MATCH($Q21,'Placebo - Data'!$A:$A,0),MATCH(AS$1,'Placebo - Data'!$B$1:$BA$1,0)))*AS$3</f>
        <v>-2.8294641524553299E-2</v>
      </c>
      <c r="AT21" s="2">
        <f>IF(AT$2=0,0,INDEX('Placebo - Data'!$B:$BA,MATCH($Q21,'Placebo - Data'!$A:$A,0),MATCH(AT$1,'Placebo - Data'!$B$1:$BA$1,0)))*AT$3</f>
        <v>-1.1755121871829033E-2</v>
      </c>
      <c r="AU21" s="2">
        <f>IF(AU$2=0,0,INDEX('Placebo - Data'!$B:$BA,MATCH($Q21,'Placebo - Data'!$A:$A,0),MATCH(AU$1,'Placebo - Data'!$B$1:$BA$1,0)))*AU$3</f>
        <v>0</v>
      </c>
      <c r="AV21" s="2">
        <f>IF(AV$2=0,0,INDEX('Placebo - Data'!$B:$BA,MATCH($Q21,'Placebo - Data'!$A:$A,0),MATCH(AV$1,'Placebo - Data'!$B$1:$BA$1,0)))*AV$3</f>
        <v>3.1527537852525711E-2</v>
      </c>
      <c r="AW21" s="2">
        <f>IF(AW$2=0,0,INDEX('Placebo - Data'!$B:$BA,MATCH($Q21,'Placebo - Data'!$A:$A,0),MATCH(AW$1,'Placebo - Data'!$B$1:$BA$1,0)))*AW$3</f>
        <v>0</v>
      </c>
      <c r="AX21" s="2">
        <f>IF(AX$2=0,0,INDEX('Placebo - Data'!$B:$BA,MATCH($Q21,'Placebo - Data'!$A:$A,0),MATCH(AX$1,'Placebo - Data'!$B$1:$BA$1,0)))*AX$3</f>
        <v>0</v>
      </c>
      <c r="AY21" s="2">
        <f>IF(AY$2=0,0,INDEX('Placebo - Data'!$B:$BA,MATCH($Q21,'Placebo - Data'!$A:$A,0),MATCH(AY$1,'Placebo - Data'!$B$1:$BA$1,0)))*AY$3</f>
        <v>0</v>
      </c>
      <c r="AZ21" s="2">
        <f>IF(AZ$2=0,0,INDEX('Placebo - Data'!$B:$BA,MATCH($Q21,'Placebo - Data'!$A:$A,0),MATCH(AZ$1,'Placebo - Data'!$B$1:$BA$1,0)))*AZ$3</f>
        <v>-6.1640620231628418E-2</v>
      </c>
      <c r="BA21" s="2">
        <f>IF(BA$2=0,0,INDEX('Placebo - Data'!$B:$BA,MATCH($Q21,'Placebo - Data'!$A:$A,0),MATCH(BA$1,'Placebo - Data'!$B$1:$BA$1,0)))*BA$3</f>
        <v>0</v>
      </c>
      <c r="BB21" s="2">
        <f>IF(BB$2=0,0,INDEX('Placebo - Data'!$B:$BA,MATCH($Q21,'Placebo - Data'!$A:$A,0),MATCH(BB$1,'Placebo - Data'!$B$1:$BA$1,0)))*BB$3</f>
        <v>-1.0750743560492992E-2</v>
      </c>
      <c r="BC21" s="2">
        <f>IF(BC$2=0,0,INDEX('Placebo - Data'!$B:$BA,MATCH($Q21,'Placebo - Data'!$A:$A,0),MATCH(BC$1,'Placebo - Data'!$B$1:$BA$1,0)))*BC$3</f>
        <v>0</v>
      </c>
      <c r="BD21" s="2">
        <f>IF(BD$2=0,0,INDEX('Placebo - Data'!$B:$BA,MATCH($Q21,'Placebo - Data'!$A:$A,0),MATCH(BD$1,'Placebo - Data'!$B$1:$BA$1,0)))*BD$3</f>
        <v>0</v>
      </c>
      <c r="BE21" s="2">
        <f>IF(BE$2=0,0,INDEX('Placebo - Data'!$B:$BA,MATCH($Q21,'Placebo - Data'!$A:$A,0),MATCH(BE$1,'Placebo - Data'!$B$1:$BA$1,0)))*BE$3</f>
        <v>0</v>
      </c>
      <c r="BF21" s="2">
        <f>IF(BF$2=0,0,INDEX('Placebo - Data'!$B:$BA,MATCH($Q21,'Placebo - Data'!$A:$A,0),MATCH(BF$1,'Placebo - Data'!$B$1:$BA$1,0)))*BF$3</f>
        <v>1.130412332713604E-2</v>
      </c>
      <c r="BG21" s="2">
        <f>IF(BG$2=0,0,INDEX('Placebo - Data'!$B:$BA,MATCH($Q21,'Placebo - Data'!$A:$A,0),MATCH(BG$1,'Placebo - Data'!$B$1:$BA$1,0)))*BG$3</f>
        <v>-2.8646055608987808E-2</v>
      </c>
      <c r="BH21" s="2">
        <f>IF(BH$2=0,0,INDEX('Placebo - Data'!$B:$BA,MATCH($Q21,'Placebo - Data'!$A:$A,0),MATCH(BH$1,'Placebo - Data'!$B$1:$BA$1,0)))*BH$3</f>
        <v>5.2634244784712791E-3</v>
      </c>
      <c r="BI21" s="2">
        <f>IF(BI$2=0,0,INDEX('Placebo - Data'!$B:$BA,MATCH($Q21,'Placebo - Data'!$A:$A,0),MATCH(BI$1,'Placebo - Data'!$B$1:$BA$1,0)))*BI$3</f>
        <v>2.1507111378014088E-3</v>
      </c>
      <c r="BJ21" s="2">
        <f>IF(BJ$2=0,0,INDEX('Placebo - Data'!$B:$BA,MATCH($Q21,'Placebo - Data'!$A:$A,0),MATCH(BJ$1,'Placebo - Data'!$B$1:$BA$1,0)))*BJ$3</f>
        <v>0</v>
      </c>
      <c r="BK21" s="2">
        <f>IF(BK$2=0,0,INDEX('Placebo - Data'!$B:$BA,MATCH($Q21,'Placebo - Data'!$A:$A,0),MATCH(BK$1,'Placebo - Data'!$B$1:$BA$1,0)))*BK$3</f>
        <v>0</v>
      </c>
      <c r="BL21" s="2">
        <f>IF(BL$2=0,0,INDEX('Placebo - Data'!$B:$BA,MATCH($Q21,'Placebo - Data'!$A:$A,0),MATCH(BL$1,'Placebo - Data'!$B$1:$BA$1,0)))*BL$3</f>
        <v>0</v>
      </c>
      <c r="BM21" s="2">
        <f>IF(BM$2=0,0,INDEX('Placebo - Data'!$B:$BA,MATCH($Q21,'Placebo - Data'!$A:$A,0),MATCH(BM$1,'Placebo - Data'!$B$1:$BA$1,0)))*BM$3</f>
        <v>0</v>
      </c>
      <c r="BN21" s="2">
        <f>IF(BN$2=0,0,INDEX('Placebo - Data'!$B:$BA,MATCH($Q21,'Placebo - Data'!$A:$A,0),MATCH(BN$1,'Placebo - Data'!$B$1:$BA$1,0)))*BN$3</f>
        <v>0</v>
      </c>
      <c r="BO21" s="2">
        <f>IF(BO$2=0,0,INDEX('Placebo - Data'!$B:$BA,MATCH($Q21,'Placebo - Data'!$A:$A,0),MATCH(BO$1,'Placebo - Data'!$B$1:$BA$1,0)))*BO$3</f>
        <v>3.0747134238481522E-2</v>
      </c>
      <c r="BP21" s="2">
        <f>IF(BP$2=0,0,INDEX('Placebo - Data'!$B:$BA,MATCH($Q21,'Placebo - Data'!$A:$A,0),MATCH(BP$1,'Placebo - Data'!$B$1:$BA$1,0)))*BP$3</f>
        <v>0</v>
      </c>
      <c r="BQ21" s="2"/>
      <c r="BR21" s="2"/>
    </row>
    <row r="22" spans="1:70" x14ac:dyDescent="0.25">
      <c r="A22" t="s">
        <v>42</v>
      </c>
      <c r="B22" s="2">
        <f t="shared" si="0"/>
        <v>2.1266387166129661</v>
      </c>
      <c r="Q22">
        <f>'Placebo - Data'!A19</f>
        <v>1999</v>
      </c>
      <c r="R22" s="2">
        <f>IF(R$2=0,0,INDEX('Placebo - Data'!$B:$BA,MATCH($Q22,'Placebo - Data'!$A:$A,0),MATCH(R$1,'Placebo - Data'!$B$1:$BA$1,0)))*R$3</f>
        <v>-2.4302443489432335E-4</v>
      </c>
      <c r="S22" s="2">
        <f>IF(S$2=0,0,INDEX('Placebo - Data'!$B:$BA,MATCH($Q22,'Placebo - Data'!$A:$A,0),MATCH(S$1,'Placebo - Data'!$B$1:$BA$1,0)))*S$3</f>
        <v>0</v>
      </c>
      <c r="T22" s="2">
        <f>IF(T$2=0,0,INDEX('Placebo - Data'!$B:$BA,MATCH($Q22,'Placebo - Data'!$A:$A,0),MATCH(T$1,'Placebo - Data'!$B$1:$BA$1,0)))*T$3</f>
        <v>0</v>
      </c>
      <c r="U22" s="2">
        <f>IF(U$2=0,0,INDEX('Placebo - Data'!$B:$BA,MATCH($Q22,'Placebo - Data'!$A:$A,0),MATCH(U$1,'Placebo - Data'!$B$1:$BA$1,0)))*U$3</f>
        <v>4.5814947225153446E-3</v>
      </c>
      <c r="V22" s="2">
        <f>IF(V$2=0,0,INDEX('Placebo - Data'!$B:$BA,MATCH($Q22,'Placebo - Data'!$A:$A,0),MATCH(V$1,'Placebo - Data'!$B$1:$BA$1,0)))*V$3</f>
        <v>4.1388008743524551E-2</v>
      </c>
      <c r="W22" s="2">
        <f>IF(W$2=0,0,INDEX('Placebo - Data'!$B:$BA,MATCH($Q22,'Placebo - Data'!$A:$A,0),MATCH(W$1,'Placebo - Data'!$B$1:$BA$1,0)))*W$3</f>
        <v>0</v>
      </c>
      <c r="X22" s="2">
        <f>IF(X$2=0,0,INDEX('Placebo - Data'!$B:$BA,MATCH($Q22,'Placebo - Data'!$A:$A,0),MATCH(X$1,'Placebo - Data'!$B$1:$BA$1,0)))*X$3</f>
        <v>1.8533332273364067E-2</v>
      </c>
      <c r="Y22" s="2">
        <f>IF(Y$2=0,0,INDEX('Placebo - Data'!$B:$BA,MATCH($Q22,'Placebo - Data'!$A:$A,0),MATCH(Y$1,'Placebo - Data'!$B$1:$BA$1,0)))*Y$3</f>
        <v>-2.1430531051009893E-3</v>
      </c>
      <c r="Z22" s="2">
        <f>IF(Z$2=0,0,INDEX('Placebo - Data'!$B:$BA,MATCH($Q22,'Placebo - Data'!$A:$A,0),MATCH(Z$1,'Placebo - Data'!$B$1:$BA$1,0)))*Z$3</f>
        <v>0</v>
      </c>
      <c r="AA22" s="2">
        <f>IF(AA$2=0,0,INDEX('Placebo - Data'!$B:$BA,MATCH($Q22,'Placebo - Data'!$A:$A,0),MATCH(AA$1,'Placebo - Data'!$B$1:$BA$1,0)))*AA$3</f>
        <v>0</v>
      </c>
      <c r="AB22" s="2">
        <f>IF(AB$2=0,0,INDEX('Placebo - Data'!$B:$BA,MATCH($Q22,'Placebo - Data'!$A:$A,0),MATCH(AB$1,'Placebo - Data'!$B$1:$BA$1,0)))*AB$3</f>
        <v>3.2289288938045502E-2</v>
      </c>
      <c r="AC22" s="2">
        <f>IF(AC$2=0,0,INDEX('Placebo - Data'!$B:$BA,MATCH($Q22,'Placebo - Data'!$A:$A,0),MATCH(AC$1,'Placebo - Data'!$B$1:$BA$1,0)))*AC$3</f>
        <v>2.122284471988678E-2</v>
      </c>
      <c r="AD22" s="2">
        <f>IF(AD$2=0,0,INDEX('Placebo - Data'!$B:$BA,MATCH($Q22,'Placebo - Data'!$A:$A,0),MATCH(AD$1,'Placebo - Data'!$B$1:$BA$1,0)))*AD$3</f>
        <v>0</v>
      </c>
      <c r="AE22" s="2">
        <f>IF(AE$2=0,0,INDEX('Placebo - Data'!$B:$BA,MATCH($Q22,'Placebo - Data'!$A:$A,0),MATCH(AE$1,'Placebo - Data'!$B$1:$BA$1,0)))*AE$3</f>
        <v>1.2475877068936825E-2</v>
      </c>
      <c r="AF22" s="2">
        <f>IF(AF$2=0,0,INDEX('Placebo - Data'!$B:$BA,MATCH($Q22,'Placebo - Data'!$A:$A,0),MATCH(AF$1,'Placebo - Data'!$B$1:$BA$1,0)))*AF$3</f>
        <v>-1.0956268524751067E-3</v>
      </c>
      <c r="AG22" s="2">
        <f>IF(AG$2=0,0,INDEX('Placebo - Data'!$B:$BA,MATCH($Q22,'Placebo - Data'!$A:$A,0),MATCH(AG$1,'Placebo - Data'!$B$1:$BA$1,0)))*AG$3</f>
        <v>0</v>
      </c>
      <c r="AH22" s="2">
        <f>IF(AH$2=0,0,INDEX('Placebo - Data'!$B:$BA,MATCH($Q22,'Placebo - Data'!$A:$A,0),MATCH(AH$1,'Placebo - Data'!$B$1:$BA$1,0)))*AH$3</f>
        <v>-4.4961674138903618E-3</v>
      </c>
      <c r="AI22" s="2">
        <f>IF(AI$2=0,0,INDEX('Placebo - Data'!$B:$BA,MATCH($Q22,'Placebo - Data'!$A:$A,0),MATCH(AI$1,'Placebo - Data'!$B$1:$BA$1,0)))*AI$3</f>
        <v>2.4530116934329271E-4</v>
      </c>
      <c r="AJ22" s="2">
        <f>IF(AJ$2=0,0,INDEX('Placebo - Data'!$B:$BA,MATCH($Q22,'Placebo - Data'!$A:$A,0),MATCH(AJ$1,'Placebo - Data'!$B$1:$BA$1,0)))*AJ$3</f>
        <v>-1.4973967336118221E-2</v>
      </c>
      <c r="AK22" s="2">
        <f>IF(AK$2=0,0,INDEX('Placebo - Data'!$B:$BA,MATCH($Q22,'Placebo - Data'!$A:$A,0),MATCH(AK$1,'Placebo - Data'!$B$1:$BA$1,0)))*AK$3</f>
        <v>0</v>
      </c>
      <c r="AL22" s="2">
        <f>IF(AL$2=0,0,INDEX('Placebo - Data'!$B:$BA,MATCH($Q22,'Placebo - Data'!$A:$A,0),MATCH(AL$1,'Placebo - Data'!$B$1:$BA$1,0)))*AL$3</f>
        <v>9.8193082958459854E-3</v>
      </c>
      <c r="AM22" s="2">
        <f>IF(AM$2=0,0,INDEX('Placebo - Data'!$B:$BA,MATCH($Q22,'Placebo - Data'!$A:$A,0),MATCH(AM$1,'Placebo - Data'!$B$1:$BA$1,0)))*AM$3</f>
        <v>-4.9062486505135894E-4</v>
      </c>
      <c r="AN22" s="2">
        <f>IF(AN$2=0,0,INDEX('Placebo - Data'!$B:$BA,MATCH($Q22,'Placebo - Data'!$A:$A,0),MATCH(AN$1,'Placebo - Data'!$B$1:$BA$1,0)))*AN$3</f>
        <v>0</v>
      </c>
      <c r="AO22" s="2">
        <f>IF(AO$2=0,0,INDEX('Placebo - Data'!$B:$BA,MATCH($Q22,'Placebo - Data'!$A:$A,0),MATCH(AO$1,'Placebo - Data'!$B$1:$BA$1,0)))*AO$3</f>
        <v>6.3237263821065426E-3</v>
      </c>
      <c r="AP22" s="2">
        <f>IF(AP$2=0,0,INDEX('Placebo - Data'!$B:$BA,MATCH($Q22,'Placebo - Data'!$A:$A,0),MATCH(AP$1,'Placebo - Data'!$B$1:$BA$1,0)))*AP$3</f>
        <v>0</v>
      </c>
      <c r="AQ22" s="2">
        <f>IF(AQ$2=0,0,INDEX('Placebo - Data'!$B:$BA,MATCH($Q22,'Placebo - Data'!$A:$A,0),MATCH(AQ$1,'Placebo - Data'!$B$1:$BA$1,0)))*AQ$3</f>
        <v>6.1921682208776474E-3</v>
      </c>
      <c r="AR22" s="2">
        <f>IF(AR$2=0,0,INDEX('Placebo - Data'!$B:$BA,MATCH($Q22,'Placebo - Data'!$A:$A,0),MATCH(AR$1,'Placebo - Data'!$B$1:$BA$1,0)))*AR$3</f>
        <v>0</v>
      </c>
      <c r="AS22" s="2">
        <f>IF(AS$2=0,0,INDEX('Placebo - Data'!$B:$BA,MATCH($Q22,'Placebo - Data'!$A:$A,0),MATCH(AS$1,'Placebo - Data'!$B$1:$BA$1,0)))*AS$3</f>
        <v>-2.7219833806157112E-2</v>
      </c>
      <c r="AT22" s="2">
        <f>IF(AT$2=0,0,INDEX('Placebo - Data'!$B:$BA,MATCH($Q22,'Placebo - Data'!$A:$A,0),MATCH(AT$1,'Placebo - Data'!$B$1:$BA$1,0)))*AT$3</f>
        <v>6.7961486056447029E-3</v>
      </c>
      <c r="AU22" s="2">
        <f>IF(AU$2=0,0,INDEX('Placebo - Data'!$B:$BA,MATCH($Q22,'Placebo - Data'!$A:$A,0),MATCH(AU$1,'Placebo - Data'!$B$1:$BA$1,0)))*AU$3</f>
        <v>0</v>
      </c>
      <c r="AV22" s="2">
        <f>IF(AV$2=0,0,INDEX('Placebo - Data'!$B:$BA,MATCH($Q22,'Placebo - Data'!$A:$A,0),MATCH(AV$1,'Placebo - Data'!$B$1:$BA$1,0)))*AV$3</f>
        <v>1.3576474040746689E-2</v>
      </c>
      <c r="AW22" s="2">
        <f>IF(AW$2=0,0,INDEX('Placebo - Data'!$B:$BA,MATCH($Q22,'Placebo - Data'!$A:$A,0),MATCH(AW$1,'Placebo - Data'!$B$1:$BA$1,0)))*AW$3</f>
        <v>0</v>
      </c>
      <c r="AX22" s="2">
        <f>IF(AX$2=0,0,INDEX('Placebo - Data'!$B:$BA,MATCH($Q22,'Placebo - Data'!$A:$A,0),MATCH(AX$1,'Placebo - Data'!$B$1:$BA$1,0)))*AX$3</f>
        <v>0</v>
      </c>
      <c r="AY22" s="2">
        <f>IF(AY$2=0,0,INDEX('Placebo - Data'!$B:$BA,MATCH($Q22,'Placebo - Data'!$A:$A,0),MATCH(AY$1,'Placebo - Data'!$B$1:$BA$1,0)))*AY$3</f>
        <v>0</v>
      </c>
      <c r="AZ22" s="2">
        <f>IF(AZ$2=0,0,INDEX('Placebo - Data'!$B:$BA,MATCH($Q22,'Placebo - Data'!$A:$A,0),MATCH(AZ$1,'Placebo - Data'!$B$1:$BA$1,0)))*AZ$3</f>
        <v>-8.2758881151676178E-2</v>
      </c>
      <c r="BA22" s="2">
        <f>IF(BA$2=0,0,INDEX('Placebo - Data'!$B:$BA,MATCH($Q22,'Placebo - Data'!$A:$A,0),MATCH(BA$1,'Placebo - Data'!$B$1:$BA$1,0)))*BA$3</f>
        <v>0</v>
      </c>
      <c r="BB22" s="2">
        <f>IF(BB$2=0,0,INDEX('Placebo - Data'!$B:$BA,MATCH($Q22,'Placebo - Data'!$A:$A,0),MATCH(BB$1,'Placebo - Data'!$B$1:$BA$1,0)))*BB$3</f>
        <v>8.4110809257254004E-4</v>
      </c>
      <c r="BC22" s="2">
        <f>IF(BC$2=0,0,INDEX('Placebo - Data'!$B:$BA,MATCH($Q22,'Placebo - Data'!$A:$A,0),MATCH(BC$1,'Placebo - Data'!$B$1:$BA$1,0)))*BC$3</f>
        <v>0</v>
      </c>
      <c r="BD22" s="2">
        <f>IF(BD$2=0,0,INDEX('Placebo - Data'!$B:$BA,MATCH($Q22,'Placebo - Data'!$A:$A,0),MATCH(BD$1,'Placebo - Data'!$B$1:$BA$1,0)))*BD$3</f>
        <v>0</v>
      </c>
      <c r="BE22" s="2">
        <f>IF(BE$2=0,0,INDEX('Placebo - Data'!$B:$BA,MATCH($Q22,'Placebo - Data'!$A:$A,0),MATCH(BE$1,'Placebo - Data'!$B$1:$BA$1,0)))*BE$3</f>
        <v>0</v>
      </c>
      <c r="BF22" s="2">
        <f>IF(BF$2=0,0,INDEX('Placebo - Data'!$B:$BA,MATCH($Q22,'Placebo - Data'!$A:$A,0),MATCH(BF$1,'Placebo - Data'!$B$1:$BA$1,0)))*BF$3</f>
        <v>7.2586745955049992E-3</v>
      </c>
      <c r="BG22" s="2">
        <f>IF(BG$2=0,0,INDEX('Placebo - Data'!$B:$BA,MATCH($Q22,'Placebo - Data'!$A:$A,0),MATCH(BG$1,'Placebo - Data'!$B$1:$BA$1,0)))*BG$3</f>
        <v>-3.4123007208108902E-2</v>
      </c>
      <c r="BH22" s="2">
        <f>IF(BH$2=0,0,INDEX('Placebo - Data'!$B:$BA,MATCH($Q22,'Placebo - Data'!$A:$A,0),MATCH(BH$1,'Placebo - Data'!$B$1:$BA$1,0)))*BH$3</f>
        <v>-9.5416675321757793E-4</v>
      </c>
      <c r="BI22" s="2">
        <f>IF(BI$2=0,0,INDEX('Placebo - Data'!$B:$BA,MATCH($Q22,'Placebo - Data'!$A:$A,0),MATCH(BI$1,'Placebo - Data'!$B$1:$BA$1,0)))*BI$3</f>
        <v>1.8295558169484138E-2</v>
      </c>
      <c r="BJ22" s="2">
        <f>IF(BJ$2=0,0,INDEX('Placebo - Data'!$B:$BA,MATCH($Q22,'Placebo - Data'!$A:$A,0),MATCH(BJ$1,'Placebo - Data'!$B$1:$BA$1,0)))*BJ$3</f>
        <v>0</v>
      </c>
      <c r="BK22" s="2">
        <f>IF(BK$2=0,0,INDEX('Placebo - Data'!$B:$BA,MATCH($Q22,'Placebo - Data'!$A:$A,0),MATCH(BK$1,'Placebo - Data'!$B$1:$BA$1,0)))*BK$3</f>
        <v>0</v>
      </c>
      <c r="BL22" s="2">
        <f>IF(BL$2=0,0,INDEX('Placebo - Data'!$B:$BA,MATCH($Q22,'Placebo - Data'!$A:$A,0),MATCH(BL$1,'Placebo - Data'!$B$1:$BA$1,0)))*BL$3</f>
        <v>0</v>
      </c>
      <c r="BM22" s="2">
        <f>IF(BM$2=0,0,INDEX('Placebo - Data'!$B:$BA,MATCH($Q22,'Placebo - Data'!$A:$A,0),MATCH(BM$1,'Placebo - Data'!$B$1:$BA$1,0)))*BM$3</f>
        <v>0</v>
      </c>
      <c r="BN22" s="2">
        <f>IF(BN$2=0,0,INDEX('Placebo - Data'!$B:$BA,MATCH($Q22,'Placebo - Data'!$A:$A,0),MATCH(BN$1,'Placebo - Data'!$B$1:$BA$1,0)))*BN$3</f>
        <v>0</v>
      </c>
      <c r="BO22" s="2">
        <f>IF(BO$2=0,0,INDEX('Placebo - Data'!$B:$BA,MATCH($Q22,'Placebo - Data'!$A:$A,0),MATCH(BO$1,'Placebo - Data'!$B$1:$BA$1,0)))*BO$3</f>
        <v>1.4580347342416644E-3</v>
      </c>
      <c r="BP22" s="2">
        <f>IF(BP$2=0,0,INDEX('Placebo - Data'!$B:$BA,MATCH($Q22,'Placebo - Data'!$A:$A,0),MATCH(BP$1,'Placebo - Data'!$B$1:$BA$1,0)))*BP$3</f>
        <v>0</v>
      </c>
      <c r="BQ22" s="2"/>
      <c r="BR22" s="2"/>
    </row>
    <row r="23" spans="1:70" x14ac:dyDescent="0.25">
      <c r="A23" t="s">
        <v>40</v>
      </c>
      <c r="B23" s="2">
        <f t="shared" si="0"/>
        <v>2.1220390255284065</v>
      </c>
      <c r="Q23">
        <f>'Placebo - Data'!A20</f>
        <v>2000</v>
      </c>
      <c r="R23" s="2">
        <f>IF(R$2=0,0,INDEX('Placebo - Data'!$B:$BA,MATCH($Q23,'Placebo - Data'!$A:$A,0),MATCH(R$1,'Placebo - Data'!$B$1:$BA$1,0)))*R$3</f>
        <v>7.7341101132333279E-3</v>
      </c>
      <c r="S23" s="2">
        <f>IF(S$2=0,0,INDEX('Placebo - Data'!$B:$BA,MATCH($Q23,'Placebo - Data'!$A:$A,0),MATCH(S$1,'Placebo - Data'!$B$1:$BA$1,0)))*S$3</f>
        <v>0</v>
      </c>
      <c r="T23" s="2">
        <f>IF(T$2=0,0,INDEX('Placebo - Data'!$B:$BA,MATCH($Q23,'Placebo - Data'!$A:$A,0),MATCH(T$1,'Placebo - Data'!$B$1:$BA$1,0)))*T$3</f>
        <v>0</v>
      </c>
      <c r="U23" s="2">
        <f>IF(U$2=0,0,INDEX('Placebo - Data'!$B:$BA,MATCH($Q23,'Placebo - Data'!$A:$A,0),MATCH(U$1,'Placebo - Data'!$B$1:$BA$1,0)))*U$3</f>
        <v>-2.6905701961368322E-3</v>
      </c>
      <c r="V23" s="2">
        <f>IF(V$2=0,0,INDEX('Placebo - Data'!$B:$BA,MATCH($Q23,'Placebo - Data'!$A:$A,0),MATCH(V$1,'Placebo - Data'!$B$1:$BA$1,0)))*V$3</f>
        <v>6.9966912269592285E-2</v>
      </c>
      <c r="W23" s="2">
        <f>IF(W$2=0,0,INDEX('Placebo - Data'!$B:$BA,MATCH($Q23,'Placebo - Data'!$A:$A,0),MATCH(W$1,'Placebo - Data'!$B$1:$BA$1,0)))*W$3</f>
        <v>0</v>
      </c>
      <c r="X23" s="2">
        <f>IF(X$2=0,0,INDEX('Placebo - Data'!$B:$BA,MATCH($Q23,'Placebo - Data'!$A:$A,0),MATCH(X$1,'Placebo - Data'!$B$1:$BA$1,0)))*X$3</f>
        <v>6.8864956498146057E-2</v>
      </c>
      <c r="Y23" s="2">
        <f>IF(Y$2=0,0,INDEX('Placebo - Data'!$B:$BA,MATCH($Q23,'Placebo - Data'!$A:$A,0),MATCH(Y$1,'Placebo - Data'!$B$1:$BA$1,0)))*Y$3</f>
        <v>-1.6641579568386078E-2</v>
      </c>
      <c r="Z23" s="2">
        <f>IF(Z$2=0,0,INDEX('Placebo - Data'!$B:$BA,MATCH($Q23,'Placebo - Data'!$A:$A,0),MATCH(Z$1,'Placebo - Data'!$B$1:$BA$1,0)))*Z$3</f>
        <v>0</v>
      </c>
      <c r="AA23" s="2">
        <f>IF(AA$2=0,0,INDEX('Placebo - Data'!$B:$BA,MATCH($Q23,'Placebo - Data'!$A:$A,0),MATCH(AA$1,'Placebo - Data'!$B$1:$BA$1,0)))*AA$3</f>
        <v>0</v>
      </c>
      <c r="AB23" s="2">
        <f>IF(AB$2=0,0,INDEX('Placebo - Data'!$B:$BA,MATCH($Q23,'Placebo - Data'!$A:$A,0),MATCH(AB$1,'Placebo - Data'!$B$1:$BA$1,0)))*AB$3</f>
        <v>3.8705773651599884E-2</v>
      </c>
      <c r="AC23" s="2">
        <f>IF(AC$2=0,0,INDEX('Placebo - Data'!$B:$BA,MATCH($Q23,'Placebo - Data'!$A:$A,0),MATCH(AC$1,'Placebo - Data'!$B$1:$BA$1,0)))*AC$3</f>
        <v>-1.3264637673273683E-3</v>
      </c>
      <c r="AD23" s="2">
        <f>IF(AD$2=0,0,INDEX('Placebo - Data'!$B:$BA,MATCH($Q23,'Placebo - Data'!$A:$A,0),MATCH(AD$1,'Placebo - Data'!$B$1:$BA$1,0)))*AD$3</f>
        <v>0</v>
      </c>
      <c r="AE23" s="2">
        <f>IF(AE$2=0,0,INDEX('Placebo - Data'!$B:$BA,MATCH($Q23,'Placebo - Data'!$A:$A,0),MATCH(AE$1,'Placebo - Data'!$B$1:$BA$1,0)))*AE$3</f>
        <v>-7.4380445294082165E-3</v>
      </c>
      <c r="AF23" s="2">
        <f>IF(AF$2=0,0,INDEX('Placebo - Data'!$B:$BA,MATCH($Q23,'Placebo - Data'!$A:$A,0),MATCH(AF$1,'Placebo - Data'!$B$1:$BA$1,0)))*AF$3</f>
        <v>3.5195082426071167E-2</v>
      </c>
      <c r="AG23" s="2">
        <f>IF(AG$2=0,0,INDEX('Placebo - Data'!$B:$BA,MATCH($Q23,'Placebo - Data'!$A:$A,0),MATCH(AG$1,'Placebo - Data'!$B$1:$BA$1,0)))*AG$3</f>
        <v>0</v>
      </c>
      <c r="AH23" s="2">
        <f>IF(AH$2=0,0,INDEX('Placebo - Data'!$B:$BA,MATCH($Q23,'Placebo - Data'!$A:$A,0),MATCH(AH$1,'Placebo - Data'!$B$1:$BA$1,0)))*AH$3</f>
        <v>-1.3259735889732838E-2</v>
      </c>
      <c r="AI23" s="2">
        <f>IF(AI$2=0,0,INDEX('Placebo - Data'!$B:$BA,MATCH($Q23,'Placebo - Data'!$A:$A,0),MATCH(AI$1,'Placebo - Data'!$B$1:$BA$1,0)))*AI$3</f>
        <v>3.8412086665630341E-2</v>
      </c>
      <c r="AJ23" s="2">
        <f>IF(AJ$2=0,0,INDEX('Placebo - Data'!$B:$BA,MATCH($Q23,'Placebo - Data'!$A:$A,0),MATCH(AJ$1,'Placebo - Data'!$B$1:$BA$1,0)))*AJ$3</f>
        <v>-3.6755941808223724E-2</v>
      </c>
      <c r="AK23" s="2">
        <f>IF(AK$2=0,0,INDEX('Placebo - Data'!$B:$BA,MATCH($Q23,'Placebo - Data'!$A:$A,0),MATCH(AK$1,'Placebo - Data'!$B$1:$BA$1,0)))*AK$3</f>
        <v>0</v>
      </c>
      <c r="AL23" s="2">
        <f>IF(AL$2=0,0,INDEX('Placebo - Data'!$B:$BA,MATCH($Q23,'Placebo - Data'!$A:$A,0),MATCH(AL$1,'Placebo - Data'!$B$1:$BA$1,0)))*AL$3</f>
        <v>3.1861372292041779E-2</v>
      </c>
      <c r="AM23" s="2">
        <f>IF(AM$2=0,0,INDEX('Placebo - Data'!$B:$BA,MATCH($Q23,'Placebo - Data'!$A:$A,0),MATCH(AM$1,'Placebo - Data'!$B$1:$BA$1,0)))*AM$3</f>
        <v>-5.1835593767464161E-3</v>
      </c>
      <c r="AN23" s="2">
        <f>IF(AN$2=0,0,INDEX('Placebo - Data'!$B:$BA,MATCH($Q23,'Placebo - Data'!$A:$A,0),MATCH(AN$1,'Placebo - Data'!$B$1:$BA$1,0)))*AN$3</f>
        <v>0</v>
      </c>
      <c r="AO23" s="2">
        <f>IF(AO$2=0,0,INDEX('Placebo - Data'!$B:$BA,MATCH($Q23,'Placebo - Data'!$A:$A,0),MATCH(AO$1,'Placebo - Data'!$B$1:$BA$1,0)))*AO$3</f>
        <v>-4.5373495668172836E-2</v>
      </c>
      <c r="AP23" s="2">
        <f>IF(AP$2=0,0,INDEX('Placebo - Data'!$B:$BA,MATCH($Q23,'Placebo - Data'!$A:$A,0),MATCH(AP$1,'Placebo - Data'!$B$1:$BA$1,0)))*AP$3</f>
        <v>0</v>
      </c>
      <c r="AQ23" s="2">
        <f>IF(AQ$2=0,0,INDEX('Placebo - Data'!$B:$BA,MATCH($Q23,'Placebo - Data'!$A:$A,0),MATCH(AQ$1,'Placebo - Data'!$B$1:$BA$1,0)))*AQ$3</f>
        <v>-8.3054294809699059E-3</v>
      </c>
      <c r="AR23" s="2">
        <f>IF(AR$2=0,0,INDEX('Placebo - Data'!$B:$BA,MATCH($Q23,'Placebo - Data'!$A:$A,0),MATCH(AR$1,'Placebo - Data'!$B$1:$BA$1,0)))*AR$3</f>
        <v>0</v>
      </c>
      <c r="AS23" s="2">
        <f>IF(AS$2=0,0,INDEX('Placebo - Data'!$B:$BA,MATCH($Q23,'Placebo - Data'!$A:$A,0),MATCH(AS$1,'Placebo - Data'!$B$1:$BA$1,0)))*AS$3</f>
        <v>3.8401342928409576E-2</v>
      </c>
      <c r="AT23" s="2">
        <f>IF(AT$2=0,0,INDEX('Placebo - Data'!$B:$BA,MATCH($Q23,'Placebo - Data'!$A:$A,0),MATCH(AT$1,'Placebo - Data'!$B$1:$BA$1,0)))*AT$3</f>
        <v>-6.0707543045282364E-2</v>
      </c>
      <c r="AU23" s="2">
        <f>IF(AU$2=0,0,INDEX('Placebo - Data'!$B:$BA,MATCH($Q23,'Placebo - Data'!$A:$A,0),MATCH(AU$1,'Placebo - Data'!$B$1:$BA$1,0)))*AU$3</f>
        <v>0</v>
      </c>
      <c r="AV23" s="2">
        <f>IF(AV$2=0,0,INDEX('Placebo - Data'!$B:$BA,MATCH($Q23,'Placebo - Data'!$A:$A,0),MATCH(AV$1,'Placebo - Data'!$B$1:$BA$1,0)))*AV$3</f>
        <v>-1.1286845430731773E-2</v>
      </c>
      <c r="AW23" s="2">
        <f>IF(AW$2=0,0,INDEX('Placebo - Data'!$B:$BA,MATCH($Q23,'Placebo - Data'!$A:$A,0),MATCH(AW$1,'Placebo - Data'!$B$1:$BA$1,0)))*AW$3</f>
        <v>0</v>
      </c>
      <c r="AX23" s="2">
        <f>IF(AX$2=0,0,INDEX('Placebo - Data'!$B:$BA,MATCH($Q23,'Placebo - Data'!$A:$A,0),MATCH(AX$1,'Placebo - Data'!$B$1:$BA$1,0)))*AX$3</f>
        <v>0</v>
      </c>
      <c r="AY23" s="2">
        <f>IF(AY$2=0,0,INDEX('Placebo - Data'!$B:$BA,MATCH($Q23,'Placebo - Data'!$A:$A,0),MATCH(AY$1,'Placebo - Data'!$B$1:$BA$1,0)))*AY$3</f>
        <v>0</v>
      </c>
      <c r="AZ23" s="2">
        <f>IF(AZ$2=0,0,INDEX('Placebo - Data'!$B:$BA,MATCH($Q23,'Placebo - Data'!$A:$A,0),MATCH(AZ$1,'Placebo - Data'!$B$1:$BA$1,0)))*AZ$3</f>
        <v>-7.4229851365089417E-2</v>
      </c>
      <c r="BA23" s="2">
        <f>IF(BA$2=0,0,INDEX('Placebo - Data'!$B:$BA,MATCH($Q23,'Placebo - Data'!$A:$A,0),MATCH(BA$1,'Placebo - Data'!$B$1:$BA$1,0)))*BA$3</f>
        <v>0</v>
      </c>
      <c r="BB23" s="2">
        <f>IF(BB$2=0,0,INDEX('Placebo - Data'!$B:$BA,MATCH($Q23,'Placebo - Data'!$A:$A,0),MATCH(BB$1,'Placebo - Data'!$B$1:$BA$1,0)))*BB$3</f>
        <v>2.5414196774363518E-2</v>
      </c>
      <c r="BC23" s="2">
        <f>IF(BC$2=0,0,INDEX('Placebo - Data'!$B:$BA,MATCH($Q23,'Placebo - Data'!$A:$A,0),MATCH(BC$1,'Placebo - Data'!$B$1:$BA$1,0)))*BC$3</f>
        <v>0</v>
      </c>
      <c r="BD23" s="2">
        <f>IF(BD$2=0,0,INDEX('Placebo - Data'!$B:$BA,MATCH($Q23,'Placebo - Data'!$A:$A,0),MATCH(BD$1,'Placebo - Data'!$B$1:$BA$1,0)))*BD$3</f>
        <v>0</v>
      </c>
      <c r="BE23" s="2">
        <f>IF(BE$2=0,0,INDEX('Placebo - Data'!$B:$BA,MATCH($Q23,'Placebo - Data'!$A:$A,0),MATCH(BE$1,'Placebo - Data'!$B$1:$BA$1,0)))*BE$3</f>
        <v>0</v>
      </c>
      <c r="BF23" s="2">
        <f>IF(BF$2=0,0,INDEX('Placebo - Data'!$B:$BA,MATCH($Q23,'Placebo - Data'!$A:$A,0),MATCH(BF$1,'Placebo - Data'!$B$1:$BA$1,0)))*BF$3</f>
        <v>-5.7067688554525375E-2</v>
      </c>
      <c r="BG23" s="2">
        <f>IF(BG$2=0,0,INDEX('Placebo - Data'!$B:$BA,MATCH($Q23,'Placebo - Data'!$A:$A,0),MATCH(BG$1,'Placebo - Data'!$B$1:$BA$1,0)))*BG$3</f>
        <v>-3.5654649138450623E-2</v>
      </c>
      <c r="BH23" s="2">
        <f>IF(BH$2=0,0,INDEX('Placebo - Data'!$B:$BA,MATCH($Q23,'Placebo - Data'!$A:$A,0),MATCH(BH$1,'Placebo - Data'!$B$1:$BA$1,0)))*BH$3</f>
        <v>3.676995262503624E-2</v>
      </c>
      <c r="BI23" s="2">
        <f>IF(BI$2=0,0,INDEX('Placebo - Data'!$B:$BA,MATCH($Q23,'Placebo - Data'!$A:$A,0),MATCH(BI$1,'Placebo - Data'!$B$1:$BA$1,0)))*BI$3</f>
        <v>1.978547777980566E-3</v>
      </c>
      <c r="BJ23" s="2">
        <f>IF(BJ$2=0,0,INDEX('Placebo - Data'!$B:$BA,MATCH($Q23,'Placebo - Data'!$A:$A,0),MATCH(BJ$1,'Placebo - Data'!$B$1:$BA$1,0)))*BJ$3</f>
        <v>0</v>
      </c>
      <c r="BK23" s="2">
        <f>IF(BK$2=0,0,INDEX('Placebo - Data'!$B:$BA,MATCH($Q23,'Placebo - Data'!$A:$A,0),MATCH(BK$1,'Placebo - Data'!$B$1:$BA$1,0)))*BK$3</f>
        <v>0</v>
      </c>
      <c r="BL23" s="2">
        <f>IF(BL$2=0,0,INDEX('Placebo - Data'!$B:$BA,MATCH($Q23,'Placebo - Data'!$A:$A,0),MATCH(BL$1,'Placebo - Data'!$B$1:$BA$1,0)))*BL$3</f>
        <v>0</v>
      </c>
      <c r="BM23" s="2">
        <f>IF(BM$2=0,0,INDEX('Placebo - Data'!$B:$BA,MATCH($Q23,'Placebo - Data'!$A:$A,0),MATCH(BM$1,'Placebo - Data'!$B$1:$BA$1,0)))*BM$3</f>
        <v>0</v>
      </c>
      <c r="BN23" s="2">
        <f>IF(BN$2=0,0,INDEX('Placebo - Data'!$B:$BA,MATCH($Q23,'Placebo - Data'!$A:$A,0),MATCH(BN$1,'Placebo - Data'!$B$1:$BA$1,0)))*BN$3</f>
        <v>0</v>
      </c>
      <c r="BO23" s="2">
        <f>IF(BO$2=0,0,INDEX('Placebo - Data'!$B:$BA,MATCH($Q23,'Placebo - Data'!$A:$A,0),MATCH(BO$1,'Placebo - Data'!$B$1:$BA$1,0)))*BO$3</f>
        <v>1.9331514835357666E-2</v>
      </c>
      <c r="BP23" s="2">
        <f>IF(BP$2=0,0,INDEX('Placebo - Data'!$B:$BA,MATCH($Q23,'Placebo - Data'!$A:$A,0),MATCH(BP$1,'Placebo - Data'!$B$1:$BA$1,0)))*BP$3</f>
        <v>0</v>
      </c>
      <c r="BQ23" s="2"/>
      <c r="BR23" s="2"/>
    </row>
    <row r="24" spans="1:70" x14ac:dyDescent="0.25">
      <c r="A24" t="s">
        <v>34</v>
      </c>
      <c r="B24" s="2">
        <f t="shared" si="0"/>
        <v>2.0842337535437347</v>
      </c>
      <c r="Q24">
        <f>'Placebo - Data'!A21</f>
        <v>2001</v>
      </c>
      <c r="R24" s="2">
        <f>IF(R$2=0,0,INDEX('Placebo - Data'!$B:$BA,MATCH($Q24,'Placebo - Data'!$A:$A,0),MATCH(R$1,'Placebo - Data'!$B$1:$BA$1,0)))*R$3</f>
        <v>1.5117344446480274E-2</v>
      </c>
      <c r="S24" s="2">
        <f>IF(S$2=0,0,INDEX('Placebo - Data'!$B:$BA,MATCH($Q24,'Placebo - Data'!$A:$A,0),MATCH(S$1,'Placebo - Data'!$B$1:$BA$1,0)))*S$3</f>
        <v>0</v>
      </c>
      <c r="T24" s="2">
        <f>IF(T$2=0,0,INDEX('Placebo - Data'!$B:$BA,MATCH($Q24,'Placebo - Data'!$A:$A,0),MATCH(T$1,'Placebo - Data'!$B$1:$BA$1,0)))*T$3</f>
        <v>0</v>
      </c>
      <c r="U24" s="2">
        <f>IF(U$2=0,0,INDEX('Placebo - Data'!$B:$BA,MATCH($Q24,'Placebo - Data'!$A:$A,0),MATCH(U$1,'Placebo - Data'!$B$1:$BA$1,0)))*U$3</f>
        <v>-1.0643030516803265E-2</v>
      </c>
      <c r="V24" s="2">
        <f>IF(V$2=0,0,INDEX('Placebo - Data'!$B:$BA,MATCH($Q24,'Placebo - Data'!$A:$A,0),MATCH(V$1,'Placebo - Data'!$B$1:$BA$1,0)))*V$3</f>
        <v>0.13711065053939819</v>
      </c>
      <c r="W24" s="2">
        <f>IF(W$2=0,0,INDEX('Placebo - Data'!$B:$BA,MATCH($Q24,'Placebo - Data'!$A:$A,0),MATCH(W$1,'Placebo - Data'!$B$1:$BA$1,0)))*W$3</f>
        <v>0</v>
      </c>
      <c r="X24" s="2">
        <f>IF(X$2=0,0,INDEX('Placebo - Data'!$B:$BA,MATCH($Q24,'Placebo - Data'!$A:$A,0),MATCH(X$1,'Placebo - Data'!$B$1:$BA$1,0)))*X$3</f>
        <v>-1.7315354198217392E-2</v>
      </c>
      <c r="Y24" s="2">
        <f>IF(Y$2=0,0,INDEX('Placebo - Data'!$B:$BA,MATCH($Q24,'Placebo - Data'!$A:$A,0),MATCH(Y$1,'Placebo - Data'!$B$1:$BA$1,0)))*Y$3</f>
        <v>-3.8748972117900848E-2</v>
      </c>
      <c r="Z24" s="2">
        <f>IF(Z$2=0,0,INDEX('Placebo - Data'!$B:$BA,MATCH($Q24,'Placebo - Data'!$A:$A,0),MATCH(Z$1,'Placebo - Data'!$B$1:$BA$1,0)))*Z$3</f>
        <v>0</v>
      </c>
      <c r="AA24" s="2">
        <f>IF(AA$2=0,0,INDEX('Placebo - Data'!$B:$BA,MATCH($Q24,'Placebo - Data'!$A:$A,0),MATCH(AA$1,'Placebo - Data'!$B$1:$BA$1,0)))*AA$3</f>
        <v>0</v>
      </c>
      <c r="AB24" s="2">
        <f>IF(AB$2=0,0,INDEX('Placebo - Data'!$B:$BA,MATCH($Q24,'Placebo - Data'!$A:$A,0),MATCH(AB$1,'Placebo - Data'!$B$1:$BA$1,0)))*AB$3</f>
        <v>3.2749675214290619E-2</v>
      </c>
      <c r="AC24" s="2">
        <f>IF(AC$2=0,0,INDEX('Placebo - Data'!$B:$BA,MATCH($Q24,'Placebo - Data'!$A:$A,0),MATCH(AC$1,'Placebo - Data'!$B$1:$BA$1,0)))*AC$3</f>
        <v>2.8093697503209114E-2</v>
      </c>
      <c r="AD24" s="2">
        <f>IF(AD$2=0,0,INDEX('Placebo - Data'!$B:$BA,MATCH($Q24,'Placebo - Data'!$A:$A,0),MATCH(AD$1,'Placebo - Data'!$B$1:$BA$1,0)))*AD$3</f>
        <v>0</v>
      </c>
      <c r="AE24" s="2">
        <f>IF(AE$2=0,0,INDEX('Placebo - Data'!$B:$BA,MATCH($Q24,'Placebo - Data'!$A:$A,0),MATCH(AE$1,'Placebo - Data'!$B$1:$BA$1,0)))*AE$3</f>
        <v>2.4848358705639839E-2</v>
      </c>
      <c r="AF24" s="2">
        <f>IF(AF$2=0,0,INDEX('Placebo - Data'!$B:$BA,MATCH($Q24,'Placebo - Data'!$A:$A,0),MATCH(AF$1,'Placebo - Data'!$B$1:$BA$1,0)))*AF$3</f>
        <v>2.9122345149517059E-2</v>
      </c>
      <c r="AG24" s="2">
        <f>IF(AG$2=0,0,INDEX('Placebo - Data'!$B:$BA,MATCH($Q24,'Placebo - Data'!$A:$A,0),MATCH(AG$1,'Placebo - Data'!$B$1:$BA$1,0)))*AG$3</f>
        <v>0</v>
      </c>
      <c r="AH24" s="2">
        <f>IF(AH$2=0,0,INDEX('Placebo - Data'!$B:$BA,MATCH($Q24,'Placebo - Data'!$A:$A,0),MATCH(AH$1,'Placebo - Data'!$B$1:$BA$1,0)))*AH$3</f>
        <v>-6.5337240695953369E-2</v>
      </c>
      <c r="AI24" s="2">
        <f>IF(AI$2=0,0,INDEX('Placebo - Data'!$B:$BA,MATCH($Q24,'Placebo - Data'!$A:$A,0),MATCH(AI$1,'Placebo - Data'!$B$1:$BA$1,0)))*AI$3</f>
        <v>8.5644356906414032E-2</v>
      </c>
      <c r="AJ24" s="2">
        <f>IF(AJ$2=0,0,INDEX('Placebo - Data'!$B:$BA,MATCH($Q24,'Placebo - Data'!$A:$A,0),MATCH(AJ$1,'Placebo - Data'!$B$1:$BA$1,0)))*AJ$3</f>
        <v>-3.1011174432933331E-3</v>
      </c>
      <c r="AK24" s="2">
        <f>IF(AK$2=0,0,INDEX('Placebo - Data'!$B:$BA,MATCH($Q24,'Placebo - Data'!$A:$A,0),MATCH(AK$1,'Placebo - Data'!$B$1:$BA$1,0)))*AK$3</f>
        <v>0</v>
      </c>
      <c r="AL24" s="2">
        <f>IF(AL$2=0,0,INDEX('Placebo - Data'!$B:$BA,MATCH($Q24,'Placebo - Data'!$A:$A,0),MATCH(AL$1,'Placebo - Data'!$B$1:$BA$1,0)))*AL$3</f>
        <v>-5.2466350607573986E-3</v>
      </c>
      <c r="AM24" s="2">
        <f>IF(AM$2=0,0,INDEX('Placebo - Data'!$B:$BA,MATCH($Q24,'Placebo - Data'!$A:$A,0),MATCH(AM$1,'Placebo - Data'!$B$1:$BA$1,0)))*AM$3</f>
        <v>-9.5792720094323158E-3</v>
      </c>
      <c r="AN24" s="2">
        <f>IF(AN$2=0,0,INDEX('Placebo - Data'!$B:$BA,MATCH($Q24,'Placebo - Data'!$A:$A,0),MATCH(AN$1,'Placebo - Data'!$B$1:$BA$1,0)))*AN$3</f>
        <v>0</v>
      </c>
      <c r="AO24" s="2">
        <f>IF(AO$2=0,0,INDEX('Placebo - Data'!$B:$BA,MATCH($Q24,'Placebo - Data'!$A:$A,0),MATCH(AO$1,'Placebo - Data'!$B$1:$BA$1,0)))*AO$3</f>
        <v>-8.4819765761494637E-3</v>
      </c>
      <c r="AP24" s="2">
        <f>IF(AP$2=0,0,INDEX('Placebo - Data'!$B:$BA,MATCH($Q24,'Placebo - Data'!$A:$A,0),MATCH(AP$1,'Placebo - Data'!$B$1:$BA$1,0)))*AP$3</f>
        <v>0</v>
      </c>
      <c r="AQ24" s="2">
        <f>IF(AQ$2=0,0,INDEX('Placebo - Data'!$B:$BA,MATCH($Q24,'Placebo - Data'!$A:$A,0),MATCH(AQ$1,'Placebo - Data'!$B$1:$BA$1,0)))*AQ$3</f>
        <v>-7.3751723393797874E-3</v>
      </c>
      <c r="AR24" s="2">
        <f>IF(AR$2=0,0,INDEX('Placebo - Data'!$B:$BA,MATCH($Q24,'Placebo - Data'!$A:$A,0),MATCH(AR$1,'Placebo - Data'!$B$1:$BA$1,0)))*AR$3</f>
        <v>0</v>
      </c>
      <c r="AS24" s="2">
        <f>IF(AS$2=0,0,INDEX('Placebo - Data'!$B:$BA,MATCH($Q24,'Placebo - Data'!$A:$A,0),MATCH(AS$1,'Placebo - Data'!$B$1:$BA$1,0)))*AS$3</f>
        <v>-2.3360313847661018E-2</v>
      </c>
      <c r="AT24" s="2">
        <f>IF(AT$2=0,0,INDEX('Placebo - Data'!$B:$BA,MATCH($Q24,'Placebo - Data'!$A:$A,0),MATCH(AT$1,'Placebo - Data'!$B$1:$BA$1,0)))*AT$3</f>
        <v>-1.545824808999896E-3</v>
      </c>
      <c r="AU24" s="2">
        <f>IF(AU$2=0,0,INDEX('Placebo - Data'!$B:$BA,MATCH($Q24,'Placebo - Data'!$A:$A,0),MATCH(AU$1,'Placebo - Data'!$B$1:$BA$1,0)))*AU$3</f>
        <v>0</v>
      </c>
      <c r="AV24" s="2">
        <f>IF(AV$2=0,0,INDEX('Placebo - Data'!$B:$BA,MATCH($Q24,'Placebo - Data'!$A:$A,0),MATCH(AV$1,'Placebo - Data'!$B$1:$BA$1,0)))*AV$3</f>
        <v>4.6665798872709274E-2</v>
      </c>
      <c r="AW24" s="2">
        <f>IF(AW$2=0,0,INDEX('Placebo - Data'!$B:$BA,MATCH($Q24,'Placebo - Data'!$A:$A,0),MATCH(AW$1,'Placebo - Data'!$B$1:$BA$1,0)))*AW$3</f>
        <v>0</v>
      </c>
      <c r="AX24" s="2">
        <f>IF(AX$2=0,0,INDEX('Placebo - Data'!$B:$BA,MATCH($Q24,'Placebo - Data'!$A:$A,0),MATCH(AX$1,'Placebo - Data'!$B$1:$BA$1,0)))*AX$3</f>
        <v>0</v>
      </c>
      <c r="AY24" s="2">
        <f>IF(AY$2=0,0,INDEX('Placebo - Data'!$B:$BA,MATCH($Q24,'Placebo - Data'!$A:$A,0),MATCH(AY$1,'Placebo - Data'!$B$1:$BA$1,0)))*AY$3</f>
        <v>0</v>
      </c>
      <c r="AZ24" s="2">
        <f>IF(AZ$2=0,0,INDEX('Placebo - Data'!$B:$BA,MATCH($Q24,'Placebo - Data'!$A:$A,0),MATCH(AZ$1,'Placebo - Data'!$B$1:$BA$1,0)))*AZ$3</f>
        <v>-4.5942302793264389E-2</v>
      </c>
      <c r="BA24" s="2">
        <f>IF(BA$2=0,0,INDEX('Placebo - Data'!$B:$BA,MATCH($Q24,'Placebo - Data'!$A:$A,0),MATCH(BA$1,'Placebo - Data'!$B$1:$BA$1,0)))*BA$3</f>
        <v>0</v>
      </c>
      <c r="BB24" s="2">
        <f>IF(BB$2=0,0,INDEX('Placebo - Data'!$B:$BA,MATCH($Q24,'Placebo - Data'!$A:$A,0),MATCH(BB$1,'Placebo - Data'!$B$1:$BA$1,0)))*BB$3</f>
        <v>-2.5518422946333885E-2</v>
      </c>
      <c r="BC24" s="2">
        <f>IF(BC$2=0,0,INDEX('Placebo - Data'!$B:$BA,MATCH($Q24,'Placebo - Data'!$A:$A,0),MATCH(BC$1,'Placebo - Data'!$B$1:$BA$1,0)))*BC$3</f>
        <v>0</v>
      </c>
      <c r="BD24" s="2">
        <f>IF(BD$2=0,0,INDEX('Placebo - Data'!$B:$BA,MATCH($Q24,'Placebo - Data'!$A:$A,0),MATCH(BD$1,'Placebo - Data'!$B$1:$BA$1,0)))*BD$3</f>
        <v>0</v>
      </c>
      <c r="BE24" s="2">
        <f>IF(BE$2=0,0,INDEX('Placebo - Data'!$B:$BA,MATCH($Q24,'Placebo - Data'!$A:$A,0),MATCH(BE$1,'Placebo - Data'!$B$1:$BA$1,0)))*BE$3</f>
        <v>0</v>
      </c>
      <c r="BF24" s="2">
        <f>IF(BF$2=0,0,INDEX('Placebo - Data'!$B:$BA,MATCH($Q24,'Placebo - Data'!$A:$A,0),MATCH(BF$1,'Placebo - Data'!$B$1:$BA$1,0)))*BF$3</f>
        <v>-0.14968068897724152</v>
      </c>
      <c r="BG24" s="2">
        <f>IF(BG$2=0,0,INDEX('Placebo - Data'!$B:$BA,MATCH($Q24,'Placebo - Data'!$A:$A,0),MATCH(BG$1,'Placebo - Data'!$B$1:$BA$1,0)))*BG$3</f>
        <v>-7.8299850225448608E-2</v>
      </c>
      <c r="BH24" s="2">
        <f>IF(BH$2=0,0,INDEX('Placebo - Data'!$B:$BA,MATCH($Q24,'Placebo - Data'!$A:$A,0),MATCH(BH$1,'Placebo - Data'!$B$1:$BA$1,0)))*BH$3</f>
        <v>-9.6882972866296768E-3</v>
      </c>
      <c r="BI24" s="2">
        <f>IF(BI$2=0,0,INDEX('Placebo - Data'!$B:$BA,MATCH($Q24,'Placebo - Data'!$A:$A,0),MATCH(BI$1,'Placebo - Data'!$B$1:$BA$1,0)))*BI$3</f>
        <v>2.6659814640879631E-2</v>
      </c>
      <c r="BJ24" s="2">
        <f>IF(BJ$2=0,0,INDEX('Placebo - Data'!$B:$BA,MATCH($Q24,'Placebo - Data'!$A:$A,0),MATCH(BJ$1,'Placebo - Data'!$B$1:$BA$1,0)))*BJ$3</f>
        <v>0</v>
      </c>
      <c r="BK24" s="2">
        <f>IF(BK$2=0,0,INDEX('Placebo - Data'!$B:$BA,MATCH($Q24,'Placebo - Data'!$A:$A,0),MATCH(BK$1,'Placebo - Data'!$B$1:$BA$1,0)))*BK$3</f>
        <v>0</v>
      </c>
      <c r="BL24" s="2">
        <f>IF(BL$2=0,0,INDEX('Placebo - Data'!$B:$BA,MATCH($Q24,'Placebo - Data'!$A:$A,0),MATCH(BL$1,'Placebo - Data'!$B$1:$BA$1,0)))*BL$3</f>
        <v>0</v>
      </c>
      <c r="BM24" s="2">
        <f>IF(BM$2=0,0,INDEX('Placebo - Data'!$B:$BA,MATCH($Q24,'Placebo - Data'!$A:$A,0),MATCH(BM$1,'Placebo - Data'!$B$1:$BA$1,0)))*BM$3</f>
        <v>0</v>
      </c>
      <c r="BN24" s="2">
        <f>IF(BN$2=0,0,INDEX('Placebo - Data'!$B:$BA,MATCH($Q24,'Placebo - Data'!$A:$A,0),MATCH(BN$1,'Placebo - Data'!$B$1:$BA$1,0)))*BN$3</f>
        <v>0</v>
      </c>
      <c r="BO24" s="2">
        <f>IF(BO$2=0,0,INDEX('Placebo - Data'!$B:$BA,MATCH($Q24,'Placebo - Data'!$A:$A,0),MATCH(BO$1,'Placebo - Data'!$B$1:$BA$1,0)))*BO$3</f>
        <v>-1.8935967236757278E-2</v>
      </c>
      <c r="BP24" s="2">
        <f>IF(BP$2=0,0,INDEX('Placebo - Data'!$B:$BA,MATCH($Q24,'Placebo - Data'!$A:$A,0),MATCH(BP$1,'Placebo - Data'!$B$1:$BA$1,0)))*BP$3</f>
        <v>0</v>
      </c>
      <c r="BQ24" s="2"/>
      <c r="BR24" s="2"/>
    </row>
    <row r="25" spans="1:70" x14ac:dyDescent="0.25">
      <c r="A25" t="s">
        <v>37</v>
      </c>
      <c r="B25" s="2">
        <f t="shared" si="0"/>
        <v>1.8694735105536977</v>
      </c>
      <c r="Q25">
        <f>'Placebo - Data'!A22</f>
        <v>2002</v>
      </c>
      <c r="R25" s="2">
        <f>IF(R$2=0,0,INDEX('Placebo - Data'!$B:$BA,MATCH($Q25,'Placebo - Data'!$A:$A,0),MATCH(R$1,'Placebo - Data'!$B$1:$BA$1,0)))*R$3</f>
        <v>-6.2319892458617687E-3</v>
      </c>
      <c r="S25" s="2">
        <f>IF(S$2=0,0,INDEX('Placebo - Data'!$B:$BA,MATCH($Q25,'Placebo - Data'!$A:$A,0),MATCH(S$1,'Placebo - Data'!$B$1:$BA$1,0)))*S$3</f>
        <v>0</v>
      </c>
      <c r="T25" s="2">
        <f>IF(T$2=0,0,INDEX('Placebo - Data'!$B:$BA,MATCH($Q25,'Placebo - Data'!$A:$A,0),MATCH(T$1,'Placebo - Data'!$B$1:$BA$1,0)))*T$3</f>
        <v>0</v>
      </c>
      <c r="U25" s="2">
        <f>IF(U$2=0,0,INDEX('Placebo - Data'!$B:$BA,MATCH($Q25,'Placebo - Data'!$A:$A,0),MATCH(U$1,'Placebo - Data'!$B$1:$BA$1,0)))*U$3</f>
        <v>-2.0587995648384094E-2</v>
      </c>
      <c r="V25" s="2">
        <f>IF(V$2=0,0,INDEX('Placebo - Data'!$B:$BA,MATCH($Q25,'Placebo - Data'!$A:$A,0),MATCH(V$1,'Placebo - Data'!$B$1:$BA$1,0)))*V$3</f>
        <v>6.6497556865215302E-2</v>
      </c>
      <c r="W25" s="2">
        <f>IF(W$2=0,0,INDEX('Placebo - Data'!$B:$BA,MATCH($Q25,'Placebo - Data'!$A:$A,0),MATCH(W$1,'Placebo - Data'!$B$1:$BA$1,0)))*W$3</f>
        <v>0</v>
      </c>
      <c r="X25" s="2">
        <f>IF(X$2=0,0,INDEX('Placebo - Data'!$B:$BA,MATCH($Q25,'Placebo - Data'!$A:$A,0),MATCH(X$1,'Placebo - Data'!$B$1:$BA$1,0)))*X$3</f>
        <v>-1.4198899269104004E-2</v>
      </c>
      <c r="Y25" s="2">
        <f>IF(Y$2=0,0,INDEX('Placebo - Data'!$B:$BA,MATCH($Q25,'Placebo - Data'!$A:$A,0),MATCH(Y$1,'Placebo - Data'!$B$1:$BA$1,0)))*Y$3</f>
        <v>2.6913909241557121E-2</v>
      </c>
      <c r="Z25" s="2">
        <f>IF(Z$2=0,0,INDEX('Placebo - Data'!$B:$BA,MATCH($Q25,'Placebo - Data'!$A:$A,0),MATCH(Z$1,'Placebo - Data'!$B$1:$BA$1,0)))*Z$3</f>
        <v>0</v>
      </c>
      <c r="AA25" s="2">
        <f>IF(AA$2=0,0,INDEX('Placebo - Data'!$B:$BA,MATCH($Q25,'Placebo - Data'!$A:$A,0),MATCH(AA$1,'Placebo - Data'!$B$1:$BA$1,0)))*AA$3</f>
        <v>0</v>
      </c>
      <c r="AB25" s="2">
        <f>IF(AB$2=0,0,INDEX('Placebo - Data'!$B:$BA,MATCH($Q25,'Placebo - Data'!$A:$A,0),MATCH(AB$1,'Placebo - Data'!$B$1:$BA$1,0)))*AB$3</f>
        <v>8.4071299061179161E-3</v>
      </c>
      <c r="AC25" s="2">
        <f>IF(AC$2=0,0,INDEX('Placebo - Data'!$B:$BA,MATCH($Q25,'Placebo - Data'!$A:$A,0),MATCH(AC$1,'Placebo - Data'!$B$1:$BA$1,0)))*AC$3</f>
        <v>1.1434758082032204E-2</v>
      </c>
      <c r="AD25" s="2">
        <f>IF(AD$2=0,0,INDEX('Placebo - Data'!$B:$BA,MATCH($Q25,'Placebo - Data'!$A:$A,0),MATCH(AD$1,'Placebo - Data'!$B$1:$BA$1,0)))*AD$3</f>
        <v>0</v>
      </c>
      <c r="AE25" s="2">
        <f>IF(AE$2=0,0,INDEX('Placebo - Data'!$B:$BA,MATCH($Q25,'Placebo - Data'!$A:$A,0),MATCH(AE$1,'Placebo - Data'!$B$1:$BA$1,0)))*AE$3</f>
        <v>5.0129160284996033E-2</v>
      </c>
      <c r="AF25" s="2">
        <f>IF(AF$2=0,0,INDEX('Placebo - Data'!$B:$BA,MATCH($Q25,'Placebo - Data'!$A:$A,0),MATCH(AF$1,'Placebo - Data'!$B$1:$BA$1,0)))*AF$3</f>
        <v>5.7775158435106277E-2</v>
      </c>
      <c r="AG25" s="2">
        <f>IF(AG$2=0,0,INDEX('Placebo - Data'!$B:$BA,MATCH($Q25,'Placebo - Data'!$A:$A,0),MATCH(AG$1,'Placebo - Data'!$B$1:$BA$1,0)))*AG$3</f>
        <v>0</v>
      </c>
      <c r="AH25" s="2">
        <f>IF(AH$2=0,0,INDEX('Placebo - Data'!$B:$BA,MATCH($Q25,'Placebo - Data'!$A:$A,0),MATCH(AH$1,'Placebo - Data'!$B$1:$BA$1,0)))*AH$3</f>
        <v>-9.4511032104492188E-2</v>
      </c>
      <c r="AI25" s="2">
        <f>IF(AI$2=0,0,INDEX('Placebo - Data'!$B:$BA,MATCH($Q25,'Placebo - Data'!$A:$A,0),MATCH(AI$1,'Placebo - Data'!$B$1:$BA$1,0)))*AI$3</f>
        <v>6.7479252815246582E-2</v>
      </c>
      <c r="AJ25" s="2">
        <f>IF(AJ$2=0,0,INDEX('Placebo - Data'!$B:$BA,MATCH($Q25,'Placebo - Data'!$A:$A,0),MATCH(AJ$1,'Placebo - Data'!$B$1:$BA$1,0)))*AJ$3</f>
        <v>-1.9464736804366112E-2</v>
      </c>
      <c r="AK25" s="2">
        <f>IF(AK$2=0,0,INDEX('Placebo - Data'!$B:$BA,MATCH($Q25,'Placebo - Data'!$A:$A,0),MATCH(AK$1,'Placebo - Data'!$B$1:$BA$1,0)))*AK$3</f>
        <v>0</v>
      </c>
      <c r="AL25" s="2">
        <f>IF(AL$2=0,0,INDEX('Placebo - Data'!$B:$BA,MATCH($Q25,'Placebo - Data'!$A:$A,0),MATCH(AL$1,'Placebo - Data'!$B$1:$BA$1,0)))*AL$3</f>
        <v>-4.5895976945757866E-3</v>
      </c>
      <c r="AM25" s="2">
        <f>IF(AM$2=0,0,INDEX('Placebo - Data'!$B:$BA,MATCH($Q25,'Placebo - Data'!$A:$A,0),MATCH(AM$1,'Placebo - Data'!$B$1:$BA$1,0)))*AM$3</f>
        <v>-2.6571618393063545E-2</v>
      </c>
      <c r="AN25" s="2">
        <f>IF(AN$2=0,0,INDEX('Placebo - Data'!$B:$BA,MATCH($Q25,'Placebo - Data'!$A:$A,0),MATCH(AN$1,'Placebo - Data'!$B$1:$BA$1,0)))*AN$3</f>
        <v>0</v>
      </c>
      <c r="AO25" s="2">
        <f>IF(AO$2=0,0,INDEX('Placebo - Data'!$B:$BA,MATCH($Q25,'Placebo - Data'!$A:$A,0),MATCH(AO$1,'Placebo - Data'!$B$1:$BA$1,0)))*AO$3</f>
        <v>-1.9109921529889107E-2</v>
      </c>
      <c r="AP25" s="2">
        <f>IF(AP$2=0,0,INDEX('Placebo - Data'!$B:$BA,MATCH($Q25,'Placebo - Data'!$A:$A,0),MATCH(AP$1,'Placebo - Data'!$B$1:$BA$1,0)))*AP$3</f>
        <v>0</v>
      </c>
      <c r="AQ25" s="2">
        <f>IF(AQ$2=0,0,INDEX('Placebo - Data'!$B:$BA,MATCH($Q25,'Placebo - Data'!$A:$A,0),MATCH(AQ$1,'Placebo - Data'!$B$1:$BA$1,0)))*AQ$3</f>
        <v>-4.4794632121920586E-3</v>
      </c>
      <c r="AR25" s="2">
        <f>IF(AR$2=0,0,INDEX('Placebo - Data'!$B:$BA,MATCH($Q25,'Placebo - Data'!$A:$A,0),MATCH(AR$1,'Placebo - Data'!$B$1:$BA$1,0)))*AR$3</f>
        <v>0</v>
      </c>
      <c r="AS25" s="2">
        <f>IF(AS$2=0,0,INDEX('Placebo - Data'!$B:$BA,MATCH($Q25,'Placebo - Data'!$A:$A,0),MATCH(AS$1,'Placebo - Data'!$B$1:$BA$1,0)))*AS$3</f>
        <v>-6.5399049781262875E-3</v>
      </c>
      <c r="AT25" s="2">
        <f>IF(AT$2=0,0,INDEX('Placebo - Data'!$B:$BA,MATCH($Q25,'Placebo - Data'!$A:$A,0),MATCH(AT$1,'Placebo - Data'!$B$1:$BA$1,0)))*AT$3</f>
        <v>2.3173205554485321E-2</v>
      </c>
      <c r="AU25" s="2">
        <f>IF(AU$2=0,0,INDEX('Placebo - Data'!$B:$BA,MATCH($Q25,'Placebo - Data'!$A:$A,0),MATCH(AU$1,'Placebo - Data'!$B$1:$BA$1,0)))*AU$3</f>
        <v>0</v>
      </c>
      <c r="AV25" s="2">
        <f>IF(AV$2=0,0,INDEX('Placebo - Data'!$B:$BA,MATCH($Q25,'Placebo - Data'!$A:$A,0),MATCH(AV$1,'Placebo - Data'!$B$1:$BA$1,0)))*AV$3</f>
        <v>4.2702704668045044E-2</v>
      </c>
      <c r="AW25" s="2">
        <f>IF(AW$2=0,0,INDEX('Placebo - Data'!$B:$BA,MATCH($Q25,'Placebo - Data'!$A:$A,0),MATCH(AW$1,'Placebo - Data'!$B$1:$BA$1,0)))*AW$3</f>
        <v>0</v>
      </c>
      <c r="AX25" s="2">
        <f>IF(AX$2=0,0,INDEX('Placebo - Data'!$B:$BA,MATCH($Q25,'Placebo - Data'!$A:$A,0),MATCH(AX$1,'Placebo - Data'!$B$1:$BA$1,0)))*AX$3</f>
        <v>0</v>
      </c>
      <c r="AY25" s="2">
        <f>IF(AY$2=0,0,INDEX('Placebo - Data'!$B:$BA,MATCH($Q25,'Placebo - Data'!$A:$A,0),MATCH(AY$1,'Placebo - Data'!$B$1:$BA$1,0)))*AY$3</f>
        <v>0</v>
      </c>
      <c r="AZ25" s="2">
        <f>IF(AZ$2=0,0,INDEX('Placebo - Data'!$B:$BA,MATCH($Q25,'Placebo - Data'!$A:$A,0),MATCH(AZ$1,'Placebo - Data'!$B$1:$BA$1,0)))*AZ$3</f>
        <v>-6.078115850687027E-2</v>
      </c>
      <c r="BA25" s="2">
        <f>IF(BA$2=0,0,INDEX('Placebo - Data'!$B:$BA,MATCH($Q25,'Placebo - Data'!$A:$A,0),MATCH(BA$1,'Placebo - Data'!$B$1:$BA$1,0)))*BA$3</f>
        <v>0</v>
      </c>
      <c r="BB25" s="2">
        <f>IF(BB$2=0,0,INDEX('Placebo - Data'!$B:$BA,MATCH($Q25,'Placebo - Data'!$A:$A,0),MATCH(BB$1,'Placebo - Data'!$B$1:$BA$1,0)))*BB$3</f>
        <v>4.2305430397391319E-3</v>
      </c>
      <c r="BC25" s="2">
        <f>IF(BC$2=0,0,INDEX('Placebo - Data'!$B:$BA,MATCH($Q25,'Placebo - Data'!$A:$A,0),MATCH(BC$1,'Placebo - Data'!$B$1:$BA$1,0)))*BC$3</f>
        <v>0</v>
      </c>
      <c r="BD25" s="2">
        <f>IF(BD$2=0,0,INDEX('Placebo - Data'!$B:$BA,MATCH($Q25,'Placebo - Data'!$A:$A,0),MATCH(BD$1,'Placebo - Data'!$B$1:$BA$1,0)))*BD$3</f>
        <v>0</v>
      </c>
      <c r="BE25" s="2">
        <f>IF(BE$2=0,0,INDEX('Placebo - Data'!$B:$BA,MATCH($Q25,'Placebo - Data'!$A:$A,0),MATCH(BE$1,'Placebo - Data'!$B$1:$BA$1,0)))*BE$3</f>
        <v>0</v>
      </c>
      <c r="BF25" s="2">
        <f>IF(BF$2=0,0,INDEX('Placebo - Data'!$B:$BA,MATCH($Q25,'Placebo - Data'!$A:$A,0),MATCH(BF$1,'Placebo - Data'!$B$1:$BA$1,0)))*BF$3</f>
        <v>-0.10955949872732162</v>
      </c>
      <c r="BG25" s="2">
        <f>IF(BG$2=0,0,INDEX('Placebo - Data'!$B:$BA,MATCH($Q25,'Placebo - Data'!$A:$A,0),MATCH(BG$1,'Placebo - Data'!$B$1:$BA$1,0)))*BG$3</f>
        <v>-7.6898686587810516E-2</v>
      </c>
      <c r="BH25" s="2">
        <f>IF(BH$2=0,0,INDEX('Placebo - Data'!$B:$BA,MATCH($Q25,'Placebo - Data'!$A:$A,0),MATCH(BH$1,'Placebo - Data'!$B$1:$BA$1,0)))*BH$3</f>
        <v>3.5785086452960968E-2</v>
      </c>
      <c r="BI25" s="2">
        <f>IF(BI$2=0,0,INDEX('Placebo - Data'!$B:$BA,MATCH($Q25,'Placebo - Data'!$A:$A,0),MATCH(BI$1,'Placebo - Data'!$B$1:$BA$1,0)))*BI$3</f>
        <v>9.1709336265921593E-3</v>
      </c>
      <c r="BJ25" s="2">
        <f>IF(BJ$2=0,0,INDEX('Placebo - Data'!$B:$BA,MATCH($Q25,'Placebo - Data'!$A:$A,0),MATCH(BJ$1,'Placebo - Data'!$B$1:$BA$1,0)))*BJ$3</f>
        <v>0</v>
      </c>
      <c r="BK25" s="2">
        <f>IF(BK$2=0,0,INDEX('Placebo - Data'!$B:$BA,MATCH($Q25,'Placebo - Data'!$A:$A,0),MATCH(BK$1,'Placebo - Data'!$B$1:$BA$1,0)))*BK$3</f>
        <v>0</v>
      </c>
      <c r="BL25" s="2">
        <f>IF(BL$2=0,0,INDEX('Placebo - Data'!$B:$BA,MATCH($Q25,'Placebo - Data'!$A:$A,0),MATCH(BL$1,'Placebo - Data'!$B$1:$BA$1,0)))*BL$3</f>
        <v>0</v>
      </c>
      <c r="BM25" s="2">
        <f>IF(BM$2=0,0,INDEX('Placebo - Data'!$B:$BA,MATCH($Q25,'Placebo - Data'!$A:$A,0),MATCH(BM$1,'Placebo - Data'!$B$1:$BA$1,0)))*BM$3</f>
        <v>0</v>
      </c>
      <c r="BN25" s="2">
        <f>IF(BN$2=0,0,INDEX('Placebo - Data'!$B:$BA,MATCH($Q25,'Placebo - Data'!$A:$A,0),MATCH(BN$1,'Placebo - Data'!$B$1:$BA$1,0)))*BN$3</f>
        <v>0</v>
      </c>
      <c r="BO25" s="2">
        <f>IF(BO$2=0,0,INDEX('Placebo - Data'!$B:$BA,MATCH($Q25,'Placebo - Data'!$A:$A,0),MATCH(BO$1,'Placebo - Data'!$B$1:$BA$1,0)))*BO$3</f>
        <v>-1.7997408285737038E-2</v>
      </c>
      <c r="BP25" s="2">
        <f>IF(BP$2=0,0,INDEX('Placebo - Data'!$B:$BA,MATCH($Q25,'Placebo - Data'!$A:$A,0),MATCH(BP$1,'Placebo - Data'!$B$1:$BA$1,0)))*BP$3</f>
        <v>0</v>
      </c>
      <c r="BQ25" s="2"/>
      <c r="BR25" s="2"/>
    </row>
    <row r="26" spans="1:70" x14ac:dyDescent="0.25">
      <c r="A26" t="s">
        <v>31</v>
      </c>
      <c r="B26" s="2">
        <f t="shared" si="0"/>
        <v>1.867406306713586</v>
      </c>
      <c r="Q26">
        <f>'Placebo - Data'!A23</f>
        <v>2003</v>
      </c>
      <c r="R26" s="2">
        <f>IF(R$2=0,0,INDEX('Placebo - Data'!$B:$BA,MATCH($Q26,'Placebo - Data'!$A:$A,0),MATCH(R$1,'Placebo - Data'!$B$1:$BA$1,0)))*R$3</f>
        <v>2.0341977477073669E-2</v>
      </c>
      <c r="S26" s="2">
        <f>IF(S$2=0,0,INDEX('Placebo - Data'!$B:$BA,MATCH($Q26,'Placebo - Data'!$A:$A,0),MATCH(S$1,'Placebo - Data'!$B$1:$BA$1,0)))*S$3</f>
        <v>0</v>
      </c>
      <c r="T26" s="2">
        <f>IF(T$2=0,0,INDEX('Placebo - Data'!$B:$BA,MATCH($Q26,'Placebo - Data'!$A:$A,0),MATCH(T$1,'Placebo - Data'!$B$1:$BA$1,0)))*T$3</f>
        <v>0</v>
      </c>
      <c r="U26" s="2">
        <f>IF(U$2=0,0,INDEX('Placebo - Data'!$B:$BA,MATCH($Q26,'Placebo - Data'!$A:$A,0),MATCH(U$1,'Placebo - Data'!$B$1:$BA$1,0)))*U$3</f>
        <v>-2.0704593043774366E-3</v>
      </c>
      <c r="V26" s="2">
        <f>IF(V$2=0,0,INDEX('Placebo - Data'!$B:$BA,MATCH($Q26,'Placebo - Data'!$A:$A,0),MATCH(V$1,'Placebo - Data'!$B$1:$BA$1,0)))*V$3</f>
        <v>4.8928286880254745E-2</v>
      </c>
      <c r="W26" s="2">
        <f>IF(W$2=0,0,INDEX('Placebo - Data'!$B:$BA,MATCH($Q26,'Placebo - Data'!$A:$A,0),MATCH(W$1,'Placebo - Data'!$B$1:$BA$1,0)))*W$3</f>
        <v>0</v>
      </c>
      <c r="X26" s="2">
        <f>IF(X$2=0,0,INDEX('Placebo - Data'!$B:$BA,MATCH($Q26,'Placebo - Data'!$A:$A,0),MATCH(X$1,'Placebo - Data'!$B$1:$BA$1,0)))*X$3</f>
        <v>-5.334177054464817E-3</v>
      </c>
      <c r="Y26" s="2">
        <f>IF(Y$2=0,0,INDEX('Placebo - Data'!$B:$BA,MATCH($Q26,'Placebo - Data'!$A:$A,0),MATCH(Y$1,'Placebo - Data'!$B$1:$BA$1,0)))*Y$3</f>
        <v>-3.9209771901369095E-2</v>
      </c>
      <c r="Z26" s="2">
        <f>IF(Z$2=0,0,INDEX('Placebo - Data'!$B:$BA,MATCH($Q26,'Placebo - Data'!$A:$A,0),MATCH(Z$1,'Placebo - Data'!$B$1:$BA$1,0)))*Z$3</f>
        <v>0</v>
      </c>
      <c r="AA26" s="2">
        <f>IF(AA$2=0,0,INDEX('Placebo - Data'!$B:$BA,MATCH($Q26,'Placebo - Data'!$A:$A,0),MATCH(AA$1,'Placebo - Data'!$B$1:$BA$1,0)))*AA$3</f>
        <v>0</v>
      </c>
      <c r="AB26" s="2">
        <f>IF(AB$2=0,0,INDEX('Placebo - Data'!$B:$BA,MATCH($Q26,'Placebo - Data'!$A:$A,0),MATCH(AB$1,'Placebo - Data'!$B$1:$BA$1,0)))*AB$3</f>
        <v>2.7300940826535225E-2</v>
      </c>
      <c r="AC26" s="2">
        <f>IF(AC$2=0,0,INDEX('Placebo - Data'!$B:$BA,MATCH($Q26,'Placebo - Data'!$A:$A,0),MATCH(AC$1,'Placebo - Data'!$B$1:$BA$1,0)))*AC$3</f>
        <v>3.3748701214790344E-2</v>
      </c>
      <c r="AD26" s="2">
        <f>IF(AD$2=0,0,INDEX('Placebo - Data'!$B:$BA,MATCH($Q26,'Placebo - Data'!$A:$A,0),MATCH(AD$1,'Placebo - Data'!$B$1:$BA$1,0)))*AD$3</f>
        <v>0</v>
      </c>
      <c r="AE26" s="2">
        <f>IF(AE$2=0,0,INDEX('Placebo - Data'!$B:$BA,MATCH($Q26,'Placebo - Data'!$A:$A,0),MATCH(AE$1,'Placebo - Data'!$B$1:$BA$1,0)))*AE$3</f>
        <v>9.9298832938075066E-3</v>
      </c>
      <c r="AF26" s="2">
        <f>IF(AF$2=0,0,INDEX('Placebo - Data'!$B:$BA,MATCH($Q26,'Placebo - Data'!$A:$A,0),MATCH(AF$1,'Placebo - Data'!$B$1:$BA$1,0)))*AF$3</f>
        <v>5.8161124587059021E-2</v>
      </c>
      <c r="AG26" s="2">
        <f>IF(AG$2=0,0,INDEX('Placebo - Data'!$B:$BA,MATCH($Q26,'Placebo - Data'!$A:$A,0),MATCH(AG$1,'Placebo - Data'!$B$1:$BA$1,0)))*AG$3</f>
        <v>0</v>
      </c>
      <c r="AH26" s="2">
        <f>IF(AH$2=0,0,INDEX('Placebo - Data'!$B:$BA,MATCH($Q26,'Placebo - Data'!$A:$A,0),MATCH(AH$1,'Placebo - Data'!$B$1:$BA$1,0)))*AH$3</f>
        <v>-6.7168742418289185E-2</v>
      </c>
      <c r="AI26" s="2">
        <f>IF(AI$2=0,0,INDEX('Placebo - Data'!$B:$BA,MATCH($Q26,'Placebo - Data'!$A:$A,0),MATCH(AI$1,'Placebo - Data'!$B$1:$BA$1,0)))*AI$3</f>
        <v>6.9296114146709442E-2</v>
      </c>
      <c r="AJ26" s="2">
        <f>IF(AJ$2=0,0,INDEX('Placebo - Data'!$B:$BA,MATCH($Q26,'Placebo - Data'!$A:$A,0),MATCH(AJ$1,'Placebo - Data'!$B$1:$BA$1,0)))*AJ$3</f>
        <v>-4.9021519720554352E-2</v>
      </c>
      <c r="AK26" s="2">
        <f>IF(AK$2=0,0,INDEX('Placebo - Data'!$B:$BA,MATCH($Q26,'Placebo - Data'!$A:$A,0),MATCH(AK$1,'Placebo - Data'!$B$1:$BA$1,0)))*AK$3</f>
        <v>0</v>
      </c>
      <c r="AL26" s="2">
        <f>IF(AL$2=0,0,INDEX('Placebo - Data'!$B:$BA,MATCH($Q26,'Placebo - Data'!$A:$A,0),MATCH(AL$1,'Placebo - Data'!$B$1:$BA$1,0)))*AL$3</f>
        <v>-2.7741482481360435E-3</v>
      </c>
      <c r="AM26" s="2">
        <f>IF(AM$2=0,0,INDEX('Placebo - Data'!$B:$BA,MATCH($Q26,'Placebo - Data'!$A:$A,0),MATCH(AM$1,'Placebo - Data'!$B$1:$BA$1,0)))*AM$3</f>
        <v>5.7722157798707485E-3</v>
      </c>
      <c r="AN26" s="2">
        <f>IF(AN$2=0,0,INDEX('Placebo - Data'!$B:$BA,MATCH($Q26,'Placebo - Data'!$A:$A,0),MATCH(AN$1,'Placebo - Data'!$B$1:$BA$1,0)))*AN$3</f>
        <v>0</v>
      </c>
      <c r="AO26" s="2">
        <f>IF(AO$2=0,0,INDEX('Placebo - Data'!$B:$BA,MATCH($Q26,'Placebo - Data'!$A:$A,0),MATCH(AO$1,'Placebo - Data'!$B$1:$BA$1,0)))*AO$3</f>
        <v>-4.1562281548976898E-2</v>
      </c>
      <c r="AP26" s="2">
        <f>IF(AP$2=0,0,INDEX('Placebo - Data'!$B:$BA,MATCH($Q26,'Placebo - Data'!$A:$A,0),MATCH(AP$1,'Placebo - Data'!$B$1:$BA$1,0)))*AP$3</f>
        <v>0</v>
      </c>
      <c r="AQ26" s="2">
        <f>IF(AQ$2=0,0,INDEX('Placebo - Data'!$B:$BA,MATCH($Q26,'Placebo - Data'!$A:$A,0),MATCH(AQ$1,'Placebo - Data'!$B$1:$BA$1,0)))*AQ$3</f>
        <v>-1.2732654809951782E-2</v>
      </c>
      <c r="AR26" s="2">
        <f>IF(AR$2=0,0,INDEX('Placebo - Data'!$B:$BA,MATCH($Q26,'Placebo - Data'!$A:$A,0),MATCH(AR$1,'Placebo - Data'!$B$1:$BA$1,0)))*AR$3</f>
        <v>0</v>
      </c>
      <c r="AS26" s="2">
        <f>IF(AS$2=0,0,INDEX('Placebo - Data'!$B:$BA,MATCH($Q26,'Placebo - Data'!$A:$A,0),MATCH(AS$1,'Placebo - Data'!$B$1:$BA$1,0)))*AS$3</f>
        <v>-2.8715368360280991E-2</v>
      </c>
      <c r="AT26" s="2">
        <f>IF(AT$2=0,0,INDEX('Placebo - Data'!$B:$BA,MATCH($Q26,'Placebo - Data'!$A:$A,0),MATCH(AT$1,'Placebo - Data'!$B$1:$BA$1,0)))*AT$3</f>
        <v>1.1748494580388069E-2</v>
      </c>
      <c r="AU26" s="2">
        <f>IF(AU$2=0,0,INDEX('Placebo - Data'!$B:$BA,MATCH($Q26,'Placebo - Data'!$A:$A,0),MATCH(AU$1,'Placebo - Data'!$B$1:$BA$1,0)))*AU$3</f>
        <v>0</v>
      </c>
      <c r="AV26" s="2">
        <f>IF(AV$2=0,0,INDEX('Placebo - Data'!$B:$BA,MATCH($Q26,'Placebo - Data'!$A:$A,0),MATCH(AV$1,'Placebo - Data'!$B$1:$BA$1,0)))*AV$3</f>
        <v>4.0315214544534683E-2</v>
      </c>
      <c r="AW26" s="2">
        <f>IF(AW$2=0,0,INDEX('Placebo - Data'!$B:$BA,MATCH($Q26,'Placebo - Data'!$A:$A,0),MATCH(AW$1,'Placebo - Data'!$B$1:$BA$1,0)))*AW$3</f>
        <v>0</v>
      </c>
      <c r="AX26" s="2">
        <f>IF(AX$2=0,0,INDEX('Placebo - Data'!$B:$BA,MATCH($Q26,'Placebo - Data'!$A:$A,0),MATCH(AX$1,'Placebo - Data'!$B$1:$BA$1,0)))*AX$3</f>
        <v>0</v>
      </c>
      <c r="AY26" s="2">
        <f>IF(AY$2=0,0,INDEX('Placebo - Data'!$B:$BA,MATCH($Q26,'Placebo - Data'!$A:$A,0),MATCH(AY$1,'Placebo - Data'!$B$1:$BA$1,0)))*AY$3</f>
        <v>0</v>
      </c>
      <c r="AZ26" s="2">
        <f>IF(AZ$2=0,0,INDEX('Placebo - Data'!$B:$BA,MATCH($Q26,'Placebo - Data'!$A:$A,0),MATCH(AZ$1,'Placebo - Data'!$B$1:$BA$1,0)))*AZ$3</f>
        <v>-7.0462897419929504E-2</v>
      </c>
      <c r="BA26" s="2">
        <f>IF(BA$2=0,0,INDEX('Placebo - Data'!$B:$BA,MATCH($Q26,'Placebo - Data'!$A:$A,0),MATCH(BA$1,'Placebo - Data'!$B$1:$BA$1,0)))*BA$3</f>
        <v>0</v>
      </c>
      <c r="BB26" s="2">
        <f>IF(BB$2=0,0,INDEX('Placebo - Data'!$B:$BA,MATCH($Q26,'Placebo - Data'!$A:$A,0),MATCH(BB$1,'Placebo - Data'!$B$1:$BA$1,0)))*BB$3</f>
        <v>-2.3518782109022141E-2</v>
      </c>
      <c r="BC26" s="2">
        <f>IF(BC$2=0,0,INDEX('Placebo - Data'!$B:$BA,MATCH($Q26,'Placebo - Data'!$A:$A,0),MATCH(BC$1,'Placebo - Data'!$B$1:$BA$1,0)))*BC$3</f>
        <v>0</v>
      </c>
      <c r="BD26" s="2">
        <f>IF(BD$2=0,0,INDEX('Placebo - Data'!$B:$BA,MATCH($Q26,'Placebo - Data'!$A:$A,0),MATCH(BD$1,'Placebo - Data'!$B$1:$BA$1,0)))*BD$3</f>
        <v>0</v>
      </c>
      <c r="BE26" s="2">
        <f>IF(BE$2=0,0,INDEX('Placebo - Data'!$B:$BA,MATCH($Q26,'Placebo - Data'!$A:$A,0),MATCH(BE$1,'Placebo - Data'!$B$1:$BA$1,0)))*BE$3</f>
        <v>0</v>
      </c>
      <c r="BF26" s="2">
        <f>IF(BF$2=0,0,INDEX('Placebo - Data'!$B:$BA,MATCH($Q26,'Placebo - Data'!$A:$A,0),MATCH(BF$1,'Placebo - Data'!$B$1:$BA$1,0)))*BF$3</f>
        <v>-9.0464457869529724E-2</v>
      </c>
      <c r="BG26" s="2">
        <f>IF(BG$2=0,0,INDEX('Placebo - Data'!$B:$BA,MATCH($Q26,'Placebo - Data'!$A:$A,0),MATCH(BG$1,'Placebo - Data'!$B$1:$BA$1,0)))*BG$3</f>
        <v>-5.0409134477376938E-2</v>
      </c>
      <c r="BH26" s="2">
        <f>IF(BH$2=0,0,INDEX('Placebo - Data'!$B:$BA,MATCH($Q26,'Placebo - Data'!$A:$A,0),MATCH(BH$1,'Placebo - Data'!$B$1:$BA$1,0)))*BH$3</f>
        <v>3.9957102388143539E-2</v>
      </c>
      <c r="BI26" s="2">
        <f>IF(BI$2=0,0,INDEX('Placebo - Data'!$B:$BA,MATCH($Q26,'Placebo - Data'!$A:$A,0),MATCH(BI$1,'Placebo - Data'!$B$1:$BA$1,0)))*BI$3</f>
        <v>4.7727636992931366E-2</v>
      </c>
      <c r="BJ26" s="2">
        <f>IF(BJ$2=0,0,INDEX('Placebo - Data'!$B:$BA,MATCH($Q26,'Placebo - Data'!$A:$A,0),MATCH(BJ$1,'Placebo - Data'!$B$1:$BA$1,0)))*BJ$3</f>
        <v>0</v>
      </c>
      <c r="BK26" s="2">
        <f>IF(BK$2=0,0,INDEX('Placebo - Data'!$B:$BA,MATCH($Q26,'Placebo - Data'!$A:$A,0),MATCH(BK$1,'Placebo - Data'!$B$1:$BA$1,0)))*BK$3</f>
        <v>0</v>
      </c>
      <c r="BL26" s="2">
        <f>IF(BL$2=0,0,INDEX('Placebo - Data'!$B:$BA,MATCH($Q26,'Placebo - Data'!$A:$A,0),MATCH(BL$1,'Placebo - Data'!$B$1:$BA$1,0)))*BL$3</f>
        <v>0</v>
      </c>
      <c r="BM26" s="2">
        <f>IF(BM$2=0,0,INDEX('Placebo - Data'!$B:$BA,MATCH($Q26,'Placebo - Data'!$A:$A,0),MATCH(BM$1,'Placebo - Data'!$B$1:$BA$1,0)))*BM$3</f>
        <v>0</v>
      </c>
      <c r="BN26" s="2">
        <f>IF(BN$2=0,0,INDEX('Placebo - Data'!$B:$BA,MATCH($Q26,'Placebo - Data'!$A:$A,0),MATCH(BN$1,'Placebo - Data'!$B$1:$BA$1,0)))*BN$3</f>
        <v>0</v>
      </c>
      <c r="BO26" s="2">
        <f>IF(BO$2=0,0,INDEX('Placebo - Data'!$B:$BA,MATCH($Q26,'Placebo - Data'!$A:$A,0),MATCH(BO$1,'Placebo - Data'!$B$1:$BA$1,0)))*BO$3</f>
        <v>-1.0968685150146484E-2</v>
      </c>
      <c r="BP26" s="2">
        <f>IF(BP$2=0,0,INDEX('Placebo - Data'!$B:$BA,MATCH($Q26,'Placebo - Data'!$A:$A,0),MATCH(BP$1,'Placebo - Data'!$B$1:$BA$1,0)))*BP$3</f>
        <v>0</v>
      </c>
      <c r="BQ26" s="2"/>
      <c r="BR26" s="2"/>
    </row>
    <row r="27" spans="1:70" x14ac:dyDescent="0.25">
      <c r="A27" t="s">
        <v>39</v>
      </c>
      <c r="B27" s="2">
        <f t="shared" si="0"/>
        <v>1</v>
      </c>
      <c r="Q27">
        <f>'Placebo - Data'!A24</f>
        <v>2004</v>
      </c>
      <c r="R27" s="2">
        <f>IF(R$2=0,0,INDEX('Placebo - Data'!$B:$BA,MATCH($Q27,'Placebo - Data'!$A:$A,0),MATCH(R$1,'Placebo - Data'!$B$1:$BA$1,0)))*R$3</f>
        <v>-1.8220385536551476E-2</v>
      </c>
      <c r="S27" s="2">
        <f>IF(S$2=0,0,INDEX('Placebo - Data'!$B:$BA,MATCH($Q27,'Placebo - Data'!$A:$A,0),MATCH(S$1,'Placebo - Data'!$B$1:$BA$1,0)))*S$3</f>
        <v>0</v>
      </c>
      <c r="T27" s="2">
        <f>IF(T$2=0,0,INDEX('Placebo - Data'!$B:$BA,MATCH($Q27,'Placebo - Data'!$A:$A,0),MATCH(T$1,'Placebo - Data'!$B$1:$BA$1,0)))*T$3</f>
        <v>0</v>
      </c>
      <c r="U27" s="2">
        <f>IF(U$2=0,0,INDEX('Placebo - Data'!$B:$BA,MATCH($Q27,'Placebo - Data'!$A:$A,0),MATCH(U$1,'Placebo - Data'!$B$1:$BA$1,0)))*U$3</f>
        <v>1.4953166246414185E-2</v>
      </c>
      <c r="V27" s="2">
        <f>IF(V$2=0,0,INDEX('Placebo - Data'!$B:$BA,MATCH($Q27,'Placebo - Data'!$A:$A,0),MATCH(V$1,'Placebo - Data'!$B$1:$BA$1,0)))*V$3</f>
        <v>1.7453493550419807E-2</v>
      </c>
      <c r="W27" s="2">
        <f>IF(W$2=0,0,INDEX('Placebo - Data'!$B:$BA,MATCH($Q27,'Placebo - Data'!$A:$A,0),MATCH(W$1,'Placebo - Data'!$B$1:$BA$1,0)))*W$3</f>
        <v>0</v>
      </c>
      <c r="X27" s="2">
        <f>IF(X$2=0,0,INDEX('Placebo - Data'!$B:$BA,MATCH($Q27,'Placebo - Data'!$A:$A,0),MATCH(X$1,'Placebo - Data'!$B$1:$BA$1,0)))*X$3</f>
        <v>1.301930658519268E-2</v>
      </c>
      <c r="Y27" s="2">
        <f>IF(Y$2=0,0,INDEX('Placebo - Data'!$B:$BA,MATCH($Q27,'Placebo - Data'!$A:$A,0),MATCH(Y$1,'Placebo - Data'!$B$1:$BA$1,0)))*Y$3</f>
        <v>-3.1652443110942841E-2</v>
      </c>
      <c r="Z27" s="2">
        <f>IF(Z$2=0,0,INDEX('Placebo - Data'!$B:$BA,MATCH($Q27,'Placebo - Data'!$A:$A,0),MATCH(Z$1,'Placebo - Data'!$B$1:$BA$1,0)))*Z$3</f>
        <v>0</v>
      </c>
      <c r="AA27" s="2">
        <f>IF(AA$2=0,0,INDEX('Placebo - Data'!$B:$BA,MATCH($Q27,'Placebo - Data'!$A:$A,0),MATCH(AA$1,'Placebo - Data'!$B$1:$BA$1,0)))*AA$3</f>
        <v>0</v>
      </c>
      <c r="AB27" s="2">
        <f>IF(AB$2=0,0,INDEX('Placebo - Data'!$B:$BA,MATCH($Q27,'Placebo - Data'!$A:$A,0),MATCH(AB$1,'Placebo - Data'!$B$1:$BA$1,0)))*AB$3</f>
        <v>3.0529437586665154E-2</v>
      </c>
      <c r="AC27" s="2">
        <f>IF(AC$2=0,0,INDEX('Placebo - Data'!$B:$BA,MATCH($Q27,'Placebo - Data'!$A:$A,0),MATCH(AC$1,'Placebo - Data'!$B$1:$BA$1,0)))*AC$3</f>
        <v>3.085700236260891E-2</v>
      </c>
      <c r="AD27" s="2">
        <f>IF(AD$2=0,0,INDEX('Placebo - Data'!$B:$BA,MATCH($Q27,'Placebo - Data'!$A:$A,0),MATCH(AD$1,'Placebo - Data'!$B$1:$BA$1,0)))*AD$3</f>
        <v>0</v>
      </c>
      <c r="AE27" s="2">
        <f>IF(AE$2=0,0,INDEX('Placebo - Data'!$B:$BA,MATCH($Q27,'Placebo - Data'!$A:$A,0),MATCH(AE$1,'Placebo - Data'!$B$1:$BA$1,0)))*AE$3</f>
        <v>-3.977079875767231E-3</v>
      </c>
      <c r="AF27" s="2">
        <f>IF(AF$2=0,0,INDEX('Placebo - Data'!$B:$BA,MATCH($Q27,'Placebo - Data'!$A:$A,0),MATCH(AF$1,'Placebo - Data'!$B$1:$BA$1,0)))*AF$3</f>
        <v>1.4476385898888111E-2</v>
      </c>
      <c r="AG27" s="2">
        <f>IF(AG$2=0,0,INDEX('Placebo - Data'!$B:$BA,MATCH($Q27,'Placebo - Data'!$A:$A,0),MATCH(AG$1,'Placebo - Data'!$B$1:$BA$1,0)))*AG$3</f>
        <v>0</v>
      </c>
      <c r="AH27" s="2">
        <f>IF(AH$2=0,0,INDEX('Placebo - Data'!$B:$BA,MATCH($Q27,'Placebo - Data'!$A:$A,0),MATCH(AH$1,'Placebo - Data'!$B$1:$BA$1,0)))*AH$3</f>
        <v>3.1849350780248642E-2</v>
      </c>
      <c r="AI27" s="2">
        <f>IF(AI$2=0,0,INDEX('Placebo - Data'!$B:$BA,MATCH($Q27,'Placebo - Data'!$A:$A,0),MATCH(AI$1,'Placebo - Data'!$B$1:$BA$1,0)))*AI$3</f>
        <v>5.4470192641019821E-2</v>
      </c>
      <c r="AJ27" s="2">
        <f>IF(AJ$2=0,0,INDEX('Placebo - Data'!$B:$BA,MATCH($Q27,'Placebo - Data'!$A:$A,0),MATCH(AJ$1,'Placebo - Data'!$B$1:$BA$1,0)))*AJ$3</f>
        <v>-4.5744303613901138E-2</v>
      </c>
      <c r="AK27" s="2">
        <f>IF(AK$2=0,0,INDEX('Placebo - Data'!$B:$BA,MATCH($Q27,'Placebo - Data'!$A:$A,0),MATCH(AK$1,'Placebo - Data'!$B$1:$BA$1,0)))*AK$3</f>
        <v>0</v>
      </c>
      <c r="AL27" s="2">
        <f>IF(AL$2=0,0,INDEX('Placebo - Data'!$B:$BA,MATCH($Q27,'Placebo - Data'!$A:$A,0),MATCH(AL$1,'Placebo - Data'!$B$1:$BA$1,0)))*AL$3</f>
        <v>-5.8160949498414993E-2</v>
      </c>
      <c r="AM27" s="2">
        <f>IF(AM$2=0,0,INDEX('Placebo - Data'!$B:$BA,MATCH($Q27,'Placebo - Data'!$A:$A,0),MATCH(AM$1,'Placebo - Data'!$B$1:$BA$1,0)))*AM$3</f>
        <v>-3.2469470053911209E-2</v>
      </c>
      <c r="AN27" s="2">
        <f>IF(AN$2=0,0,INDEX('Placebo - Data'!$B:$BA,MATCH($Q27,'Placebo - Data'!$A:$A,0),MATCH(AN$1,'Placebo - Data'!$B$1:$BA$1,0)))*AN$3</f>
        <v>0</v>
      </c>
      <c r="AO27" s="2">
        <f>IF(AO$2=0,0,INDEX('Placebo - Data'!$B:$BA,MATCH($Q27,'Placebo - Data'!$A:$A,0),MATCH(AO$1,'Placebo - Data'!$B$1:$BA$1,0)))*AO$3</f>
        <v>1.1942511424422264E-2</v>
      </c>
      <c r="AP27" s="2">
        <f>IF(AP$2=0,0,INDEX('Placebo - Data'!$B:$BA,MATCH($Q27,'Placebo - Data'!$A:$A,0),MATCH(AP$1,'Placebo - Data'!$B$1:$BA$1,0)))*AP$3</f>
        <v>0</v>
      </c>
      <c r="AQ27" s="2">
        <f>IF(AQ$2=0,0,INDEX('Placebo - Data'!$B:$BA,MATCH($Q27,'Placebo - Data'!$A:$A,0),MATCH(AQ$1,'Placebo - Data'!$B$1:$BA$1,0)))*AQ$3</f>
        <v>-1.4546852558851242E-2</v>
      </c>
      <c r="AR27" s="2">
        <f>IF(AR$2=0,0,INDEX('Placebo - Data'!$B:$BA,MATCH($Q27,'Placebo - Data'!$A:$A,0),MATCH(AR$1,'Placebo - Data'!$B$1:$BA$1,0)))*AR$3</f>
        <v>0</v>
      </c>
      <c r="AS27" s="2">
        <f>IF(AS$2=0,0,INDEX('Placebo - Data'!$B:$BA,MATCH($Q27,'Placebo - Data'!$A:$A,0),MATCH(AS$1,'Placebo - Data'!$B$1:$BA$1,0)))*AS$3</f>
        <v>-1.6621176153421402E-2</v>
      </c>
      <c r="AT27" s="2">
        <f>IF(AT$2=0,0,INDEX('Placebo - Data'!$B:$BA,MATCH($Q27,'Placebo - Data'!$A:$A,0),MATCH(AT$1,'Placebo - Data'!$B$1:$BA$1,0)))*AT$3</f>
        <v>7.1730595082044601E-3</v>
      </c>
      <c r="AU27" s="2">
        <f>IF(AU$2=0,0,INDEX('Placebo - Data'!$B:$BA,MATCH($Q27,'Placebo - Data'!$A:$A,0),MATCH(AU$1,'Placebo - Data'!$B$1:$BA$1,0)))*AU$3</f>
        <v>0</v>
      </c>
      <c r="AV27" s="2">
        <f>IF(AV$2=0,0,INDEX('Placebo - Data'!$B:$BA,MATCH($Q27,'Placebo - Data'!$A:$A,0),MATCH(AV$1,'Placebo - Data'!$B$1:$BA$1,0)))*AV$3</f>
        <v>8.1339240074157715E-2</v>
      </c>
      <c r="AW27" s="2">
        <f>IF(AW$2=0,0,INDEX('Placebo - Data'!$B:$BA,MATCH($Q27,'Placebo - Data'!$A:$A,0),MATCH(AW$1,'Placebo - Data'!$B$1:$BA$1,0)))*AW$3</f>
        <v>0</v>
      </c>
      <c r="AX27" s="2">
        <f>IF(AX$2=0,0,INDEX('Placebo - Data'!$B:$BA,MATCH($Q27,'Placebo - Data'!$A:$A,0),MATCH(AX$1,'Placebo - Data'!$B$1:$BA$1,0)))*AX$3</f>
        <v>0</v>
      </c>
      <c r="AY27" s="2">
        <f>IF(AY$2=0,0,INDEX('Placebo - Data'!$B:$BA,MATCH($Q27,'Placebo - Data'!$A:$A,0),MATCH(AY$1,'Placebo - Data'!$B$1:$BA$1,0)))*AY$3</f>
        <v>0</v>
      </c>
      <c r="AZ27" s="2">
        <f>IF(AZ$2=0,0,INDEX('Placebo - Data'!$B:$BA,MATCH($Q27,'Placebo - Data'!$A:$A,0),MATCH(AZ$1,'Placebo - Data'!$B$1:$BA$1,0)))*AZ$3</f>
        <v>-1.312759704887867E-2</v>
      </c>
      <c r="BA27" s="2">
        <f>IF(BA$2=0,0,INDEX('Placebo - Data'!$B:$BA,MATCH($Q27,'Placebo - Data'!$A:$A,0),MATCH(BA$1,'Placebo - Data'!$B$1:$BA$1,0)))*BA$3</f>
        <v>0</v>
      </c>
      <c r="BB27" s="2">
        <f>IF(BB$2=0,0,INDEX('Placebo - Data'!$B:$BA,MATCH($Q27,'Placebo - Data'!$A:$A,0),MATCH(BB$1,'Placebo - Data'!$B$1:$BA$1,0)))*BB$3</f>
        <v>8.0880532041192055E-3</v>
      </c>
      <c r="BC27" s="2">
        <f>IF(BC$2=0,0,INDEX('Placebo - Data'!$B:$BA,MATCH($Q27,'Placebo - Data'!$A:$A,0),MATCH(BC$1,'Placebo - Data'!$B$1:$BA$1,0)))*BC$3</f>
        <v>0</v>
      </c>
      <c r="BD27" s="2">
        <f>IF(BD$2=0,0,INDEX('Placebo - Data'!$B:$BA,MATCH($Q27,'Placebo - Data'!$A:$A,0),MATCH(BD$1,'Placebo - Data'!$B$1:$BA$1,0)))*BD$3</f>
        <v>0</v>
      </c>
      <c r="BE27" s="2">
        <f>IF(BE$2=0,0,INDEX('Placebo - Data'!$B:$BA,MATCH($Q27,'Placebo - Data'!$A:$A,0),MATCH(BE$1,'Placebo - Data'!$B$1:$BA$1,0)))*BE$3</f>
        <v>0</v>
      </c>
      <c r="BF27" s="2">
        <f>IF(BF$2=0,0,INDEX('Placebo - Data'!$B:$BA,MATCH($Q27,'Placebo - Data'!$A:$A,0),MATCH(BF$1,'Placebo - Data'!$B$1:$BA$1,0)))*BF$3</f>
        <v>-7.3635995388031006E-2</v>
      </c>
      <c r="BG27" s="2">
        <f>IF(BG$2=0,0,INDEX('Placebo - Data'!$B:$BA,MATCH($Q27,'Placebo - Data'!$A:$A,0),MATCH(BG$1,'Placebo - Data'!$B$1:$BA$1,0)))*BG$3</f>
        <v>-2.4292143061757088E-2</v>
      </c>
      <c r="BH27" s="2">
        <f>IF(BH$2=0,0,INDEX('Placebo - Data'!$B:$BA,MATCH($Q27,'Placebo - Data'!$A:$A,0),MATCH(BH$1,'Placebo - Data'!$B$1:$BA$1,0)))*BH$3</f>
        <v>-4.9767144955694675E-3</v>
      </c>
      <c r="BI27" s="2">
        <f>IF(BI$2=0,0,INDEX('Placebo - Data'!$B:$BA,MATCH($Q27,'Placebo - Data'!$A:$A,0),MATCH(BI$1,'Placebo - Data'!$B$1:$BA$1,0)))*BI$3</f>
        <v>5.8187502436339855E-3</v>
      </c>
      <c r="BJ27" s="2">
        <f>IF(BJ$2=0,0,INDEX('Placebo - Data'!$B:$BA,MATCH($Q27,'Placebo - Data'!$A:$A,0),MATCH(BJ$1,'Placebo - Data'!$B$1:$BA$1,0)))*BJ$3</f>
        <v>0</v>
      </c>
      <c r="BK27" s="2">
        <f>IF(BK$2=0,0,INDEX('Placebo - Data'!$B:$BA,MATCH($Q27,'Placebo - Data'!$A:$A,0),MATCH(BK$1,'Placebo - Data'!$B$1:$BA$1,0)))*BK$3</f>
        <v>0</v>
      </c>
      <c r="BL27" s="2">
        <f>IF(BL$2=0,0,INDEX('Placebo - Data'!$B:$BA,MATCH($Q27,'Placebo - Data'!$A:$A,0),MATCH(BL$1,'Placebo - Data'!$B$1:$BA$1,0)))*BL$3</f>
        <v>0</v>
      </c>
      <c r="BM27" s="2">
        <f>IF(BM$2=0,0,INDEX('Placebo - Data'!$B:$BA,MATCH($Q27,'Placebo - Data'!$A:$A,0),MATCH(BM$1,'Placebo - Data'!$B$1:$BA$1,0)))*BM$3</f>
        <v>0</v>
      </c>
      <c r="BN27" s="2">
        <f>IF(BN$2=0,0,INDEX('Placebo - Data'!$B:$BA,MATCH($Q27,'Placebo - Data'!$A:$A,0),MATCH(BN$1,'Placebo - Data'!$B$1:$BA$1,0)))*BN$3</f>
        <v>0</v>
      </c>
      <c r="BO27" s="2">
        <f>IF(BO$2=0,0,INDEX('Placebo - Data'!$B:$BA,MATCH($Q27,'Placebo - Data'!$A:$A,0),MATCH(BO$1,'Placebo - Data'!$B$1:$BA$1,0)))*BO$3</f>
        <v>-1.5498471446335316E-2</v>
      </c>
      <c r="BP27" s="2">
        <f>IF(BP$2=0,0,INDEX('Placebo - Data'!$B:$BA,MATCH($Q27,'Placebo - Data'!$A:$A,0),MATCH(BP$1,'Placebo - Data'!$B$1:$BA$1,0)))*BP$3</f>
        <v>0</v>
      </c>
      <c r="BQ27" s="2"/>
      <c r="BR27" s="2"/>
    </row>
    <row r="28" spans="1:70" x14ac:dyDescent="0.25">
      <c r="A28" t="s">
        <v>59</v>
      </c>
      <c r="B28" s="2">
        <f t="shared" si="0"/>
        <v>0</v>
      </c>
      <c r="Q28">
        <f>'Placebo - Data'!A25</f>
        <v>2005</v>
      </c>
      <c r="R28" s="2">
        <f>IF(R$2=0,0,INDEX('Placebo - Data'!$B:$BA,MATCH($Q28,'Placebo - Data'!$A:$A,0),MATCH(R$1,'Placebo - Data'!$B$1:$BA$1,0)))*R$3</f>
        <v>-1.1512257158756256E-2</v>
      </c>
      <c r="S28" s="2">
        <f>IF(S$2=0,0,INDEX('Placebo - Data'!$B:$BA,MATCH($Q28,'Placebo - Data'!$A:$A,0),MATCH(S$1,'Placebo - Data'!$B$1:$BA$1,0)))*S$3</f>
        <v>0</v>
      </c>
      <c r="T28" s="2">
        <f>IF(T$2=0,0,INDEX('Placebo - Data'!$B:$BA,MATCH($Q28,'Placebo - Data'!$A:$A,0),MATCH(T$1,'Placebo - Data'!$B$1:$BA$1,0)))*T$3</f>
        <v>0</v>
      </c>
      <c r="U28" s="2">
        <f>IF(U$2=0,0,INDEX('Placebo - Data'!$B:$BA,MATCH($Q28,'Placebo - Data'!$A:$A,0),MATCH(U$1,'Placebo - Data'!$B$1:$BA$1,0)))*U$3</f>
        <v>-2.0097799599170685E-2</v>
      </c>
      <c r="V28" s="2">
        <f>IF(V$2=0,0,INDEX('Placebo - Data'!$B:$BA,MATCH($Q28,'Placebo - Data'!$A:$A,0),MATCH(V$1,'Placebo - Data'!$B$1:$BA$1,0)))*V$3</f>
        <v>7.3824204504489899E-2</v>
      </c>
      <c r="W28" s="2">
        <f>IF(W$2=0,0,INDEX('Placebo - Data'!$B:$BA,MATCH($Q28,'Placebo - Data'!$A:$A,0),MATCH(W$1,'Placebo - Data'!$B$1:$BA$1,0)))*W$3</f>
        <v>0</v>
      </c>
      <c r="X28" s="2">
        <f>IF(X$2=0,0,INDEX('Placebo - Data'!$B:$BA,MATCH($Q28,'Placebo - Data'!$A:$A,0),MATCH(X$1,'Placebo - Data'!$B$1:$BA$1,0)))*X$3</f>
        <v>-3.9717927575111389E-2</v>
      </c>
      <c r="Y28" s="2">
        <f>IF(Y$2=0,0,INDEX('Placebo - Data'!$B:$BA,MATCH($Q28,'Placebo - Data'!$A:$A,0),MATCH(Y$1,'Placebo - Data'!$B$1:$BA$1,0)))*Y$3</f>
        <v>1.0462718084454536E-2</v>
      </c>
      <c r="Z28" s="2">
        <f>IF(Z$2=0,0,INDEX('Placebo - Data'!$B:$BA,MATCH($Q28,'Placebo - Data'!$A:$A,0),MATCH(Z$1,'Placebo - Data'!$B$1:$BA$1,0)))*Z$3</f>
        <v>0</v>
      </c>
      <c r="AA28" s="2">
        <f>IF(AA$2=0,0,INDEX('Placebo - Data'!$B:$BA,MATCH($Q28,'Placebo - Data'!$A:$A,0),MATCH(AA$1,'Placebo - Data'!$B$1:$BA$1,0)))*AA$3</f>
        <v>0</v>
      </c>
      <c r="AB28" s="2">
        <f>IF(AB$2=0,0,INDEX('Placebo - Data'!$B:$BA,MATCH($Q28,'Placebo - Data'!$A:$A,0),MATCH(AB$1,'Placebo - Data'!$B$1:$BA$1,0)))*AB$3</f>
        <v>-3.9721196517348289E-3</v>
      </c>
      <c r="AC28" s="2">
        <f>IF(AC$2=0,0,INDEX('Placebo - Data'!$B:$BA,MATCH($Q28,'Placebo - Data'!$A:$A,0),MATCH(AC$1,'Placebo - Data'!$B$1:$BA$1,0)))*AC$3</f>
        <v>2.6712631806731224E-2</v>
      </c>
      <c r="AD28" s="2">
        <f>IF(AD$2=0,0,INDEX('Placebo - Data'!$B:$BA,MATCH($Q28,'Placebo - Data'!$A:$A,0),MATCH(AD$1,'Placebo - Data'!$B$1:$BA$1,0)))*AD$3</f>
        <v>0</v>
      </c>
      <c r="AE28" s="2">
        <f>IF(AE$2=0,0,INDEX('Placebo - Data'!$B:$BA,MATCH($Q28,'Placebo - Data'!$A:$A,0),MATCH(AE$1,'Placebo - Data'!$B$1:$BA$1,0)))*AE$3</f>
        <v>2.3564610630273819E-2</v>
      </c>
      <c r="AF28" s="2">
        <f>IF(AF$2=0,0,INDEX('Placebo - Data'!$B:$BA,MATCH($Q28,'Placebo - Data'!$A:$A,0),MATCH(AF$1,'Placebo - Data'!$B$1:$BA$1,0)))*AF$3</f>
        <v>3.2763027120381594E-3</v>
      </c>
      <c r="AG28" s="2">
        <f>IF(AG$2=0,0,INDEX('Placebo - Data'!$B:$BA,MATCH($Q28,'Placebo - Data'!$A:$A,0),MATCH(AG$1,'Placebo - Data'!$B$1:$BA$1,0)))*AG$3</f>
        <v>0</v>
      </c>
      <c r="AH28" s="2">
        <f>IF(AH$2=0,0,INDEX('Placebo - Data'!$B:$BA,MATCH($Q28,'Placebo - Data'!$A:$A,0),MATCH(AH$1,'Placebo - Data'!$B$1:$BA$1,0)))*AH$3</f>
        <v>2.1351031959056854E-2</v>
      </c>
      <c r="AI28" s="2">
        <f>IF(AI$2=0,0,INDEX('Placebo - Data'!$B:$BA,MATCH($Q28,'Placebo - Data'!$A:$A,0),MATCH(AI$1,'Placebo - Data'!$B$1:$BA$1,0)))*AI$3</f>
        <v>4.6533934772014618E-2</v>
      </c>
      <c r="AJ28" s="2">
        <f>IF(AJ$2=0,0,INDEX('Placebo - Data'!$B:$BA,MATCH($Q28,'Placebo - Data'!$A:$A,0),MATCH(AJ$1,'Placebo - Data'!$B$1:$BA$1,0)))*AJ$3</f>
        <v>-1.4830020256340504E-2</v>
      </c>
      <c r="AK28" s="2">
        <f>IF(AK$2=0,0,INDEX('Placebo - Data'!$B:$BA,MATCH($Q28,'Placebo - Data'!$A:$A,0),MATCH(AK$1,'Placebo - Data'!$B$1:$BA$1,0)))*AK$3</f>
        <v>0</v>
      </c>
      <c r="AL28" s="2">
        <f>IF(AL$2=0,0,INDEX('Placebo - Data'!$B:$BA,MATCH($Q28,'Placebo - Data'!$A:$A,0),MATCH(AL$1,'Placebo - Data'!$B$1:$BA$1,0)))*AL$3</f>
        <v>1.2587385252118111E-2</v>
      </c>
      <c r="AM28" s="2">
        <f>IF(AM$2=0,0,INDEX('Placebo - Data'!$B:$BA,MATCH($Q28,'Placebo - Data'!$A:$A,0),MATCH(AM$1,'Placebo - Data'!$B$1:$BA$1,0)))*AM$3</f>
        <v>1.0599775705486536E-3</v>
      </c>
      <c r="AN28" s="2">
        <f>IF(AN$2=0,0,INDEX('Placebo - Data'!$B:$BA,MATCH($Q28,'Placebo - Data'!$A:$A,0),MATCH(AN$1,'Placebo - Data'!$B$1:$BA$1,0)))*AN$3</f>
        <v>0</v>
      </c>
      <c r="AO28" s="2">
        <f>IF(AO$2=0,0,INDEX('Placebo - Data'!$B:$BA,MATCH($Q28,'Placebo - Data'!$A:$A,0),MATCH(AO$1,'Placebo - Data'!$B$1:$BA$1,0)))*AO$3</f>
        <v>-7.3723415844142437E-3</v>
      </c>
      <c r="AP28" s="2">
        <f>IF(AP$2=0,0,INDEX('Placebo - Data'!$B:$BA,MATCH($Q28,'Placebo - Data'!$A:$A,0),MATCH(AP$1,'Placebo - Data'!$B$1:$BA$1,0)))*AP$3</f>
        <v>0</v>
      </c>
      <c r="AQ28" s="2">
        <f>IF(AQ$2=0,0,INDEX('Placebo - Data'!$B:$BA,MATCH($Q28,'Placebo - Data'!$A:$A,0),MATCH(AQ$1,'Placebo - Data'!$B$1:$BA$1,0)))*AQ$3</f>
        <v>-1.5011575073003769E-2</v>
      </c>
      <c r="AR28" s="2">
        <f>IF(AR$2=0,0,INDEX('Placebo - Data'!$B:$BA,MATCH($Q28,'Placebo - Data'!$A:$A,0),MATCH(AR$1,'Placebo - Data'!$B$1:$BA$1,0)))*AR$3</f>
        <v>0</v>
      </c>
      <c r="AS28" s="2">
        <f>IF(AS$2=0,0,INDEX('Placebo - Data'!$B:$BA,MATCH($Q28,'Placebo - Data'!$A:$A,0),MATCH(AS$1,'Placebo - Data'!$B$1:$BA$1,0)))*AS$3</f>
        <v>4.8690582625567913E-3</v>
      </c>
      <c r="AT28" s="2">
        <f>IF(AT$2=0,0,INDEX('Placebo - Data'!$B:$BA,MATCH($Q28,'Placebo - Data'!$A:$A,0),MATCH(AT$1,'Placebo - Data'!$B$1:$BA$1,0)))*AT$3</f>
        <v>1.3777063228189945E-2</v>
      </c>
      <c r="AU28" s="2">
        <f>IF(AU$2=0,0,INDEX('Placebo - Data'!$B:$BA,MATCH($Q28,'Placebo - Data'!$A:$A,0),MATCH(AU$1,'Placebo - Data'!$B$1:$BA$1,0)))*AU$3</f>
        <v>0</v>
      </c>
      <c r="AV28" s="2">
        <f>IF(AV$2=0,0,INDEX('Placebo - Data'!$B:$BA,MATCH($Q28,'Placebo - Data'!$A:$A,0),MATCH(AV$1,'Placebo - Data'!$B$1:$BA$1,0)))*AV$3</f>
        <v>2.4262266233563423E-2</v>
      </c>
      <c r="AW28" s="2">
        <f>IF(AW$2=0,0,INDEX('Placebo - Data'!$B:$BA,MATCH($Q28,'Placebo - Data'!$A:$A,0),MATCH(AW$1,'Placebo - Data'!$B$1:$BA$1,0)))*AW$3</f>
        <v>0</v>
      </c>
      <c r="AX28" s="2">
        <f>IF(AX$2=0,0,INDEX('Placebo - Data'!$B:$BA,MATCH($Q28,'Placebo - Data'!$A:$A,0),MATCH(AX$1,'Placebo - Data'!$B$1:$BA$1,0)))*AX$3</f>
        <v>0</v>
      </c>
      <c r="AY28" s="2">
        <f>IF(AY$2=0,0,INDEX('Placebo - Data'!$B:$BA,MATCH($Q28,'Placebo - Data'!$A:$A,0),MATCH(AY$1,'Placebo - Data'!$B$1:$BA$1,0)))*AY$3</f>
        <v>0</v>
      </c>
      <c r="AZ28" s="2">
        <f>IF(AZ$2=0,0,INDEX('Placebo - Data'!$B:$BA,MATCH($Q28,'Placebo - Data'!$A:$A,0),MATCH(AZ$1,'Placebo - Data'!$B$1:$BA$1,0)))*AZ$3</f>
        <v>-5.729154497385025E-2</v>
      </c>
      <c r="BA28" s="2">
        <f>IF(BA$2=0,0,INDEX('Placebo - Data'!$B:$BA,MATCH($Q28,'Placebo - Data'!$A:$A,0),MATCH(BA$1,'Placebo - Data'!$B$1:$BA$1,0)))*BA$3</f>
        <v>0</v>
      </c>
      <c r="BB28" s="2">
        <f>IF(BB$2=0,0,INDEX('Placebo - Data'!$B:$BA,MATCH($Q28,'Placebo - Data'!$A:$A,0),MATCH(BB$1,'Placebo - Data'!$B$1:$BA$1,0)))*BB$3</f>
        <v>-4.8407400026917458E-3</v>
      </c>
      <c r="BC28" s="2">
        <f>IF(BC$2=0,0,INDEX('Placebo - Data'!$B:$BA,MATCH($Q28,'Placebo - Data'!$A:$A,0),MATCH(BC$1,'Placebo - Data'!$B$1:$BA$1,0)))*BC$3</f>
        <v>0</v>
      </c>
      <c r="BD28" s="2">
        <f>IF(BD$2=0,0,INDEX('Placebo - Data'!$B:$BA,MATCH($Q28,'Placebo - Data'!$A:$A,0),MATCH(BD$1,'Placebo - Data'!$B$1:$BA$1,0)))*BD$3</f>
        <v>0</v>
      </c>
      <c r="BE28" s="2">
        <f>IF(BE$2=0,0,INDEX('Placebo - Data'!$B:$BA,MATCH($Q28,'Placebo - Data'!$A:$A,0),MATCH(BE$1,'Placebo - Data'!$B$1:$BA$1,0)))*BE$3</f>
        <v>0</v>
      </c>
      <c r="BF28" s="2">
        <f>IF(BF$2=0,0,INDEX('Placebo - Data'!$B:$BA,MATCH($Q28,'Placebo - Data'!$A:$A,0),MATCH(BF$1,'Placebo - Data'!$B$1:$BA$1,0)))*BF$3</f>
        <v>-0.10753633826971054</v>
      </c>
      <c r="BG28" s="2">
        <f>IF(BG$2=0,0,INDEX('Placebo - Data'!$B:$BA,MATCH($Q28,'Placebo - Data'!$A:$A,0),MATCH(BG$1,'Placebo - Data'!$B$1:$BA$1,0)))*BG$3</f>
        <v>-4.7797571867704391E-2</v>
      </c>
      <c r="BH28" s="2">
        <f>IF(BH$2=0,0,INDEX('Placebo - Data'!$B:$BA,MATCH($Q28,'Placebo - Data'!$A:$A,0),MATCH(BH$1,'Placebo - Data'!$B$1:$BA$1,0)))*BH$3</f>
        <v>4.6172473579645157E-2</v>
      </c>
      <c r="BI28" s="2">
        <f>IF(BI$2=0,0,INDEX('Placebo - Data'!$B:$BA,MATCH($Q28,'Placebo - Data'!$A:$A,0),MATCH(BI$1,'Placebo - Data'!$B$1:$BA$1,0)))*BI$3</f>
        <v>2.9748048633337021E-2</v>
      </c>
      <c r="BJ28" s="2">
        <f>IF(BJ$2=0,0,INDEX('Placebo - Data'!$B:$BA,MATCH($Q28,'Placebo - Data'!$A:$A,0),MATCH(BJ$1,'Placebo - Data'!$B$1:$BA$1,0)))*BJ$3</f>
        <v>0</v>
      </c>
      <c r="BK28" s="2">
        <f>IF(BK$2=0,0,INDEX('Placebo - Data'!$B:$BA,MATCH($Q28,'Placebo - Data'!$A:$A,0),MATCH(BK$1,'Placebo - Data'!$B$1:$BA$1,0)))*BK$3</f>
        <v>0</v>
      </c>
      <c r="BL28" s="2">
        <f>IF(BL$2=0,0,INDEX('Placebo - Data'!$B:$BA,MATCH($Q28,'Placebo - Data'!$A:$A,0),MATCH(BL$1,'Placebo - Data'!$B$1:$BA$1,0)))*BL$3</f>
        <v>0</v>
      </c>
      <c r="BM28" s="2">
        <f>IF(BM$2=0,0,INDEX('Placebo - Data'!$B:$BA,MATCH($Q28,'Placebo - Data'!$A:$A,0),MATCH(BM$1,'Placebo - Data'!$B$1:$BA$1,0)))*BM$3</f>
        <v>0</v>
      </c>
      <c r="BN28" s="2">
        <f>IF(BN$2=0,0,INDEX('Placebo - Data'!$B:$BA,MATCH($Q28,'Placebo - Data'!$A:$A,0),MATCH(BN$1,'Placebo - Data'!$B$1:$BA$1,0)))*BN$3</f>
        <v>0</v>
      </c>
      <c r="BO28" s="2">
        <f>IF(BO$2=0,0,INDEX('Placebo - Data'!$B:$BA,MATCH($Q28,'Placebo - Data'!$A:$A,0),MATCH(BO$1,'Placebo - Data'!$B$1:$BA$1,0)))*BO$3</f>
        <v>-3.4304030239582062E-2</v>
      </c>
      <c r="BP28" s="2">
        <f>IF(BP$2=0,0,INDEX('Placebo - Data'!$B:$BA,MATCH($Q28,'Placebo - Data'!$A:$A,0),MATCH(BP$1,'Placebo - Data'!$B$1:$BA$1,0)))*BP$3</f>
        <v>0</v>
      </c>
      <c r="BQ28" s="2"/>
      <c r="BR28" s="2"/>
    </row>
    <row r="29" spans="1:70" x14ac:dyDescent="0.25">
      <c r="A29" t="s">
        <v>61</v>
      </c>
      <c r="B29" s="2">
        <f t="shared" si="0"/>
        <v>0</v>
      </c>
      <c r="Q29">
        <f>'Placebo - Data'!A26</f>
        <v>2006</v>
      </c>
      <c r="R29" s="2">
        <f>IF(R$2=0,0,INDEX('Placebo - Data'!$B:$BA,MATCH($Q29,'Placebo - Data'!$A:$A,0),MATCH(R$1,'Placebo - Data'!$B$1:$BA$1,0)))*R$3</f>
        <v>-1.8933229148387909E-2</v>
      </c>
      <c r="S29" s="2">
        <f>IF(S$2=0,0,INDEX('Placebo - Data'!$B:$BA,MATCH($Q29,'Placebo - Data'!$A:$A,0),MATCH(S$1,'Placebo - Data'!$B$1:$BA$1,0)))*S$3</f>
        <v>0</v>
      </c>
      <c r="T29" s="2">
        <f>IF(T$2=0,0,INDEX('Placebo - Data'!$B:$BA,MATCH($Q29,'Placebo - Data'!$A:$A,0),MATCH(T$1,'Placebo - Data'!$B$1:$BA$1,0)))*T$3</f>
        <v>0</v>
      </c>
      <c r="U29" s="2">
        <f>IF(U$2=0,0,INDEX('Placebo - Data'!$B:$BA,MATCH($Q29,'Placebo - Data'!$A:$A,0),MATCH(U$1,'Placebo - Data'!$B$1:$BA$1,0)))*U$3</f>
        <v>5.2431508898735046E-2</v>
      </c>
      <c r="V29" s="2">
        <f>IF(V$2=0,0,INDEX('Placebo - Data'!$B:$BA,MATCH($Q29,'Placebo - Data'!$A:$A,0),MATCH(V$1,'Placebo - Data'!$B$1:$BA$1,0)))*V$3</f>
        <v>6.1434883624315262E-2</v>
      </c>
      <c r="W29" s="2">
        <f>IF(W$2=0,0,INDEX('Placebo - Data'!$B:$BA,MATCH($Q29,'Placebo - Data'!$A:$A,0),MATCH(W$1,'Placebo - Data'!$B$1:$BA$1,0)))*W$3</f>
        <v>0</v>
      </c>
      <c r="X29" s="2">
        <f>IF(X$2=0,0,INDEX('Placebo - Data'!$B:$BA,MATCH($Q29,'Placebo - Data'!$A:$A,0),MATCH(X$1,'Placebo - Data'!$B$1:$BA$1,0)))*X$3</f>
        <v>-1.426977850496769E-2</v>
      </c>
      <c r="Y29" s="2">
        <f>IF(Y$2=0,0,INDEX('Placebo - Data'!$B:$BA,MATCH($Q29,'Placebo - Data'!$A:$A,0),MATCH(Y$1,'Placebo - Data'!$B$1:$BA$1,0)))*Y$3</f>
        <v>6.9830461870878935E-4</v>
      </c>
      <c r="Z29" s="2">
        <f>IF(Z$2=0,0,INDEX('Placebo - Data'!$B:$BA,MATCH($Q29,'Placebo - Data'!$A:$A,0),MATCH(Z$1,'Placebo - Data'!$B$1:$BA$1,0)))*Z$3</f>
        <v>0</v>
      </c>
      <c r="AA29" s="2">
        <f>IF(AA$2=0,0,INDEX('Placebo - Data'!$B:$BA,MATCH($Q29,'Placebo - Data'!$A:$A,0),MATCH(AA$1,'Placebo - Data'!$B$1:$BA$1,0)))*AA$3</f>
        <v>0</v>
      </c>
      <c r="AB29" s="2">
        <f>IF(AB$2=0,0,INDEX('Placebo - Data'!$B:$BA,MATCH($Q29,'Placebo - Data'!$A:$A,0),MATCH(AB$1,'Placebo - Data'!$B$1:$BA$1,0)))*AB$3</f>
        <v>4.2135439813137054E-2</v>
      </c>
      <c r="AC29" s="2">
        <f>IF(AC$2=0,0,INDEX('Placebo - Data'!$B:$BA,MATCH($Q29,'Placebo - Data'!$A:$A,0),MATCH(AC$1,'Placebo - Data'!$B$1:$BA$1,0)))*AC$3</f>
        <v>4.0431305766105652E-2</v>
      </c>
      <c r="AD29" s="2">
        <f>IF(AD$2=0,0,INDEX('Placebo - Data'!$B:$BA,MATCH($Q29,'Placebo - Data'!$A:$A,0),MATCH(AD$1,'Placebo - Data'!$B$1:$BA$1,0)))*AD$3</f>
        <v>0</v>
      </c>
      <c r="AE29" s="2">
        <f>IF(AE$2=0,0,INDEX('Placebo - Data'!$B:$BA,MATCH($Q29,'Placebo - Data'!$A:$A,0),MATCH(AE$1,'Placebo - Data'!$B$1:$BA$1,0)))*AE$3</f>
        <v>-4.7359175980091095E-2</v>
      </c>
      <c r="AF29" s="2">
        <f>IF(AF$2=0,0,INDEX('Placebo - Data'!$B:$BA,MATCH($Q29,'Placebo - Data'!$A:$A,0),MATCH(AF$1,'Placebo - Data'!$B$1:$BA$1,0)))*AF$3</f>
        <v>4.9974825233221054E-3</v>
      </c>
      <c r="AG29" s="2">
        <f>IF(AG$2=0,0,INDEX('Placebo - Data'!$B:$BA,MATCH($Q29,'Placebo - Data'!$A:$A,0),MATCH(AG$1,'Placebo - Data'!$B$1:$BA$1,0)))*AG$3</f>
        <v>0</v>
      </c>
      <c r="AH29" s="2">
        <f>IF(AH$2=0,0,INDEX('Placebo - Data'!$B:$BA,MATCH($Q29,'Placebo - Data'!$A:$A,0),MATCH(AH$1,'Placebo - Data'!$B$1:$BA$1,0)))*AH$3</f>
        <v>8.8581489399075508E-3</v>
      </c>
      <c r="AI29" s="2">
        <f>IF(AI$2=0,0,INDEX('Placebo - Data'!$B:$BA,MATCH($Q29,'Placebo - Data'!$A:$A,0),MATCH(AI$1,'Placebo - Data'!$B$1:$BA$1,0)))*AI$3</f>
        <v>6.9944649934768677E-2</v>
      </c>
      <c r="AJ29" s="2">
        <f>IF(AJ$2=0,0,INDEX('Placebo - Data'!$B:$BA,MATCH($Q29,'Placebo - Data'!$A:$A,0),MATCH(AJ$1,'Placebo - Data'!$B$1:$BA$1,0)))*AJ$3</f>
        <v>-4.8024065792560577E-2</v>
      </c>
      <c r="AK29" s="2">
        <f>IF(AK$2=0,0,INDEX('Placebo - Data'!$B:$BA,MATCH($Q29,'Placebo - Data'!$A:$A,0),MATCH(AK$1,'Placebo - Data'!$B$1:$BA$1,0)))*AK$3</f>
        <v>0</v>
      </c>
      <c r="AL29" s="2">
        <f>IF(AL$2=0,0,INDEX('Placebo - Data'!$B:$BA,MATCH($Q29,'Placebo - Data'!$A:$A,0),MATCH(AL$1,'Placebo - Data'!$B$1:$BA$1,0)))*AL$3</f>
        <v>3.0195985455065966E-3</v>
      </c>
      <c r="AM29" s="2">
        <f>IF(AM$2=0,0,INDEX('Placebo - Data'!$B:$BA,MATCH($Q29,'Placebo - Data'!$A:$A,0),MATCH(AM$1,'Placebo - Data'!$B$1:$BA$1,0)))*AM$3</f>
        <v>2.0394636318087578E-2</v>
      </c>
      <c r="AN29" s="2">
        <f>IF(AN$2=0,0,INDEX('Placebo - Data'!$B:$BA,MATCH($Q29,'Placebo - Data'!$A:$A,0),MATCH(AN$1,'Placebo - Data'!$B$1:$BA$1,0)))*AN$3</f>
        <v>0</v>
      </c>
      <c r="AO29" s="2">
        <f>IF(AO$2=0,0,INDEX('Placebo - Data'!$B:$BA,MATCH($Q29,'Placebo - Data'!$A:$A,0),MATCH(AO$1,'Placebo - Data'!$B$1:$BA$1,0)))*AO$3</f>
        <v>-7.9447347670793533E-3</v>
      </c>
      <c r="AP29" s="2">
        <f>IF(AP$2=0,0,INDEX('Placebo - Data'!$B:$BA,MATCH($Q29,'Placebo - Data'!$A:$A,0),MATCH(AP$1,'Placebo - Data'!$B$1:$BA$1,0)))*AP$3</f>
        <v>0</v>
      </c>
      <c r="AQ29" s="2">
        <f>IF(AQ$2=0,0,INDEX('Placebo - Data'!$B:$BA,MATCH($Q29,'Placebo - Data'!$A:$A,0),MATCH(AQ$1,'Placebo - Data'!$B$1:$BA$1,0)))*AQ$3</f>
        <v>-4.0556676685810089E-2</v>
      </c>
      <c r="AR29" s="2">
        <f>IF(AR$2=0,0,INDEX('Placebo - Data'!$B:$BA,MATCH($Q29,'Placebo - Data'!$A:$A,0),MATCH(AR$1,'Placebo - Data'!$B$1:$BA$1,0)))*AR$3</f>
        <v>0</v>
      </c>
      <c r="AS29" s="2">
        <f>IF(AS$2=0,0,INDEX('Placebo - Data'!$B:$BA,MATCH($Q29,'Placebo - Data'!$A:$A,0),MATCH(AS$1,'Placebo - Data'!$B$1:$BA$1,0)))*AS$3</f>
        <v>1.3982543721795082E-2</v>
      </c>
      <c r="AT29" s="2">
        <f>IF(AT$2=0,0,INDEX('Placebo - Data'!$B:$BA,MATCH($Q29,'Placebo - Data'!$A:$A,0),MATCH(AT$1,'Placebo - Data'!$B$1:$BA$1,0)))*AT$3</f>
        <v>-1.4394869096577168E-2</v>
      </c>
      <c r="AU29" s="2">
        <f>IF(AU$2=0,0,INDEX('Placebo - Data'!$B:$BA,MATCH($Q29,'Placebo - Data'!$A:$A,0),MATCH(AU$1,'Placebo - Data'!$B$1:$BA$1,0)))*AU$3</f>
        <v>0</v>
      </c>
      <c r="AV29" s="2">
        <f>IF(AV$2=0,0,INDEX('Placebo - Data'!$B:$BA,MATCH($Q29,'Placebo - Data'!$A:$A,0),MATCH(AV$1,'Placebo - Data'!$B$1:$BA$1,0)))*AV$3</f>
        <v>2.6094883680343628E-2</v>
      </c>
      <c r="AW29" s="2">
        <f>IF(AW$2=0,0,INDEX('Placebo - Data'!$B:$BA,MATCH($Q29,'Placebo - Data'!$A:$A,0),MATCH(AW$1,'Placebo - Data'!$B$1:$BA$1,0)))*AW$3</f>
        <v>0</v>
      </c>
      <c r="AX29" s="2">
        <f>IF(AX$2=0,0,INDEX('Placebo - Data'!$B:$BA,MATCH($Q29,'Placebo - Data'!$A:$A,0),MATCH(AX$1,'Placebo - Data'!$B$1:$BA$1,0)))*AX$3</f>
        <v>0</v>
      </c>
      <c r="AY29" s="2">
        <f>IF(AY$2=0,0,INDEX('Placebo - Data'!$B:$BA,MATCH($Q29,'Placebo - Data'!$A:$A,0),MATCH(AY$1,'Placebo - Data'!$B$1:$BA$1,0)))*AY$3</f>
        <v>0</v>
      </c>
      <c r="AZ29" s="2">
        <f>IF(AZ$2=0,0,INDEX('Placebo - Data'!$B:$BA,MATCH($Q29,'Placebo - Data'!$A:$A,0),MATCH(AZ$1,'Placebo - Data'!$B$1:$BA$1,0)))*AZ$3</f>
        <v>1.3871056027710438E-2</v>
      </c>
      <c r="BA29" s="2">
        <f>IF(BA$2=0,0,INDEX('Placebo - Data'!$B:$BA,MATCH($Q29,'Placebo - Data'!$A:$A,0),MATCH(BA$1,'Placebo - Data'!$B$1:$BA$1,0)))*BA$3</f>
        <v>0</v>
      </c>
      <c r="BB29" s="2">
        <f>IF(BB$2=0,0,INDEX('Placebo - Data'!$B:$BA,MATCH($Q29,'Placebo - Data'!$A:$A,0),MATCH(BB$1,'Placebo - Data'!$B$1:$BA$1,0)))*BB$3</f>
        <v>3.6872878670692444E-2</v>
      </c>
      <c r="BC29" s="2">
        <f>IF(BC$2=0,0,INDEX('Placebo - Data'!$B:$BA,MATCH($Q29,'Placebo - Data'!$A:$A,0),MATCH(BC$1,'Placebo - Data'!$B$1:$BA$1,0)))*BC$3</f>
        <v>0</v>
      </c>
      <c r="BD29" s="2">
        <f>IF(BD$2=0,0,INDEX('Placebo - Data'!$B:$BA,MATCH($Q29,'Placebo - Data'!$A:$A,0),MATCH(BD$1,'Placebo - Data'!$B$1:$BA$1,0)))*BD$3</f>
        <v>0</v>
      </c>
      <c r="BE29" s="2">
        <f>IF(BE$2=0,0,INDEX('Placebo - Data'!$B:$BA,MATCH($Q29,'Placebo - Data'!$A:$A,0),MATCH(BE$1,'Placebo - Data'!$B$1:$BA$1,0)))*BE$3</f>
        <v>0</v>
      </c>
      <c r="BF29" s="2">
        <f>IF(BF$2=0,0,INDEX('Placebo - Data'!$B:$BA,MATCH($Q29,'Placebo - Data'!$A:$A,0),MATCH(BF$1,'Placebo - Data'!$B$1:$BA$1,0)))*BF$3</f>
        <v>-7.2890251874923706E-2</v>
      </c>
      <c r="BG29" s="2">
        <f>IF(BG$2=0,0,INDEX('Placebo - Data'!$B:$BA,MATCH($Q29,'Placebo - Data'!$A:$A,0),MATCH(BG$1,'Placebo - Data'!$B$1:$BA$1,0)))*BG$3</f>
        <v>-6.0484439134597778E-2</v>
      </c>
      <c r="BH29" s="2">
        <f>IF(BH$2=0,0,INDEX('Placebo - Data'!$B:$BA,MATCH($Q29,'Placebo - Data'!$A:$A,0),MATCH(BH$1,'Placebo - Data'!$B$1:$BA$1,0)))*BH$3</f>
        <v>1.7748517915606499E-2</v>
      </c>
      <c r="BI29" s="2">
        <f>IF(BI$2=0,0,INDEX('Placebo - Data'!$B:$BA,MATCH($Q29,'Placebo - Data'!$A:$A,0),MATCH(BI$1,'Placebo - Data'!$B$1:$BA$1,0)))*BI$3</f>
        <v>-3.6945310421288013E-3</v>
      </c>
      <c r="BJ29" s="2">
        <f>IF(BJ$2=0,0,INDEX('Placebo - Data'!$B:$BA,MATCH($Q29,'Placebo - Data'!$A:$A,0),MATCH(BJ$1,'Placebo - Data'!$B$1:$BA$1,0)))*BJ$3</f>
        <v>0</v>
      </c>
      <c r="BK29" s="2">
        <f>IF(BK$2=0,0,INDEX('Placebo - Data'!$B:$BA,MATCH($Q29,'Placebo - Data'!$A:$A,0),MATCH(BK$1,'Placebo - Data'!$B$1:$BA$1,0)))*BK$3</f>
        <v>0</v>
      </c>
      <c r="BL29" s="2">
        <f>IF(BL$2=0,0,INDEX('Placebo - Data'!$B:$BA,MATCH($Q29,'Placebo - Data'!$A:$A,0),MATCH(BL$1,'Placebo - Data'!$B$1:$BA$1,0)))*BL$3</f>
        <v>0</v>
      </c>
      <c r="BM29" s="2">
        <f>IF(BM$2=0,0,INDEX('Placebo - Data'!$B:$BA,MATCH($Q29,'Placebo - Data'!$A:$A,0),MATCH(BM$1,'Placebo - Data'!$B$1:$BA$1,0)))*BM$3</f>
        <v>0</v>
      </c>
      <c r="BN29" s="2">
        <f>IF(BN$2=0,0,INDEX('Placebo - Data'!$B:$BA,MATCH($Q29,'Placebo - Data'!$A:$A,0),MATCH(BN$1,'Placebo - Data'!$B$1:$BA$1,0)))*BN$3</f>
        <v>0</v>
      </c>
      <c r="BO29" s="2">
        <f>IF(BO$2=0,0,INDEX('Placebo - Data'!$B:$BA,MATCH($Q29,'Placebo - Data'!$A:$A,0),MATCH(BO$1,'Placebo - Data'!$B$1:$BA$1,0)))*BO$3</f>
        <v>-7.0883788168430328E-2</v>
      </c>
      <c r="BP29" s="2">
        <f>IF(BP$2=0,0,INDEX('Placebo - Data'!$B:$BA,MATCH($Q29,'Placebo - Data'!$A:$A,0),MATCH(BP$1,'Placebo - Data'!$B$1:$BA$1,0)))*BP$3</f>
        <v>0</v>
      </c>
      <c r="BQ29" s="2"/>
      <c r="BR29" s="2"/>
    </row>
    <row r="30" spans="1:70" x14ac:dyDescent="0.25">
      <c r="A30" t="s">
        <v>65</v>
      </c>
      <c r="B30" s="2">
        <f t="shared" si="0"/>
        <v>0</v>
      </c>
      <c r="Q30">
        <f>'Placebo - Data'!A27</f>
        <v>2007</v>
      </c>
      <c r="R30" s="2">
        <f>IF(R$2=0,0,INDEX('Placebo - Data'!$B:$BA,MATCH($Q30,'Placebo - Data'!$A:$A,0),MATCH(R$1,'Placebo - Data'!$B$1:$BA$1,0)))*R$3</f>
        <v>-1.4645248651504517E-2</v>
      </c>
      <c r="S30" s="2">
        <f>IF(S$2=0,0,INDEX('Placebo - Data'!$B:$BA,MATCH($Q30,'Placebo - Data'!$A:$A,0),MATCH(S$1,'Placebo - Data'!$B$1:$BA$1,0)))*S$3</f>
        <v>0</v>
      </c>
      <c r="T30" s="2">
        <f>IF(T$2=0,0,INDEX('Placebo - Data'!$B:$BA,MATCH($Q30,'Placebo - Data'!$A:$A,0),MATCH(T$1,'Placebo - Data'!$B$1:$BA$1,0)))*T$3</f>
        <v>0</v>
      </c>
      <c r="U30" s="2">
        <f>IF(U$2=0,0,INDEX('Placebo - Data'!$B:$BA,MATCH($Q30,'Placebo - Data'!$A:$A,0),MATCH(U$1,'Placebo - Data'!$B$1:$BA$1,0)))*U$3</f>
        <v>-6.956406868994236E-4</v>
      </c>
      <c r="V30" s="2">
        <f>IF(V$2=0,0,INDEX('Placebo - Data'!$B:$BA,MATCH($Q30,'Placebo - Data'!$A:$A,0),MATCH(V$1,'Placebo - Data'!$B$1:$BA$1,0)))*V$3</f>
        <v>2.1915089339017868E-2</v>
      </c>
      <c r="W30" s="2">
        <f>IF(W$2=0,0,INDEX('Placebo - Data'!$B:$BA,MATCH($Q30,'Placebo - Data'!$A:$A,0),MATCH(W$1,'Placebo - Data'!$B$1:$BA$1,0)))*W$3</f>
        <v>0</v>
      </c>
      <c r="X30" s="2">
        <f>IF(X$2=0,0,INDEX('Placebo - Data'!$B:$BA,MATCH($Q30,'Placebo - Data'!$A:$A,0),MATCH(X$1,'Placebo - Data'!$B$1:$BA$1,0)))*X$3</f>
        <v>8.1351790577173233E-3</v>
      </c>
      <c r="Y30" s="2">
        <f>IF(Y$2=0,0,INDEX('Placebo - Data'!$B:$BA,MATCH($Q30,'Placebo - Data'!$A:$A,0),MATCH(Y$1,'Placebo - Data'!$B$1:$BA$1,0)))*Y$3</f>
        <v>3.9350185543298721E-3</v>
      </c>
      <c r="Z30" s="2">
        <f>IF(Z$2=0,0,INDEX('Placebo - Data'!$B:$BA,MATCH($Q30,'Placebo - Data'!$A:$A,0),MATCH(Z$1,'Placebo - Data'!$B$1:$BA$1,0)))*Z$3</f>
        <v>0</v>
      </c>
      <c r="AA30" s="2">
        <f>IF(AA$2=0,0,INDEX('Placebo - Data'!$B:$BA,MATCH($Q30,'Placebo - Data'!$A:$A,0),MATCH(AA$1,'Placebo - Data'!$B$1:$BA$1,0)))*AA$3</f>
        <v>0</v>
      </c>
      <c r="AB30" s="2">
        <f>IF(AB$2=0,0,INDEX('Placebo - Data'!$B:$BA,MATCH($Q30,'Placebo - Data'!$A:$A,0),MATCH(AB$1,'Placebo - Data'!$B$1:$BA$1,0)))*AB$3</f>
        <v>2.5346582755446434E-2</v>
      </c>
      <c r="AC30" s="2">
        <f>IF(AC$2=0,0,INDEX('Placebo - Data'!$B:$BA,MATCH($Q30,'Placebo - Data'!$A:$A,0),MATCH(AC$1,'Placebo - Data'!$B$1:$BA$1,0)))*AC$3</f>
        <v>1.0356076993048191E-2</v>
      </c>
      <c r="AD30" s="2">
        <f>IF(AD$2=0,0,INDEX('Placebo - Data'!$B:$BA,MATCH($Q30,'Placebo - Data'!$A:$A,0),MATCH(AD$1,'Placebo - Data'!$B$1:$BA$1,0)))*AD$3</f>
        <v>0</v>
      </c>
      <c r="AE30" s="2">
        <f>IF(AE$2=0,0,INDEX('Placebo - Data'!$B:$BA,MATCH($Q30,'Placebo - Data'!$A:$A,0),MATCH(AE$1,'Placebo - Data'!$B$1:$BA$1,0)))*AE$3</f>
        <v>-8.3201401866972446E-4</v>
      </c>
      <c r="AF30" s="2">
        <f>IF(AF$2=0,0,INDEX('Placebo - Data'!$B:$BA,MATCH($Q30,'Placebo - Data'!$A:$A,0),MATCH(AF$1,'Placebo - Data'!$B$1:$BA$1,0)))*AF$3</f>
        <v>3.4192871302366257E-2</v>
      </c>
      <c r="AG30" s="2">
        <f>IF(AG$2=0,0,INDEX('Placebo - Data'!$B:$BA,MATCH($Q30,'Placebo - Data'!$A:$A,0),MATCH(AG$1,'Placebo - Data'!$B$1:$BA$1,0)))*AG$3</f>
        <v>0</v>
      </c>
      <c r="AH30" s="2">
        <f>IF(AH$2=0,0,INDEX('Placebo - Data'!$B:$BA,MATCH($Q30,'Placebo - Data'!$A:$A,0),MATCH(AH$1,'Placebo - Data'!$B$1:$BA$1,0)))*AH$3</f>
        <v>-1.2295324122533202E-3</v>
      </c>
      <c r="AI30" s="2">
        <f>IF(AI$2=0,0,INDEX('Placebo - Data'!$B:$BA,MATCH($Q30,'Placebo - Data'!$A:$A,0),MATCH(AI$1,'Placebo - Data'!$B$1:$BA$1,0)))*AI$3</f>
        <v>5.8961879462003708E-2</v>
      </c>
      <c r="AJ30" s="2">
        <f>IF(AJ$2=0,0,INDEX('Placebo - Data'!$B:$BA,MATCH($Q30,'Placebo - Data'!$A:$A,0),MATCH(AJ$1,'Placebo - Data'!$B$1:$BA$1,0)))*AJ$3</f>
        <v>-4.1473349556326866E-3</v>
      </c>
      <c r="AK30" s="2">
        <f>IF(AK$2=0,0,INDEX('Placebo - Data'!$B:$BA,MATCH($Q30,'Placebo - Data'!$A:$A,0),MATCH(AK$1,'Placebo - Data'!$B$1:$BA$1,0)))*AK$3</f>
        <v>0</v>
      </c>
      <c r="AL30" s="2">
        <f>IF(AL$2=0,0,INDEX('Placebo - Data'!$B:$BA,MATCH($Q30,'Placebo - Data'!$A:$A,0),MATCH(AL$1,'Placebo - Data'!$B$1:$BA$1,0)))*AL$3</f>
        <v>6.0380767099559307E-3</v>
      </c>
      <c r="AM30" s="2">
        <f>IF(AM$2=0,0,INDEX('Placebo - Data'!$B:$BA,MATCH($Q30,'Placebo - Data'!$A:$A,0),MATCH(AM$1,'Placebo - Data'!$B$1:$BA$1,0)))*AM$3</f>
        <v>3.4245647490024567E-2</v>
      </c>
      <c r="AN30" s="2">
        <f>IF(AN$2=0,0,INDEX('Placebo - Data'!$B:$BA,MATCH($Q30,'Placebo - Data'!$A:$A,0),MATCH(AN$1,'Placebo - Data'!$B$1:$BA$1,0)))*AN$3</f>
        <v>0</v>
      </c>
      <c r="AO30" s="2">
        <f>IF(AO$2=0,0,INDEX('Placebo - Data'!$B:$BA,MATCH($Q30,'Placebo - Data'!$A:$A,0),MATCH(AO$1,'Placebo - Data'!$B$1:$BA$1,0)))*AO$3</f>
        <v>-3.177318349480629E-2</v>
      </c>
      <c r="AP30" s="2">
        <f>IF(AP$2=0,0,INDEX('Placebo - Data'!$B:$BA,MATCH($Q30,'Placebo - Data'!$A:$A,0),MATCH(AP$1,'Placebo - Data'!$B$1:$BA$1,0)))*AP$3</f>
        <v>0</v>
      </c>
      <c r="AQ30" s="2">
        <f>IF(AQ$2=0,0,INDEX('Placebo - Data'!$B:$BA,MATCH($Q30,'Placebo - Data'!$A:$A,0),MATCH(AQ$1,'Placebo - Data'!$B$1:$BA$1,0)))*AQ$3</f>
        <v>-1.3853671029210091E-2</v>
      </c>
      <c r="AR30" s="2">
        <f>IF(AR$2=0,0,INDEX('Placebo - Data'!$B:$BA,MATCH($Q30,'Placebo - Data'!$A:$A,0),MATCH(AR$1,'Placebo - Data'!$B$1:$BA$1,0)))*AR$3</f>
        <v>0</v>
      </c>
      <c r="AS30" s="2">
        <f>IF(AS$2=0,0,INDEX('Placebo - Data'!$B:$BA,MATCH($Q30,'Placebo - Data'!$A:$A,0),MATCH(AS$1,'Placebo - Data'!$B$1:$BA$1,0)))*AS$3</f>
        <v>-1.2337874621152878E-2</v>
      </c>
      <c r="AT30" s="2">
        <f>IF(AT$2=0,0,INDEX('Placebo - Data'!$B:$BA,MATCH($Q30,'Placebo - Data'!$A:$A,0),MATCH(AT$1,'Placebo - Data'!$B$1:$BA$1,0)))*AT$3</f>
        <v>-2.0073488354682922E-2</v>
      </c>
      <c r="AU30" s="2">
        <f>IF(AU$2=0,0,INDEX('Placebo - Data'!$B:$BA,MATCH($Q30,'Placebo - Data'!$A:$A,0),MATCH(AU$1,'Placebo - Data'!$B$1:$BA$1,0)))*AU$3</f>
        <v>0</v>
      </c>
      <c r="AV30" s="2">
        <f>IF(AV$2=0,0,INDEX('Placebo - Data'!$B:$BA,MATCH($Q30,'Placebo - Data'!$A:$A,0),MATCH(AV$1,'Placebo - Data'!$B$1:$BA$1,0)))*AV$3</f>
        <v>3.2356981188058853E-2</v>
      </c>
      <c r="AW30" s="2">
        <f>IF(AW$2=0,0,INDEX('Placebo - Data'!$B:$BA,MATCH($Q30,'Placebo - Data'!$A:$A,0),MATCH(AW$1,'Placebo - Data'!$B$1:$BA$1,0)))*AW$3</f>
        <v>0</v>
      </c>
      <c r="AX30" s="2">
        <f>IF(AX$2=0,0,INDEX('Placebo - Data'!$B:$BA,MATCH($Q30,'Placebo - Data'!$A:$A,0),MATCH(AX$1,'Placebo - Data'!$B$1:$BA$1,0)))*AX$3</f>
        <v>0</v>
      </c>
      <c r="AY30" s="2">
        <f>IF(AY$2=0,0,INDEX('Placebo - Data'!$B:$BA,MATCH($Q30,'Placebo - Data'!$A:$A,0),MATCH(AY$1,'Placebo - Data'!$B$1:$BA$1,0)))*AY$3</f>
        <v>0</v>
      </c>
      <c r="AZ30" s="2">
        <f>IF(AZ$2=0,0,INDEX('Placebo - Data'!$B:$BA,MATCH($Q30,'Placebo - Data'!$A:$A,0),MATCH(AZ$1,'Placebo - Data'!$B$1:$BA$1,0)))*AZ$3</f>
        <v>-0.10913413017988205</v>
      </c>
      <c r="BA30" s="2">
        <f>IF(BA$2=0,0,INDEX('Placebo - Data'!$B:$BA,MATCH($Q30,'Placebo - Data'!$A:$A,0),MATCH(BA$1,'Placebo - Data'!$B$1:$BA$1,0)))*BA$3</f>
        <v>0</v>
      </c>
      <c r="BB30" s="2">
        <f>IF(BB$2=0,0,INDEX('Placebo - Data'!$B:$BA,MATCH($Q30,'Placebo - Data'!$A:$A,0),MATCH(BB$1,'Placebo - Data'!$B$1:$BA$1,0)))*BB$3</f>
        <v>9.2560285702347755E-3</v>
      </c>
      <c r="BC30" s="2">
        <f>IF(BC$2=0,0,INDEX('Placebo - Data'!$B:$BA,MATCH($Q30,'Placebo - Data'!$A:$A,0),MATCH(BC$1,'Placebo - Data'!$B$1:$BA$1,0)))*BC$3</f>
        <v>0</v>
      </c>
      <c r="BD30" s="2">
        <f>IF(BD$2=0,0,INDEX('Placebo - Data'!$B:$BA,MATCH($Q30,'Placebo - Data'!$A:$A,0),MATCH(BD$1,'Placebo - Data'!$B$1:$BA$1,0)))*BD$3</f>
        <v>0</v>
      </c>
      <c r="BE30" s="2">
        <f>IF(BE$2=0,0,INDEX('Placebo - Data'!$B:$BA,MATCH($Q30,'Placebo - Data'!$A:$A,0),MATCH(BE$1,'Placebo - Data'!$B$1:$BA$1,0)))*BE$3</f>
        <v>0</v>
      </c>
      <c r="BF30" s="2">
        <f>IF(BF$2=0,0,INDEX('Placebo - Data'!$B:$BA,MATCH($Q30,'Placebo - Data'!$A:$A,0),MATCH(BF$1,'Placebo - Data'!$B$1:$BA$1,0)))*BF$3</f>
        <v>-0.12375128269195557</v>
      </c>
      <c r="BG30" s="2">
        <f>IF(BG$2=0,0,INDEX('Placebo - Data'!$B:$BA,MATCH($Q30,'Placebo - Data'!$A:$A,0),MATCH(BG$1,'Placebo - Data'!$B$1:$BA$1,0)))*BG$3</f>
        <v>3.9146114140748978E-2</v>
      </c>
      <c r="BH30" s="2">
        <f>IF(BH$2=0,0,INDEX('Placebo - Data'!$B:$BA,MATCH($Q30,'Placebo - Data'!$A:$A,0),MATCH(BH$1,'Placebo - Data'!$B$1:$BA$1,0)))*BH$3</f>
        <v>3.7296339869499207E-2</v>
      </c>
      <c r="BI30" s="2">
        <f>IF(BI$2=0,0,INDEX('Placebo - Data'!$B:$BA,MATCH($Q30,'Placebo - Data'!$A:$A,0),MATCH(BI$1,'Placebo - Data'!$B$1:$BA$1,0)))*BI$3</f>
        <v>4.9244746565818787E-2</v>
      </c>
      <c r="BJ30" s="2">
        <f>IF(BJ$2=0,0,INDEX('Placebo - Data'!$B:$BA,MATCH($Q30,'Placebo - Data'!$A:$A,0),MATCH(BJ$1,'Placebo - Data'!$B$1:$BA$1,0)))*BJ$3</f>
        <v>0</v>
      </c>
      <c r="BK30" s="2">
        <f>IF(BK$2=0,0,INDEX('Placebo - Data'!$B:$BA,MATCH($Q30,'Placebo - Data'!$A:$A,0),MATCH(BK$1,'Placebo - Data'!$B$1:$BA$1,0)))*BK$3</f>
        <v>0</v>
      </c>
      <c r="BL30" s="2">
        <f>IF(BL$2=0,0,INDEX('Placebo - Data'!$B:$BA,MATCH($Q30,'Placebo - Data'!$A:$A,0),MATCH(BL$1,'Placebo - Data'!$B$1:$BA$1,0)))*BL$3</f>
        <v>0</v>
      </c>
      <c r="BM30" s="2">
        <f>IF(BM$2=0,0,INDEX('Placebo - Data'!$B:$BA,MATCH($Q30,'Placebo - Data'!$A:$A,0),MATCH(BM$1,'Placebo - Data'!$B$1:$BA$1,0)))*BM$3</f>
        <v>0</v>
      </c>
      <c r="BN30" s="2">
        <f>IF(BN$2=0,0,INDEX('Placebo - Data'!$B:$BA,MATCH($Q30,'Placebo - Data'!$A:$A,0),MATCH(BN$1,'Placebo - Data'!$B$1:$BA$1,0)))*BN$3</f>
        <v>0</v>
      </c>
      <c r="BO30" s="2">
        <f>IF(BO$2=0,0,INDEX('Placebo - Data'!$B:$BA,MATCH($Q30,'Placebo - Data'!$A:$A,0),MATCH(BO$1,'Placebo - Data'!$B$1:$BA$1,0)))*BO$3</f>
        <v>-2.0041044801473618E-2</v>
      </c>
      <c r="BP30" s="2">
        <f>IF(BP$2=0,0,INDEX('Placebo - Data'!$B:$BA,MATCH($Q30,'Placebo - Data'!$A:$A,0),MATCH(BP$1,'Placebo - Data'!$B$1:$BA$1,0)))*BP$3</f>
        <v>0</v>
      </c>
      <c r="BQ30" s="2"/>
      <c r="BR30" s="2"/>
    </row>
    <row r="31" spans="1:70" x14ac:dyDescent="0.25">
      <c r="A31" t="s">
        <v>69</v>
      </c>
      <c r="B31" s="2">
        <f t="shared" si="0"/>
        <v>0</v>
      </c>
      <c r="Q31">
        <f>'Placebo - Data'!A28</f>
        <v>2008</v>
      </c>
      <c r="R31" s="2">
        <f>IF(R$2=0,0,INDEX('Placebo - Data'!$B:$BA,MATCH($Q31,'Placebo - Data'!$A:$A,0),MATCH(R$1,'Placebo - Data'!$B$1:$BA$1,0)))*R$3</f>
        <v>-1.8801280530169606E-3</v>
      </c>
      <c r="S31" s="2">
        <f>IF(S$2=0,0,INDEX('Placebo - Data'!$B:$BA,MATCH($Q31,'Placebo - Data'!$A:$A,0),MATCH(S$1,'Placebo - Data'!$B$1:$BA$1,0)))*S$3</f>
        <v>0</v>
      </c>
      <c r="T31" s="2">
        <f>IF(T$2=0,0,INDEX('Placebo - Data'!$B:$BA,MATCH($Q31,'Placebo - Data'!$A:$A,0),MATCH(T$1,'Placebo - Data'!$B$1:$BA$1,0)))*T$3</f>
        <v>0</v>
      </c>
      <c r="U31" s="2">
        <f>IF(U$2=0,0,INDEX('Placebo - Data'!$B:$BA,MATCH($Q31,'Placebo - Data'!$A:$A,0),MATCH(U$1,'Placebo - Data'!$B$1:$BA$1,0)))*U$3</f>
        <v>7.0409968495368958E-2</v>
      </c>
      <c r="V31" s="2">
        <f>IF(V$2=0,0,INDEX('Placebo - Data'!$B:$BA,MATCH($Q31,'Placebo - Data'!$A:$A,0),MATCH(V$1,'Placebo - Data'!$B$1:$BA$1,0)))*V$3</f>
        <v>5.8131683617830276E-2</v>
      </c>
      <c r="W31" s="2">
        <f>IF(W$2=0,0,INDEX('Placebo - Data'!$B:$BA,MATCH($Q31,'Placebo - Data'!$A:$A,0),MATCH(W$1,'Placebo - Data'!$B$1:$BA$1,0)))*W$3</f>
        <v>0</v>
      </c>
      <c r="X31" s="2">
        <f>IF(X$2=0,0,INDEX('Placebo - Data'!$B:$BA,MATCH($Q31,'Placebo - Data'!$A:$A,0),MATCH(X$1,'Placebo - Data'!$B$1:$BA$1,0)))*X$3</f>
        <v>-1.3198534026741982E-2</v>
      </c>
      <c r="Y31" s="2">
        <f>IF(Y$2=0,0,INDEX('Placebo - Data'!$B:$BA,MATCH($Q31,'Placebo - Data'!$A:$A,0),MATCH(Y$1,'Placebo - Data'!$B$1:$BA$1,0)))*Y$3</f>
        <v>4.3580930680036545E-2</v>
      </c>
      <c r="Z31" s="2">
        <f>IF(Z$2=0,0,INDEX('Placebo - Data'!$B:$BA,MATCH($Q31,'Placebo - Data'!$A:$A,0),MATCH(Z$1,'Placebo - Data'!$B$1:$BA$1,0)))*Z$3</f>
        <v>0</v>
      </c>
      <c r="AA31" s="2">
        <f>IF(AA$2=0,0,INDEX('Placebo - Data'!$B:$BA,MATCH($Q31,'Placebo - Data'!$A:$A,0),MATCH(AA$1,'Placebo - Data'!$B$1:$BA$1,0)))*AA$3</f>
        <v>0</v>
      </c>
      <c r="AB31" s="2">
        <f>IF(AB$2=0,0,INDEX('Placebo - Data'!$B:$BA,MATCH($Q31,'Placebo - Data'!$A:$A,0),MATCH(AB$1,'Placebo - Data'!$B$1:$BA$1,0)))*AB$3</f>
        <v>-3.6519442219287157E-3</v>
      </c>
      <c r="AC31" s="2">
        <f>IF(AC$2=0,0,INDEX('Placebo - Data'!$B:$BA,MATCH($Q31,'Placebo - Data'!$A:$A,0),MATCH(AC$1,'Placebo - Data'!$B$1:$BA$1,0)))*AC$3</f>
        <v>1.3018952682614326E-2</v>
      </c>
      <c r="AD31" s="2">
        <f>IF(AD$2=0,0,INDEX('Placebo - Data'!$B:$BA,MATCH($Q31,'Placebo - Data'!$A:$A,0),MATCH(AD$1,'Placebo - Data'!$B$1:$BA$1,0)))*AD$3</f>
        <v>0</v>
      </c>
      <c r="AE31" s="2">
        <f>IF(AE$2=0,0,INDEX('Placebo - Data'!$B:$BA,MATCH($Q31,'Placebo - Data'!$A:$A,0),MATCH(AE$1,'Placebo - Data'!$B$1:$BA$1,0)))*AE$3</f>
        <v>-8.4982849657535553E-2</v>
      </c>
      <c r="AF31" s="2">
        <f>IF(AF$2=0,0,INDEX('Placebo - Data'!$B:$BA,MATCH($Q31,'Placebo - Data'!$A:$A,0),MATCH(AF$1,'Placebo - Data'!$B$1:$BA$1,0)))*AF$3</f>
        <v>6.1112012714147568E-2</v>
      </c>
      <c r="AG31" s="2">
        <f>IF(AG$2=0,0,INDEX('Placebo - Data'!$B:$BA,MATCH($Q31,'Placebo - Data'!$A:$A,0),MATCH(AG$1,'Placebo - Data'!$B$1:$BA$1,0)))*AG$3</f>
        <v>0</v>
      </c>
      <c r="AH31" s="2">
        <f>IF(AH$2=0,0,INDEX('Placebo - Data'!$B:$BA,MATCH($Q31,'Placebo - Data'!$A:$A,0),MATCH(AH$1,'Placebo - Data'!$B$1:$BA$1,0)))*AH$3</f>
        <v>-8.8955976068973541E-2</v>
      </c>
      <c r="AI31" s="2">
        <f>IF(AI$2=0,0,INDEX('Placebo - Data'!$B:$BA,MATCH($Q31,'Placebo - Data'!$A:$A,0),MATCH(AI$1,'Placebo - Data'!$B$1:$BA$1,0)))*AI$3</f>
        <v>7.932715117931366E-2</v>
      </c>
      <c r="AJ31" s="2">
        <f>IF(AJ$2=0,0,INDEX('Placebo - Data'!$B:$BA,MATCH($Q31,'Placebo - Data'!$A:$A,0),MATCH(AJ$1,'Placebo - Data'!$B$1:$BA$1,0)))*AJ$3</f>
        <v>-3.3186439424753189E-2</v>
      </c>
      <c r="AK31" s="2">
        <f>IF(AK$2=0,0,INDEX('Placebo - Data'!$B:$BA,MATCH($Q31,'Placebo - Data'!$A:$A,0),MATCH(AK$1,'Placebo - Data'!$B$1:$BA$1,0)))*AK$3</f>
        <v>0</v>
      </c>
      <c r="AL31" s="2">
        <f>IF(AL$2=0,0,INDEX('Placebo - Data'!$B:$BA,MATCH($Q31,'Placebo - Data'!$A:$A,0),MATCH(AL$1,'Placebo - Data'!$B$1:$BA$1,0)))*AL$3</f>
        <v>3.2695762813091278E-2</v>
      </c>
      <c r="AM31" s="2">
        <f>IF(AM$2=0,0,INDEX('Placebo - Data'!$B:$BA,MATCH($Q31,'Placebo - Data'!$A:$A,0),MATCH(AM$1,'Placebo - Data'!$B$1:$BA$1,0)))*AM$3</f>
        <v>1.3686686754226685E-2</v>
      </c>
      <c r="AN31" s="2">
        <f>IF(AN$2=0,0,INDEX('Placebo - Data'!$B:$BA,MATCH($Q31,'Placebo - Data'!$A:$A,0),MATCH(AN$1,'Placebo - Data'!$B$1:$BA$1,0)))*AN$3</f>
        <v>0</v>
      </c>
      <c r="AO31" s="2">
        <f>IF(AO$2=0,0,INDEX('Placebo - Data'!$B:$BA,MATCH($Q31,'Placebo - Data'!$A:$A,0),MATCH(AO$1,'Placebo - Data'!$B$1:$BA$1,0)))*AO$3</f>
        <v>3.4190206788480282E-3</v>
      </c>
      <c r="AP31" s="2">
        <f>IF(AP$2=0,0,INDEX('Placebo - Data'!$B:$BA,MATCH($Q31,'Placebo - Data'!$A:$A,0),MATCH(AP$1,'Placebo - Data'!$B$1:$BA$1,0)))*AP$3</f>
        <v>0</v>
      </c>
      <c r="AQ31" s="2">
        <f>IF(AQ$2=0,0,INDEX('Placebo - Data'!$B:$BA,MATCH($Q31,'Placebo - Data'!$A:$A,0),MATCH(AQ$1,'Placebo - Data'!$B$1:$BA$1,0)))*AQ$3</f>
        <v>-4.5843847095966339E-2</v>
      </c>
      <c r="AR31" s="2">
        <f>IF(AR$2=0,0,INDEX('Placebo - Data'!$B:$BA,MATCH($Q31,'Placebo - Data'!$A:$A,0),MATCH(AR$1,'Placebo - Data'!$B$1:$BA$1,0)))*AR$3</f>
        <v>0</v>
      </c>
      <c r="AS31" s="2">
        <f>IF(AS$2=0,0,INDEX('Placebo - Data'!$B:$BA,MATCH($Q31,'Placebo - Data'!$A:$A,0),MATCH(AS$1,'Placebo - Data'!$B$1:$BA$1,0)))*AS$3</f>
        <v>2.4241693317890167E-2</v>
      </c>
      <c r="AT31" s="2">
        <f>IF(AT$2=0,0,INDEX('Placebo - Data'!$B:$BA,MATCH($Q31,'Placebo - Data'!$A:$A,0),MATCH(AT$1,'Placebo - Data'!$B$1:$BA$1,0)))*AT$3</f>
        <v>-2.8647249564528465E-2</v>
      </c>
      <c r="AU31" s="2">
        <f>IF(AU$2=0,0,INDEX('Placebo - Data'!$B:$BA,MATCH($Q31,'Placebo - Data'!$A:$A,0),MATCH(AU$1,'Placebo - Data'!$B$1:$BA$1,0)))*AU$3</f>
        <v>0</v>
      </c>
      <c r="AV31" s="2">
        <f>IF(AV$2=0,0,INDEX('Placebo - Data'!$B:$BA,MATCH($Q31,'Placebo - Data'!$A:$A,0),MATCH(AV$1,'Placebo - Data'!$B$1:$BA$1,0)))*AV$3</f>
        <v>3.451396944001317E-3</v>
      </c>
      <c r="AW31" s="2">
        <f>IF(AW$2=0,0,INDEX('Placebo - Data'!$B:$BA,MATCH($Q31,'Placebo - Data'!$A:$A,0),MATCH(AW$1,'Placebo - Data'!$B$1:$BA$1,0)))*AW$3</f>
        <v>0</v>
      </c>
      <c r="AX31" s="2">
        <f>IF(AX$2=0,0,INDEX('Placebo - Data'!$B:$BA,MATCH($Q31,'Placebo - Data'!$A:$A,0),MATCH(AX$1,'Placebo - Data'!$B$1:$BA$1,0)))*AX$3</f>
        <v>0</v>
      </c>
      <c r="AY31" s="2">
        <f>IF(AY$2=0,0,INDEX('Placebo - Data'!$B:$BA,MATCH($Q31,'Placebo - Data'!$A:$A,0),MATCH(AY$1,'Placebo - Data'!$B$1:$BA$1,0)))*AY$3</f>
        <v>0</v>
      </c>
      <c r="AZ31" s="2">
        <f>IF(AZ$2=0,0,INDEX('Placebo - Data'!$B:$BA,MATCH($Q31,'Placebo - Data'!$A:$A,0),MATCH(AZ$1,'Placebo - Data'!$B$1:$BA$1,0)))*AZ$3</f>
        <v>-0.10682545602321625</v>
      </c>
      <c r="BA31" s="2">
        <f>IF(BA$2=0,0,INDEX('Placebo - Data'!$B:$BA,MATCH($Q31,'Placebo - Data'!$A:$A,0),MATCH(BA$1,'Placebo - Data'!$B$1:$BA$1,0)))*BA$3</f>
        <v>0</v>
      </c>
      <c r="BB31" s="2">
        <f>IF(BB$2=0,0,INDEX('Placebo - Data'!$B:$BA,MATCH($Q31,'Placebo - Data'!$A:$A,0),MATCH(BB$1,'Placebo - Data'!$B$1:$BA$1,0)))*BB$3</f>
        <v>6.1380700208246708E-3</v>
      </c>
      <c r="BC31" s="2">
        <f>IF(BC$2=0,0,INDEX('Placebo - Data'!$B:$BA,MATCH($Q31,'Placebo - Data'!$A:$A,0),MATCH(BC$1,'Placebo - Data'!$B$1:$BA$1,0)))*BC$3</f>
        <v>0</v>
      </c>
      <c r="BD31" s="2">
        <f>IF(BD$2=0,0,INDEX('Placebo - Data'!$B:$BA,MATCH($Q31,'Placebo - Data'!$A:$A,0),MATCH(BD$1,'Placebo - Data'!$B$1:$BA$1,0)))*BD$3</f>
        <v>0</v>
      </c>
      <c r="BE31" s="2">
        <f>IF(BE$2=0,0,INDEX('Placebo - Data'!$B:$BA,MATCH($Q31,'Placebo - Data'!$A:$A,0),MATCH(BE$1,'Placebo - Data'!$B$1:$BA$1,0)))*BE$3</f>
        <v>0</v>
      </c>
      <c r="BF31" s="2">
        <f>IF(BF$2=0,0,INDEX('Placebo - Data'!$B:$BA,MATCH($Q31,'Placebo - Data'!$A:$A,0),MATCH(BF$1,'Placebo - Data'!$B$1:$BA$1,0)))*BF$3</f>
        <v>-0.14059688150882721</v>
      </c>
      <c r="BG31" s="2">
        <f>IF(BG$2=0,0,INDEX('Placebo - Data'!$B:$BA,MATCH($Q31,'Placebo - Data'!$A:$A,0),MATCH(BG$1,'Placebo - Data'!$B$1:$BA$1,0)))*BG$3</f>
        <v>5.6069162674248219E-3</v>
      </c>
      <c r="BH31" s="2">
        <f>IF(BH$2=0,0,INDEX('Placebo - Data'!$B:$BA,MATCH($Q31,'Placebo - Data'!$A:$A,0),MATCH(BH$1,'Placebo - Data'!$B$1:$BA$1,0)))*BH$3</f>
        <v>6.0875855386257172E-2</v>
      </c>
      <c r="BI31" s="2">
        <f>IF(BI$2=0,0,INDEX('Placebo - Data'!$B:$BA,MATCH($Q31,'Placebo - Data'!$A:$A,0),MATCH(BI$1,'Placebo - Data'!$B$1:$BA$1,0)))*BI$3</f>
        <v>2.4172108620405197E-2</v>
      </c>
      <c r="BJ31" s="2">
        <f>IF(BJ$2=0,0,INDEX('Placebo - Data'!$B:$BA,MATCH($Q31,'Placebo - Data'!$A:$A,0),MATCH(BJ$1,'Placebo - Data'!$B$1:$BA$1,0)))*BJ$3</f>
        <v>0</v>
      </c>
      <c r="BK31" s="2">
        <f>IF(BK$2=0,0,INDEX('Placebo - Data'!$B:$BA,MATCH($Q31,'Placebo - Data'!$A:$A,0),MATCH(BK$1,'Placebo - Data'!$B$1:$BA$1,0)))*BK$3</f>
        <v>0</v>
      </c>
      <c r="BL31" s="2">
        <f>IF(BL$2=0,0,INDEX('Placebo - Data'!$B:$BA,MATCH($Q31,'Placebo - Data'!$A:$A,0),MATCH(BL$1,'Placebo - Data'!$B$1:$BA$1,0)))*BL$3</f>
        <v>0</v>
      </c>
      <c r="BM31" s="2">
        <f>IF(BM$2=0,0,INDEX('Placebo - Data'!$B:$BA,MATCH($Q31,'Placebo - Data'!$A:$A,0),MATCH(BM$1,'Placebo - Data'!$B$1:$BA$1,0)))*BM$3</f>
        <v>0</v>
      </c>
      <c r="BN31" s="2">
        <f>IF(BN$2=0,0,INDEX('Placebo - Data'!$B:$BA,MATCH($Q31,'Placebo - Data'!$A:$A,0),MATCH(BN$1,'Placebo - Data'!$B$1:$BA$1,0)))*BN$3</f>
        <v>0</v>
      </c>
      <c r="BO31" s="2">
        <f>IF(BO$2=0,0,INDEX('Placebo - Data'!$B:$BA,MATCH($Q31,'Placebo - Data'!$A:$A,0),MATCH(BO$1,'Placebo - Data'!$B$1:$BA$1,0)))*BO$3</f>
        <v>1.3614694587886333E-2</v>
      </c>
      <c r="BP31" s="2">
        <f>IF(BP$2=0,0,INDEX('Placebo - Data'!$B:$BA,MATCH($Q31,'Placebo - Data'!$A:$A,0),MATCH(BP$1,'Placebo - Data'!$B$1:$BA$1,0)))*BP$3</f>
        <v>0</v>
      </c>
      <c r="BQ31" s="2"/>
      <c r="BR31" s="2"/>
    </row>
    <row r="32" spans="1:70" x14ac:dyDescent="0.25">
      <c r="A32" t="s">
        <v>35</v>
      </c>
      <c r="B32" s="2">
        <f t="shared" si="0"/>
        <v>0</v>
      </c>
      <c r="Q32">
        <f>'Placebo - Data'!A29</f>
        <v>2009</v>
      </c>
      <c r="R32" s="2">
        <f>IF(R$2=0,0,INDEX('Placebo - Data'!$B:$BA,MATCH($Q32,'Placebo - Data'!$A:$A,0),MATCH(R$1,'Placebo - Data'!$B$1:$BA$1,0)))*R$3</f>
        <v>1.8120933324098587E-2</v>
      </c>
      <c r="S32" s="2">
        <f>IF(S$2=0,0,INDEX('Placebo - Data'!$B:$BA,MATCH($Q32,'Placebo - Data'!$A:$A,0),MATCH(S$1,'Placebo - Data'!$B$1:$BA$1,0)))*S$3</f>
        <v>0</v>
      </c>
      <c r="T32" s="2">
        <f>IF(T$2=0,0,INDEX('Placebo - Data'!$B:$BA,MATCH($Q32,'Placebo - Data'!$A:$A,0),MATCH(T$1,'Placebo - Data'!$B$1:$BA$1,0)))*T$3</f>
        <v>0</v>
      </c>
      <c r="U32" s="2">
        <f>IF(U$2=0,0,INDEX('Placebo - Data'!$B:$BA,MATCH($Q32,'Placebo - Data'!$A:$A,0),MATCH(U$1,'Placebo - Data'!$B$1:$BA$1,0)))*U$3</f>
        <v>4.379364475607872E-2</v>
      </c>
      <c r="V32" s="2">
        <f>IF(V$2=0,0,INDEX('Placebo - Data'!$B:$BA,MATCH($Q32,'Placebo - Data'!$A:$A,0),MATCH(V$1,'Placebo - Data'!$B$1:$BA$1,0)))*V$3</f>
        <v>7.6593972742557526E-2</v>
      </c>
      <c r="W32" s="2">
        <f>IF(W$2=0,0,INDEX('Placebo - Data'!$B:$BA,MATCH($Q32,'Placebo - Data'!$A:$A,0),MATCH(W$1,'Placebo - Data'!$B$1:$BA$1,0)))*W$3</f>
        <v>0</v>
      </c>
      <c r="X32" s="2">
        <f>IF(X$2=0,0,INDEX('Placebo - Data'!$B:$BA,MATCH($Q32,'Placebo - Data'!$A:$A,0),MATCH(X$1,'Placebo - Data'!$B$1:$BA$1,0)))*X$3</f>
        <v>-3.0852165073156357E-2</v>
      </c>
      <c r="Y32" s="2">
        <f>IF(Y$2=0,0,INDEX('Placebo - Data'!$B:$BA,MATCH($Q32,'Placebo - Data'!$A:$A,0),MATCH(Y$1,'Placebo - Data'!$B$1:$BA$1,0)))*Y$3</f>
        <v>-6.5100550651550293E-2</v>
      </c>
      <c r="Z32" s="2">
        <f>IF(Z$2=0,0,INDEX('Placebo - Data'!$B:$BA,MATCH($Q32,'Placebo - Data'!$A:$A,0),MATCH(Z$1,'Placebo - Data'!$B$1:$BA$1,0)))*Z$3</f>
        <v>0</v>
      </c>
      <c r="AA32" s="2">
        <f>IF(AA$2=0,0,INDEX('Placebo - Data'!$B:$BA,MATCH($Q32,'Placebo - Data'!$A:$A,0),MATCH(AA$1,'Placebo - Data'!$B$1:$BA$1,0)))*AA$3</f>
        <v>0</v>
      </c>
      <c r="AB32" s="2">
        <f>IF(AB$2=0,0,INDEX('Placebo - Data'!$B:$BA,MATCH($Q32,'Placebo - Data'!$A:$A,0),MATCH(AB$1,'Placebo - Data'!$B$1:$BA$1,0)))*AB$3</f>
        <v>1.4127364382147789E-2</v>
      </c>
      <c r="AC32" s="2">
        <f>IF(AC$2=0,0,INDEX('Placebo - Data'!$B:$BA,MATCH($Q32,'Placebo - Data'!$A:$A,0),MATCH(AC$1,'Placebo - Data'!$B$1:$BA$1,0)))*AC$3</f>
        <v>4.5363478362560272E-2</v>
      </c>
      <c r="AD32" s="2">
        <f>IF(AD$2=0,0,INDEX('Placebo - Data'!$B:$BA,MATCH($Q32,'Placebo - Data'!$A:$A,0),MATCH(AD$1,'Placebo - Data'!$B$1:$BA$1,0)))*AD$3</f>
        <v>0</v>
      </c>
      <c r="AE32" s="2">
        <f>IF(AE$2=0,0,INDEX('Placebo - Data'!$B:$BA,MATCH($Q32,'Placebo - Data'!$A:$A,0),MATCH(AE$1,'Placebo - Data'!$B$1:$BA$1,0)))*AE$3</f>
        <v>-5.0294795073568821E-3</v>
      </c>
      <c r="AF32" s="2">
        <f>IF(AF$2=0,0,INDEX('Placebo - Data'!$B:$BA,MATCH($Q32,'Placebo - Data'!$A:$A,0),MATCH(AF$1,'Placebo - Data'!$B$1:$BA$1,0)))*AF$3</f>
        <v>-2.3569324985146523E-2</v>
      </c>
      <c r="AG32" s="2">
        <f>IF(AG$2=0,0,INDEX('Placebo - Data'!$B:$BA,MATCH($Q32,'Placebo - Data'!$A:$A,0),MATCH(AG$1,'Placebo - Data'!$B$1:$BA$1,0)))*AG$3</f>
        <v>0</v>
      </c>
      <c r="AH32" s="2">
        <f>IF(AH$2=0,0,INDEX('Placebo - Data'!$B:$BA,MATCH($Q32,'Placebo - Data'!$A:$A,0),MATCH(AH$1,'Placebo - Data'!$B$1:$BA$1,0)))*AH$3</f>
        <v>-1.3330258429050446E-2</v>
      </c>
      <c r="AI32" s="2">
        <f>IF(AI$2=0,0,INDEX('Placebo - Data'!$B:$BA,MATCH($Q32,'Placebo - Data'!$A:$A,0),MATCH(AI$1,'Placebo - Data'!$B$1:$BA$1,0)))*AI$3</f>
        <v>5.3994275629520416E-2</v>
      </c>
      <c r="AJ32" s="2">
        <f>IF(AJ$2=0,0,INDEX('Placebo - Data'!$B:$BA,MATCH($Q32,'Placebo - Data'!$A:$A,0),MATCH(AJ$1,'Placebo - Data'!$B$1:$BA$1,0)))*AJ$3</f>
        <v>1.9936528988182545E-3</v>
      </c>
      <c r="AK32" s="2">
        <f>IF(AK$2=0,0,INDEX('Placebo - Data'!$B:$BA,MATCH($Q32,'Placebo - Data'!$A:$A,0),MATCH(AK$1,'Placebo - Data'!$B$1:$BA$1,0)))*AK$3</f>
        <v>0</v>
      </c>
      <c r="AL32" s="2">
        <f>IF(AL$2=0,0,INDEX('Placebo - Data'!$B:$BA,MATCH($Q32,'Placebo - Data'!$A:$A,0),MATCH(AL$1,'Placebo - Data'!$B$1:$BA$1,0)))*AL$3</f>
        <v>-3.4543290734291077E-2</v>
      </c>
      <c r="AM32" s="2">
        <f>IF(AM$2=0,0,INDEX('Placebo - Data'!$B:$BA,MATCH($Q32,'Placebo - Data'!$A:$A,0),MATCH(AM$1,'Placebo - Data'!$B$1:$BA$1,0)))*AM$3</f>
        <v>2.484612911939621E-2</v>
      </c>
      <c r="AN32" s="2">
        <f>IF(AN$2=0,0,INDEX('Placebo - Data'!$B:$BA,MATCH($Q32,'Placebo - Data'!$A:$A,0),MATCH(AN$1,'Placebo - Data'!$B$1:$BA$1,0)))*AN$3</f>
        <v>0</v>
      </c>
      <c r="AO32" s="2">
        <f>IF(AO$2=0,0,INDEX('Placebo - Data'!$B:$BA,MATCH($Q32,'Placebo - Data'!$A:$A,0),MATCH(AO$1,'Placebo - Data'!$B$1:$BA$1,0)))*AO$3</f>
        <v>4.2832676321268082E-2</v>
      </c>
      <c r="AP32" s="2">
        <f>IF(AP$2=0,0,INDEX('Placebo - Data'!$B:$BA,MATCH($Q32,'Placebo - Data'!$A:$A,0),MATCH(AP$1,'Placebo - Data'!$B$1:$BA$1,0)))*AP$3</f>
        <v>0</v>
      </c>
      <c r="AQ32" s="2">
        <f>IF(AQ$2=0,0,INDEX('Placebo - Data'!$B:$BA,MATCH($Q32,'Placebo - Data'!$A:$A,0),MATCH(AQ$1,'Placebo - Data'!$B$1:$BA$1,0)))*AQ$3</f>
        <v>-4.9576759338378906E-2</v>
      </c>
      <c r="AR32" s="2">
        <f>IF(AR$2=0,0,INDEX('Placebo - Data'!$B:$BA,MATCH($Q32,'Placebo - Data'!$A:$A,0),MATCH(AR$1,'Placebo - Data'!$B$1:$BA$1,0)))*AR$3</f>
        <v>0</v>
      </c>
      <c r="AS32" s="2">
        <f>IF(AS$2=0,0,INDEX('Placebo - Data'!$B:$BA,MATCH($Q32,'Placebo - Data'!$A:$A,0),MATCH(AS$1,'Placebo - Data'!$B$1:$BA$1,0)))*AS$3</f>
        <v>-3.1538043171167374E-2</v>
      </c>
      <c r="AT32" s="2">
        <f>IF(AT$2=0,0,INDEX('Placebo - Data'!$B:$BA,MATCH($Q32,'Placebo - Data'!$A:$A,0),MATCH(AT$1,'Placebo - Data'!$B$1:$BA$1,0)))*AT$3</f>
        <v>4.6414700336754322E-3</v>
      </c>
      <c r="AU32" s="2">
        <f>IF(AU$2=0,0,INDEX('Placebo - Data'!$B:$BA,MATCH($Q32,'Placebo - Data'!$A:$A,0),MATCH(AU$1,'Placebo - Data'!$B$1:$BA$1,0)))*AU$3</f>
        <v>0</v>
      </c>
      <c r="AV32" s="2">
        <f>IF(AV$2=0,0,INDEX('Placebo - Data'!$B:$BA,MATCH($Q32,'Placebo - Data'!$A:$A,0),MATCH(AV$1,'Placebo - Data'!$B$1:$BA$1,0)))*AV$3</f>
        <v>7.3700301349163055E-2</v>
      </c>
      <c r="AW32" s="2">
        <f>IF(AW$2=0,0,INDEX('Placebo - Data'!$B:$BA,MATCH($Q32,'Placebo - Data'!$A:$A,0),MATCH(AW$1,'Placebo - Data'!$B$1:$BA$1,0)))*AW$3</f>
        <v>0</v>
      </c>
      <c r="AX32" s="2">
        <f>IF(AX$2=0,0,INDEX('Placebo - Data'!$B:$BA,MATCH($Q32,'Placebo - Data'!$A:$A,0),MATCH(AX$1,'Placebo - Data'!$B$1:$BA$1,0)))*AX$3</f>
        <v>0</v>
      </c>
      <c r="AY32" s="2">
        <f>IF(AY$2=0,0,INDEX('Placebo - Data'!$B:$BA,MATCH($Q32,'Placebo - Data'!$A:$A,0),MATCH(AY$1,'Placebo - Data'!$B$1:$BA$1,0)))*AY$3</f>
        <v>0</v>
      </c>
      <c r="AZ32" s="2">
        <f>IF(AZ$2=0,0,INDEX('Placebo - Data'!$B:$BA,MATCH($Q32,'Placebo - Data'!$A:$A,0),MATCH(AZ$1,'Placebo - Data'!$B$1:$BA$1,0)))*AZ$3</f>
        <v>-1.5327927656471729E-2</v>
      </c>
      <c r="BA32" s="2">
        <f>IF(BA$2=0,0,INDEX('Placebo - Data'!$B:$BA,MATCH($Q32,'Placebo - Data'!$A:$A,0),MATCH(BA$1,'Placebo - Data'!$B$1:$BA$1,0)))*BA$3</f>
        <v>0</v>
      </c>
      <c r="BB32" s="2">
        <f>IF(BB$2=0,0,INDEX('Placebo - Data'!$B:$BA,MATCH($Q32,'Placebo - Data'!$A:$A,0),MATCH(BB$1,'Placebo - Data'!$B$1:$BA$1,0)))*BB$3</f>
        <v>-2.7242466807365417E-2</v>
      </c>
      <c r="BC32" s="2">
        <f>IF(BC$2=0,0,INDEX('Placebo - Data'!$B:$BA,MATCH($Q32,'Placebo - Data'!$A:$A,0),MATCH(BC$1,'Placebo - Data'!$B$1:$BA$1,0)))*BC$3</f>
        <v>0</v>
      </c>
      <c r="BD32" s="2">
        <f>IF(BD$2=0,0,INDEX('Placebo - Data'!$B:$BA,MATCH($Q32,'Placebo - Data'!$A:$A,0),MATCH(BD$1,'Placebo - Data'!$B$1:$BA$1,0)))*BD$3</f>
        <v>0</v>
      </c>
      <c r="BE32" s="2">
        <f>IF(BE$2=0,0,INDEX('Placebo - Data'!$B:$BA,MATCH($Q32,'Placebo - Data'!$A:$A,0),MATCH(BE$1,'Placebo - Data'!$B$1:$BA$1,0)))*BE$3</f>
        <v>0</v>
      </c>
      <c r="BF32" s="2">
        <f>IF(BF$2=0,0,INDEX('Placebo - Data'!$B:$BA,MATCH($Q32,'Placebo - Data'!$A:$A,0),MATCH(BF$1,'Placebo - Data'!$B$1:$BA$1,0)))*BF$3</f>
        <v>-8.9027263224124908E-2</v>
      </c>
      <c r="BG32" s="2">
        <f>IF(BG$2=0,0,INDEX('Placebo - Data'!$B:$BA,MATCH($Q32,'Placebo - Data'!$A:$A,0),MATCH(BG$1,'Placebo - Data'!$B$1:$BA$1,0)))*BG$3</f>
        <v>-7.3581494390964508E-2</v>
      </c>
      <c r="BH32" s="2">
        <f>IF(BH$2=0,0,INDEX('Placebo - Data'!$B:$BA,MATCH($Q32,'Placebo - Data'!$A:$A,0),MATCH(BH$1,'Placebo - Data'!$B$1:$BA$1,0)))*BH$3</f>
        <v>3.1383726745843887E-2</v>
      </c>
      <c r="BI32" s="2">
        <f>IF(BI$2=0,0,INDEX('Placebo - Data'!$B:$BA,MATCH($Q32,'Placebo - Data'!$A:$A,0),MATCH(BI$1,'Placebo - Data'!$B$1:$BA$1,0)))*BI$3</f>
        <v>1.2027439661324024E-2</v>
      </c>
      <c r="BJ32" s="2">
        <f>IF(BJ$2=0,0,INDEX('Placebo - Data'!$B:$BA,MATCH($Q32,'Placebo - Data'!$A:$A,0),MATCH(BJ$1,'Placebo - Data'!$B$1:$BA$1,0)))*BJ$3</f>
        <v>0</v>
      </c>
      <c r="BK32" s="2">
        <f>IF(BK$2=0,0,INDEX('Placebo - Data'!$B:$BA,MATCH($Q32,'Placebo - Data'!$A:$A,0),MATCH(BK$1,'Placebo - Data'!$B$1:$BA$1,0)))*BK$3</f>
        <v>0</v>
      </c>
      <c r="BL32" s="2">
        <f>IF(BL$2=0,0,INDEX('Placebo - Data'!$B:$BA,MATCH($Q32,'Placebo - Data'!$A:$A,0),MATCH(BL$1,'Placebo - Data'!$B$1:$BA$1,0)))*BL$3</f>
        <v>0</v>
      </c>
      <c r="BM32" s="2">
        <f>IF(BM$2=0,0,INDEX('Placebo - Data'!$B:$BA,MATCH($Q32,'Placebo - Data'!$A:$A,0),MATCH(BM$1,'Placebo - Data'!$B$1:$BA$1,0)))*BM$3</f>
        <v>0</v>
      </c>
      <c r="BN32" s="2">
        <f>IF(BN$2=0,0,INDEX('Placebo - Data'!$B:$BA,MATCH($Q32,'Placebo - Data'!$A:$A,0),MATCH(BN$1,'Placebo - Data'!$B$1:$BA$1,0)))*BN$3</f>
        <v>0</v>
      </c>
      <c r="BO32" s="2">
        <f>IF(BO$2=0,0,INDEX('Placebo - Data'!$B:$BA,MATCH($Q32,'Placebo - Data'!$A:$A,0),MATCH(BO$1,'Placebo - Data'!$B$1:$BA$1,0)))*BO$3</f>
        <v>2.7956962585449219E-3</v>
      </c>
      <c r="BP32" s="2">
        <f>IF(BP$2=0,0,INDEX('Placebo - Data'!$B:$BA,MATCH($Q32,'Placebo - Data'!$A:$A,0),MATCH(BP$1,'Placebo - Data'!$B$1:$BA$1,0)))*BP$3</f>
        <v>0</v>
      </c>
      <c r="BQ32" s="2"/>
      <c r="BR32" s="2"/>
    </row>
    <row r="33" spans="1:70" x14ac:dyDescent="0.25">
      <c r="A33" t="s">
        <v>74</v>
      </c>
      <c r="B33" s="2">
        <f t="shared" si="0"/>
        <v>0</v>
      </c>
      <c r="Q33">
        <f>'Placebo - Data'!A30</f>
        <v>2010</v>
      </c>
      <c r="R33" s="2">
        <f>IF(R$2=0,0,INDEX('Placebo - Data'!$B:$BA,MATCH($Q33,'Placebo - Data'!$A:$A,0),MATCH(R$1,'Placebo - Data'!$B$1:$BA$1,0)))*R$3</f>
        <v>1.0146277025341988E-2</v>
      </c>
      <c r="S33" s="2">
        <f>IF(S$2=0,0,INDEX('Placebo - Data'!$B:$BA,MATCH($Q33,'Placebo - Data'!$A:$A,0),MATCH(S$1,'Placebo - Data'!$B$1:$BA$1,0)))*S$3</f>
        <v>0</v>
      </c>
      <c r="T33" s="2">
        <f>IF(T$2=0,0,INDEX('Placebo - Data'!$B:$BA,MATCH($Q33,'Placebo - Data'!$A:$A,0),MATCH(T$1,'Placebo - Data'!$B$1:$BA$1,0)))*T$3</f>
        <v>0</v>
      </c>
      <c r="U33" s="2">
        <f>IF(U$2=0,0,INDEX('Placebo - Data'!$B:$BA,MATCH($Q33,'Placebo - Data'!$A:$A,0),MATCH(U$1,'Placebo - Data'!$B$1:$BA$1,0)))*U$3</f>
        <v>4.2208272963762283E-2</v>
      </c>
      <c r="V33" s="2">
        <f>IF(V$2=0,0,INDEX('Placebo - Data'!$B:$BA,MATCH($Q33,'Placebo - Data'!$A:$A,0),MATCH(V$1,'Placebo - Data'!$B$1:$BA$1,0)))*V$3</f>
        <v>-4.1526034474372864E-2</v>
      </c>
      <c r="W33" s="2">
        <f>IF(W$2=0,0,INDEX('Placebo - Data'!$B:$BA,MATCH($Q33,'Placebo - Data'!$A:$A,0),MATCH(W$1,'Placebo - Data'!$B$1:$BA$1,0)))*W$3</f>
        <v>0</v>
      </c>
      <c r="X33" s="2">
        <f>IF(X$2=0,0,INDEX('Placebo - Data'!$B:$BA,MATCH($Q33,'Placebo - Data'!$A:$A,0),MATCH(X$1,'Placebo - Data'!$B$1:$BA$1,0)))*X$3</f>
        <v>4.9945738166570663E-2</v>
      </c>
      <c r="Y33" s="2">
        <f>IF(Y$2=0,0,INDEX('Placebo - Data'!$B:$BA,MATCH($Q33,'Placebo - Data'!$A:$A,0),MATCH(Y$1,'Placebo - Data'!$B$1:$BA$1,0)))*Y$3</f>
        <v>-8.4737585857510567E-3</v>
      </c>
      <c r="Z33" s="2">
        <f>IF(Z$2=0,0,INDEX('Placebo - Data'!$B:$BA,MATCH($Q33,'Placebo - Data'!$A:$A,0),MATCH(Z$1,'Placebo - Data'!$B$1:$BA$1,0)))*Z$3</f>
        <v>0</v>
      </c>
      <c r="AA33" s="2">
        <f>IF(AA$2=0,0,INDEX('Placebo - Data'!$B:$BA,MATCH($Q33,'Placebo - Data'!$A:$A,0),MATCH(AA$1,'Placebo - Data'!$B$1:$BA$1,0)))*AA$3</f>
        <v>0</v>
      </c>
      <c r="AB33" s="2">
        <f>IF(AB$2=0,0,INDEX('Placebo - Data'!$B:$BA,MATCH($Q33,'Placebo - Data'!$A:$A,0),MATCH(AB$1,'Placebo - Data'!$B$1:$BA$1,0)))*AB$3</f>
        <v>3.5298265516757965E-2</v>
      </c>
      <c r="AC33" s="2">
        <f>IF(AC$2=0,0,INDEX('Placebo - Data'!$B:$BA,MATCH($Q33,'Placebo - Data'!$A:$A,0),MATCH(AC$1,'Placebo - Data'!$B$1:$BA$1,0)))*AC$3</f>
        <v>4.6848591417074203E-2</v>
      </c>
      <c r="AD33" s="2">
        <f>IF(AD$2=0,0,INDEX('Placebo - Data'!$B:$BA,MATCH($Q33,'Placebo - Data'!$A:$A,0),MATCH(AD$1,'Placebo - Data'!$B$1:$BA$1,0)))*AD$3</f>
        <v>0</v>
      </c>
      <c r="AE33" s="2">
        <f>IF(AE$2=0,0,INDEX('Placebo - Data'!$B:$BA,MATCH($Q33,'Placebo - Data'!$A:$A,0),MATCH(AE$1,'Placebo - Data'!$B$1:$BA$1,0)))*AE$3</f>
        <v>-5.6574083864688873E-2</v>
      </c>
      <c r="AF33" s="2">
        <f>IF(AF$2=0,0,INDEX('Placebo - Data'!$B:$BA,MATCH($Q33,'Placebo - Data'!$A:$A,0),MATCH(AF$1,'Placebo - Data'!$B$1:$BA$1,0)))*AF$3</f>
        <v>2.2479381412267685E-2</v>
      </c>
      <c r="AG33" s="2">
        <f>IF(AG$2=0,0,INDEX('Placebo - Data'!$B:$BA,MATCH($Q33,'Placebo - Data'!$A:$A,0),MATCH(AG$1,'Placebo - Data'!$B$1:$BA$1,0)))*AG$3</f>
        <v>0</v>
      </c>
      <c r="AH33" s="2">
        <f>IF(AH$2=0,0,INDEX('Placebo - Data'!$B:$BA,MATCH($Q33,'Placebo - Data'!$A:$A,0),MATCH(AH$1,'Placebo - Data'!$B$1:$BA$1,0)))*AH$3</f>
        <v>-3.581884503364563E-2</v>
      </c>
      <c r="AI33" s="2">
        <f>IF(AI$2=0,0,INDEX('Placebo - Data'!$B:$BA,MATCH($Q33,'Placebo - Data'!$A:$A,0),MATCH(AI$1,'Placebo - Data'!$B$1:$BA$1,0)))*AI$3</f>
        <v>7.1425355970859528E-2</v>
      </c>
      <c r="AJ33" s="2">
        <f>IF(AJ$2=0,0,INDEX('Placebo - Data'!$B:$BA,MATCH($Q33,'Placebo - Data'!$A:$A,0),MATCH(AJ$1,'Placebo - Data'!$B$1:$BA$1,0)))*AJ$3</f>
        <v>1.6907637938857079E-2</v>
      </c>
      <c r="AK33" s="2">
        <f>IF(AK$2=0,0,INDEX('Placebo - Data'!$B:$BA,MATCH($Q33,'Placebo - Data'!$A:$A,0),MATCH(AK$1,'Placebo - Data'!$B$1:$BA$1,0)))*AK$3</f>
        <v>0</v>
      </c>
      <c r="AL33" s="2">
        <f>IF(AL$2=0,0,INDEX('Placebo - Data'!$B:$BA,MATCH($Q33,'Placebo - Data'!$A:$A,0),MATCH(AL$1,'Placebo - Data'!$B$1:$BA$1,0)))*AL$3</f>
        <v>8.3536823512986302E-4</v>
      </c>
      <c r="AM33" s="2">
        <f>IF(AM$2=0,0,INDEX('Placebo - Data'!$B:$BA,MATCH($Q33,'Placebo - Data'!$A:$A,0),MATCH(AM$1,'Placebo - Data'!$B$1:$BA$1,0)))*AM$3</f>
        <v>1.5718031674623489E-2</v>
      </c>
      <c r="AN33" s="2">
        <f>IF(AN$2=0,0,INDEX('Placebo - Data'!$B:$BA,MATCH($Q33,'Placebo - Data'!$A:$A,0),MATCH(AN$1,'Placebo - Data'!$B$1:$BA$1,0)))*AN$3</f>
        <v>0</v>
      </c>
      <c r="AO33" s="2">
        <f>IF(AO$2=0,0,INDEX('Placebo - Data'!$B:$BA,MATCH($Q33,'Placebo - Data'!$A:$A,0),MATCH(AO$1,'Placebo - Data'!$B$1:$BA$1,0)))*AO$3</f>
        <v>-7.7465195208787918E-3</v>
      </c>
      <c r="AP33" s="2">
        <f>IF(AP$2=0,0,INDEX('Placebo - Data'!$B:$BA,MATCH($Q33,'Placebo - Data'!$A:$A,0),MATCH(AP$1,'Placebo - Data'!$B$1:$BA$1,0)))*AP$3</f>
        <v>0</v>
      </c>
      <c r="AQ33" s="2">
        <f>IF(AQ$2=0,0,INDEX('Placebo - Data'!$B:$BA,MATCH($Q33,'Placebo - Data'!$A:$A,0),MATCH(AQ$1,'Placebo - Data'!$B$1:$BA$1,0)))*AQ$3</f>
        <v>-3.3916927874088287E-2</v>
      </c>
      <c r="AR33" s="2">
        <f>IF(AR$2=0,0,INDEX('Placebo - Data'!$B:$BA,MATCH($Q33,'Placebo - Data'!$A:$A,0),MATCH(AR$1,'Placebo - Data'!$B$1:$BA$1,0)))*AR$3</f>
        <v>0</v>
      </c>
      <c r="AS33" s="2">
        <f>IF(AS$2=0,0,INDEX('Placebo - Data'!$B:$BA,MATCH($Q33,'Placebo - Data'!$A:$A,0),MATCH(AS$1,'Placebo - Data'!$B$1:$BA$1,0)))*AS$3</f>
        <v>1.481783390045166E-2</v>
      </c>
      <c r="AT33" s="2">
        <f>IF(AT$2=0,0,INDEX('Placebo - Data'!$B:$BA,MATCH($Q33,'Placebo - Data'!$A:$A,0),MATCH(AT$1,'Placebo - Data'!$B$1:$BA$1,0)))*AT$3</f>
        <v>-6.1195394955575466E-3</v>
      </c>
      <c r="AU33" s="2">
        <f>IF(AU$2=0,0,INDEX('Placebo - Data'!$B:$BA,MATCH($Q33,'Placebo - Data'!$A:$A,0),MATCH(AU$1,'Placebo - Data'!$B$1:$BA$1,0)))*AU$3</f>
        <v>0</v>
      </c>
      <c r="AV33" s="2">
        <f>IF(AV$2=0,0,INDEX('Placebo - Data'!$B:$BA,MATCH($Q33,'Placebo - Data'!$A:$A,0),MATCH(AV$1,'Placebo - Data'!$B$1:$BA$1,0)))*AV$3</f>
        <v>2.3490697145462036E-2</v>
      </c>
      <c r="AW33" s="2">
        <f>IF(AW$2=0,0,INDEX('Placebo - Data'!$B:$BA,MATCH($Q33,'Placebo - Data'!$A:$A,0),MATCH(AW$1,'Placebo - Data'!$B$1:$BA$1,0)))*AW$3</f>
        <v>0</v>
      </c>
      <c r="AX33" s="2">
        <f>IF(AX$2=0,0,INDEX('Placebo - Data'!$B:$BA,MATCH($Q33,'Placebo - Data'!$A:$A,0),MATCH(AX$1,'Placebo - Data'!$B$1:$BA$1,0)))*AX$3</f>
        <v>0</v>
      </c>
      <c r="AY33" s="2">
        <f>IF(AY$2=0,0,INDEX('Placebo - Data'!$B:$BA,MATCH($Q33,'Placebo - Data'!$A:$A,0),MATCH(AY$1,'Placebo - Data'!$B$1:$BA$1,0)))*AY$3</f>
        <v>0</v>
      </c>
      <c r="AZ33" s="2">
        <f>IF(AZ$2=0,0,INDEX('Placebo - Data'!$B:$BA,MATCH($Q33,'Placebo - Data'!$A:$A,0),MATCH(AZ$1,'Placebo - Data'!$B$1:$BA$1,0)))*AZ$3</f>
        <v>-5.3481120616197586E-2</v>
      </c>
      <c r="BA33" s="2">
        <f>IF(BA$2=0,0,INDEX('Placebo - Data'!$B:$BA,MATCH($Q33,'Placebo - Data'!$A:$A,0),MATCH(BA$1,'Placebo - Data'!$B$1:$BA$1,0)))*BA$3</f>
        <v>0</v>
      </c>
      <c r="BB33" s="2">
        <f>IF(BB$2=0,0,INDEX('Placebo - Data'!$B:$BA,MATCH($Q33,'Placebo - Data'!$A:$A,0),MATCH(BB$1,'Placebo - Data'!$B$1:$BA$1,0)))*BB$3</f>
        <v>-2.7502771466970444E-2</v>
      </c>
      <c r="BC33" s="2">
        <f>IF(BC$2=0,0,INDEX('Placebo - Data'!$B:$BA,MATCH($Q33,'Placebo - Data'!$A:$A,0),MATCH(BC$1,'Placebo - Data'!$B$1:$BA$1,0)))*BC$3</f>
        <v>0</v>
      </c>
      <c r="BD33" s="2">
        <f>IF(BD$2=0,0,INDEX('Placebo - Data'!$B:$BA,MATCH($Q33,'Placebo - Data'!$A:$A,0),MATCH(BD$1,'Placebo - Data'!$B$1:$BA$1,0)))*BD$3</f>
        <v>0</v>
      </c>
      <c r="BE33" s="2">
        <f>IF(BE$2=0,0,INDEX('Placebo - Data'!$B:$BA,MATCH($Q33,'Placebo - Data'!$A:$A,0),MATCH(BE$1,'Placebo - Data'!$B$1:$BA$1,0)))*BE$3</f>
        <v>0</v>
      </c>
      <c r="BF33" s="2">
        <f>IF(BF$2=0,0,INDEX('Placebo - Data'!$B:$BA,MATCH($Q33,'Placebo - Data'!$A:$A,0),MATCH(BF$1,'Placebo - Data'!$B$1:$BA$1,0)))*BF$3</f>
        <v>-0.11765824258327484</v>
      </c>
      <c r="BG33" s="2">
        <f>IF(BG$2=0,0,INDEX('Placebo - Data'!$B:$BA,MATCH($Q33,'Placebo - Data'!$A:$A,0),MATCH(BG$1,'Placebo - Data'!$B$1:$BA$1,0)))*BG$3</f>
        <v>7.7374711632728577E-2</v>
      </c>
      <c r="BH33" s="2">
        <f>IF(BH$2=0,0,INDEX('Placebo - Data'!$B:$BA,MATCH($Q33,'Placebo - Data'!$A:$A,0),MATCH(BH$1,'Placebo - Data'!$B$1:$BA$1,0)))*BH$3</f>
        <v>4.8894170671701431E-2</v>
      </c>
      <c r="BI33" s="2">
        <f>IF(BI$2=0,0,INDEX('Placebo - Data'!$B:$BA,MATCH($Q33,'Placebo - Data'!$A:$A,0),MATCH(BI$1,'Placebo - Data'!$B$1:$BA$1,0)))*BI$3</f>
        <v>-1.9559025764465332E-2</v>
      </c>
      <c r="BJ33" s="2">
        <f>IF(BJ$2=0,0,INDEX('Placebo - Data'!$B:$BA,MATCH($Q33,'Placebo - Data'!$A:$A,0),MATCH(BJ$1,'Placebo - Data'!$B$1:$BA$1,0)))*BJ$3</f>
        <v>0</v>
      </c>
      <c r="BK33" s="2">
        <f>IF(BK$2=0,0,INDEX('Placebo - Data'!$B:$BA,MATCH($Q33,'Placebo - Data'!$A:$A,0),MATCH(BK$1,'Placebo - Data'!$B$1:$BA$1,0)))*BK$3</f>
        <v>0</v>
      </c>
      <c r="BL33" s="2">
        <f>IF(BL$2=0,0,INDEX('Placebo - Data'!$B:$BA,MATCH($Q33,'Placebo - Data'!$A:$A,0),MATCH(BL$1,'Placebo - Data'!$B$1:$BA$1,0)))*BL$3</f>
        <v>0</v>
      </c>
      <c r="BM33" s="2">
        <f>IF(BM$2=0,0,INDEX('Placebo - Data'!$B:$BA,MATCH($Q33,'Placebo - Data'!$A:$A,0),MATCH(BM$1,'Placebo - Data'!$B$1:$BA$1,0)))*BM$3</f>
        <v>0</v>
      </c>
      <c r="BN33" s="2">
        <f>IF(BN$2=0,0,INDEX('Placebo - Data'!$B:$BA,MATCH($Q33,'Placebo - Data'!$A:$A,0),MATCH(BN$1,'Placebo - Data'!$B$1:$BA$1,0)))*BN$3</f>
        <v>0</v>
      </c>
      <c r="BO33" s="2">
        <f>IF(BO$2=0,0,INDEX('Placebo - Data'!$B:$BA,MATCH($Q33,'Placebo - Data'!$A:$A,0),MATCH(BO$1,'Placebo - Data'!$B$1:$BA$1,0)))*BO$3</f>
        <v>1.5531237237155437E-2</v>
      </c>
      <c r="BP33" s="2">
        <f>IF(BP$2=0,0,INDEX('Placebo - Data'!$B:$BA,MATCH($Q33,'Placebo - Data'!$A:$A,0),MATCH(BP$1,'Placebo - Data'!$B$1:$BA$1,0)))*BP$3</f>
        <v>0</v>
      </c>
      <c r="BQ33" s="2"/>
      <c r="BR33" s="2"/>
    </row>
    <row r="34" spans="1:70" x14ac:dyDescent="0.25">
      <c r="A34" t="s">
        <v>79</v>
      </c>
      <c r="B34" s="2">
        <f t="shared" si="0"/>
        <v>0</v>
      </c>
      <c r="Q34">
        <f>'Placebo - Data'!A31</f>
        <v>2011</v>
      </c>
      <c r="R34" s="2">
        <f>IF(R$2=0,0,INDEX('Placebo - Data'!$B:$BA,MATCH($Q34,'Placebo - Data'!$A:$A,0),MATCH(R$1,'Placebo - Data'!$B$1:$BA$1,0)))*R$3</f>
        <v>2.6376694440841675E-2</v>
      </c>
      <c r="S34" s="2">
        <f>IF(S$2=0,0,INDEX('Placebo - Data'!$B:$BA,MATCH($Q34,'Placebo - Data'!$A:$A,0),MATCH(S$1,'Placebo - Data'!$B$1:$BA$1,0)))*S$3</f>
        <v>0</v>
      </c>
      <c r="T34" s="2">
        <f>IF(T$2=0,0,INDEX('Placebo - Data'!$B:$BA,MATCH($Q34,'Placebo - Data'!$A:$A,0),MATCH(T$1,'Placebo - Data'!$B$1:$BA$1,0)))*T$3</f>
        <v>0</v>
      </c>
      <c r="U34" s="2">
        <f>IF(U$2=0,0,INDEX('Placebo - Data'!$B:$BA,MATCH($Q34,'Placebo - Data'!$A:$A,0),MATCH(U$1,'Placebo - Data'!$B$1:$BA$1,0)))*U$3</f>
        <v>3.9486177265644073E-2</v>
      </c>
      <c r="V34" s="2">
        <f>IF(V$2=0,0,INDEX('Placebo - Data'!$B:$BA,MATCH($Q34,'Placebo - Data'!$A:$A,0),MATCH(V$1,'Placebo - Data'!$B$1:$BA$1,0)))*V$3</f>
        <v>2.0449170842766762E-2</v>
      </c>
      <c r="W34" s="2">
        <f>IF(W$2=0,0,INDEX('Placebo - Data'!$B:$BA,MATCH($Q34,'Placebo - Data'!$A:$A,0),MATCH(W$1,'Placebo - Data'!$B$1:$BA$1,0)))*W$3</f>
        <v>0</v>
      </c>
      <c r="X34" s="2">
        <f>IF(X$2=0,0,INDEX('Placebo - Data'!$B:$BA,MATCH($Q34,'Placebo - Data'!$A:$A,0),MATCH(X$1,'Placebo - Data'!$B$1:$BA$1,0)))*X$3</f>
        <v>-3.9281468838453293E-2</v>
      </c>
      <c r="Y34" s="2">
        <f>IF(Y$2=0,0,INDEX('Placebo - Data'!$B:$BA,MATCH($Q34,'Placebo - Data'!$A:$A,0),MATCH(Y$1,'Placebo - Data'!$B$1:$BA$1,0)))*Y$3</f>
        <v>-7.0810750126838684E-2</v>
      </c>
      <c r="Z34" s="2">
        <f>IF(Z$2=0,0,INDEX('Placebo - Data'!$B:$BA,MATCH($Q34,'Placebo - Data'!$A:$A,0),MATCH(Z$1,'Placebo - Data'!$B$1:$BA$1,0)))*Z$3</f>
        <v>0</v>
      </c>
      <c r="AA34" s="2">
        <f>IF(AA$2=0,0,INDEX('Placebo - Data'!$B:$BA,MATCH($Q34,'Placebo - Data'!$A:$A,0),MATCH(AA$1,'Placebo - Data'!$B$1:$BA$1,0)))*AA$3</f>
        <v>0</v>
      </c>
      <c r="AB34" s="2">
        <f>IF(AB$2=0,0,INDEX('Placebo - Data'!$B:$BA,MATCH($Q34,'Placebo - Data'!$A:$A,0),MATCH(AB$1,'Placebo - Data'!$B$1:$BA$1,0)))*AB$3</f>
        <v>3.8048919290304184E-2</v>
      </c>
      <c r="AC34" s="2">
        <f>IF(AC$2=0,0,INDEX('Placebo - Data'!$B:$BA,MATCH($Q34,'Placebo - Data'!$A:$A,0),MATCH(AC$1,'Placebo - Data'!$B$1:$BA$1,0)))*AC$3</f>
        <v>7.2574079036712646E-2</v>
      </c>
      <c r="AD34" s="2">
        <f>IF(AD$2=0,0,INDEX('Placebo - Data'!$B:$BA,MATCH($Q34,'Placebo - Data'!$A:$A,0),MATCH(AD$1,'Placebo - Data'!$B$1:$BA$1,0)))*AD$3</f>
        <v>0</v>
      </c>
      <c r="AE34" s="2">
        <f>IF(AE$2=0,0,INDEX('Placebo - Data'!$B:$BA,MATCH($Q34,'Placebo - Data'!$A:$A,0),MATCH(AE$1,'Placebo - Data'!$B$1:$BA$1,0)))*AE$3</f>
        <v>-1.9382927566766739E-2</v>
      </c>
      <c r="AF34" s="2">
        <f>IF(AF$2=0,0,INDEX('Placebo - Data'!$B:$BA,MATCH($Q34,'Placebo - Data'!$A:$A,0),MATCH(AF$1,'Placebo - Data'!$B$1:$BA$1,0)))*AF$3</f>
        <v>-2.912181057035923E-2</v>
      </c>
      <c r="AG34" s="2">
        <f>IF(AG$2=0,0,INDEX('Placebo - Data'!$B:$BA,MATCH($Q34,'Placebo - Data'!$A:$A,0),MATCH(AG$1,'Placebo - Data'!$B$1:$BA$1,0)))*AG$3</f>
        <v>0</v>
      </c>
      <c r="AH34" s="2">
        <f>IF(AH$2=0,0,INDEX('Placebo - Data'!$B:$BA,MATCH($Q34,'Placebo - Data'!$A:$A,0),MATCH(AH$1,'Placebo - Data'!$B$1:$BA$1,0)))*AH$3</f>
        <v>1.4216575771570206E-2</v>
      </c>
      <c r="AI34" s="2">
        <f>IF(AI$2=0,0,INDEX('Placebo - Data'!$B:$BA,MATCH($Q34,'Placebo - Data'!$A:$A,0),MATCH(AI$1,'Placebo - Data'!$B$1:$BA$1,0)))*AI$3</f>
        <v>4.9901645630598068E-2</v>
      </c>
      <c r="AJ34" s="2">
        <f>IF(AJ$2=0,0,INDEX('Placebo - Data'!$B:$BA,MATCH($Q34,'Placebo - Data'!$A:$A,0),MATCH(AJ$1,'Placebo - Data'!$B$1:$BA$1,0)))*AJ$3</f>
        <v>2.173176035284996E-2</v>
      </c>
      <c r="AK34" s="2">
        <f>IF(AK$2=0,0,INDEX('Placebo - Data'!$B:$BA,MATCH($Q34,'Placebo - Data'!$A:$A,0),MATCH(AK$1,'Placebo - Data'!$B$1:$BA$1,0)))*AK$3</f>
        <v>0</v>
      </c>
      <c r="AL34" s="2">
        <f>IF(AL$2=0,0,INDEX('Placebo - Data'!$B:$BA,MATCH($Q34,'Placebo - Data'!$A:$A,0),MATCH(AL$1,'Placebo - Data'!$B$1:$BA$1,0)))*AL$3</f>
        <v>-5.6556756608188152E-3</v>
      </c>
      <c r="AM34" s="2">
        <f>IF(AM$2=0,0,INDEX('Placebo - Data'!$B:$BA,MATCH($Q34,'Placebo - Data'!$A:$A,0),MATCH(AM$1,'Placebo - Data'!$B$1:$BA$1,0)))*AM$3</f>
        <v>6.2077785842120647E-3</v>
      </c>
      <c r="AN34" s="2">
        <f>IF(AN$2=0,0,INDEX('Placebo - Data'!$B:$BA,MATCH($Q34,'Placebo - Data'!$A:$A,0),MATCH(AN$1,'Placebo - Data'!$B$1:$BA$1,0)))*AN$3</f>
        <v>0</v>
      </c>
      <c r="AO34" s="2">
        <f>IF(AO$2=0,0,INDEX('Placebo - Data'!$B:$BA,MATCH($Q34,'Placebo - Data'!$A:$A,0),MATCH(AO$1,'Placebo - Data'!$B$1:$BA$1,0)))*AO$3</f>
        <v>-1.2104404158890247E-3</v>
      </c>
      <c r="AP34" s="2">
        <f>IF(AP$2=0,0,INDEX('Placebo - Data'!$B:$BA,MATCH($Q34,'Placebo - Data'!$A:$A,0),MATCH(AP$1,'Placebo - Data'!$B$1:$BA$1,0)))*AP$3</f>
        <v>0</v>
      </c>
      <c r="AQ34" s="2">
        <f>IF(AQ$2=0,0,INDEX('Placebo - Data'!$B:$BA,MATCH($Q34,'Placebo - Data'!$A:$A,0),MATCH(AQ$1,'Placebo - Data'!$B$1:$BA$1,0)))*AQ$3</f>
        <v>-6.9015301764011383E-2</v>
      </c>
      <c r="AR34" s="2">
        <f>IF(AR$2=0,0,INDEX('Placebo - Data'!$B:$BA,MATCH($Q34,'Placebo - Data'!$A:$A,0),MATCH(AR$1,'Placebo - Data'!$B$1:$BA$1,0)))*AR$3</f>
        <v>0</v>
      </c>
      <c r="AS34" s="2">
        <f>IF(AS$2=0,0,INDEX('Placebo - Data'!$B:$BA,MATCH($Q34,'Placebo - Data'!$A:$A,0),MATCH(AS$1,'Placebo - Data'!$B$1:$BA$1,0)))*AS$3</f>
        <v>2.8904737904667854E-2</v>
      </c>
      <c r="AT34" s="2">
        <f>IF(AT$2=0,0,INDEX('Placebo - Data'!$B:$BA,MATCH($Q34,'Placebo - Data'!$A:$A,0),MATCH(AT$1,'Placebo - Data'!$B$1:$BA$1,0)))*AT$3</f>
        <v>3.662419319152832E-2</v>
      </c>
      <c r="AU34" s="2">
        <f>IF(AU$2=0,0,INDEX('Placebo - Data'!$B:$BA,MATCH($Q34,'Placebo - Data'!$A:$A,0),MATCH(AU$1,'Placebo - Data'!$B$1:$BA$1,0)))*AU$3</f>
        <v>0</v>
      </c>
      <c r="AV34" s="2">
        <f>IF(AV$2=0,0,INDEX('Placebo - Data'!$B:$BA,MATCH($Q34,'Placebo - Data'!$A:$A,0),MATCH(AV$1,'Placebo - Data'!$B$1:$BA$1,0)))*AV$3</f>
        <v>1.5675053000450134E-2</v>
      </c>
      <c r="AW34" s="2">
        <f>IF(AW$2=0,0,INDEX('Placebo - Data'!$B:$BA,MATCH($Q34,'Placebo - Data'!$A:$A,0),MATCH(AW$1,'Placebo - Data'!$B$1:$BA$1,0)))*AW$3</f>
        <v>0</v>
      </c>
      <c r="AX34" s="2">
        <f>IF(AX$2=0,0,INDEX('Placebo - Data'!$B:$BA,MATCH($Q34,'Placebo - Data'!$A:$A,0),MATCH(AX$1,'Placebo - Data'!$B$1:$BA$1,0)))*AX$3</f>
        <v>0</v>
      </c>
      <c r="AY34" s="2">
        <f>IF(AY$2=0,0,INDEX('Placebo - Data'!$B:$BA,MATCH($Q34,'Placebo - Data'!$A:$A,0),MATCH(AY$1,'Placebo - Data'!$B$1:$BA$1,0)))*AY$3</f>
        <v>0</v>
      </c>
      <c r="AZ34" s="2">
        <f>IF(AZ$2=0,0,INDEX('Placebo - Data'!$B:$BA,MATCH($Q34,'Placebo - Data'!$A:$A,0),MATCH(AZ$1,'Placebo - Data'!$B$1:$BA$1,0)))*AZ$3</f>
        <v>-4.8118386417627335E-2</v>
      </c>
      <c r="BA34" s="2">
        <f>IF(BA$2=0,0,INDEX('Placebo - Data'!$B:$BA,MATCH($Q34,'Placebo - Data'!$A:$A,0),MATCH(BA$1,'Placebo - Data'!$B$1:$BA$1,0)))*BA$3</f>
        <v>0</v>
      </c>
      <c r="BB34" s="2">
        <f>IF(BB$2=0,0,INDEX('Placebo - Data'!$B:$BA,MATCH($Q34,'Placebo - Data'!$A:$A,0),MATCH(BB$1,'Placebo - Data'!$B$1:$BA$1,0)))*BB$3</f>
        <v>-4.4942621141672134E-2</v>
      </c>
      <c r="BC34" s="2">
        <f>IF(BC$2=0,0,INDEX('Placebo - Data'!$B:$BA,MATCH($Q34,'Placebo - Data'!$A:$A,0),MATCH(BC$1,'Placebo - Data'!$B$1:$BA$1,0)))*BC$3</f>
        <v>0</v>
      </c>
      <c r="BD34" s="2">
        <f>IF(BD$2=0,0,INDEX('Placebo - Data'!$B:$BA,MATCH($Q34,'Placebo - Data'!$A:$A,0),MATCH(BD$1,'Placebo - Data'!$B$1:$BA$1,0)))*BD$3</f>
        <v>0</v>
      </c>
      <c r="BE34" s="2">
        <f>IF(BE$2=0,0,INDEX('Placebo - Data'!$B:$BA,MATCH($Q34,'Placebo - Data'!$A:$A,0),MATCH(BE$1,'Placebo - Data'!$B$1:$BA$1,0)))*BE$3</f>
        <v>0</v>
      </c>
      <c r="BF34" s="2">
        <f>IF(BF$2=0,0,INDEX('Placebo - Data'!$B:$BA,MATCH($Q34,'Placebo - Data'!$A:$A,0),MATCH(BF$1,'Placebo - Data'!$B$1:$BA$1,0)))*BF$3</f>
        <v>-6.6687062382698059E-2</v>
      </c>
      <c r="BG34" s="2">
        <f>IF(BG$2=0,0,INDEX('Placebo - Data'!$B:$BA,MATCH($Q34,'Placebo - Data'!$A:$A,0),MATCH(BG$1,'Placebo - Data'!$B$1:$BA$1,0)))*BG$3</f>
        <v>4.0534418076276779E-2</v>
      </c>
      <c r="BH34" s="2">
        <f>IF(BH$2=0,0,INDEX('Placebo - Data'!$B:$BA,MATCH($Q34,'Placebo - Data'!$A:$A,0),MATCH(BH$1,'Placebo - Data'!$B$1:$BA$1,0)))*BH$3</f>
        <v>7.4048809707164764E-2</v>
      </c>
      <c r="BI34" s="2">
        <f>IF(BI$2=0,0,INDEX('Placebo - Data'!$B:$BA,MATCH($Q34,'Placebo - Data'!$A:$A,0),MATCH(BI$1,'Placebo - Data'!$B$1:$BA$1,0)))*BI$3</f>
        <v>1.2887083925306797E-2</v>
      </c>
      <c r="BJ34" s="2">
        <f>IF(BJ$2=0,0,INDEX('Placebo - Data'!$B:$BA,MATCH($Q34,'Placebo - Data'!$A:$A,0),MATCH(BJ$1,'Placebo - Data'!$B$1:$BA$1,0)))*BJ$3</f>
        <v>0</v>
      </c>
      <c r="BK34" s="2">
        <f>IF(BK$2=0,0,INDEX('Placebo - Data'!$B:$BA,MATCH($Q34,'Placebo - Data'!$A:$A,0),MATCH(BK$1,'Placebo - Data'!$B$1:$BA$1,0)))*BK$3</f>
        <v>0</v>
      </c>
      <c r="BL34" s="2">
        <f>IF(BL$2=0,0,INDEX('Placebo - Data'!$B:$BA,MATCH($Q34,'Placebo - Data'!$A:$A,0),MATCH(BL$1,'Placebo - Data'!$B$1:$BA$1,0)))*BL$3</f>
        <v>0</v>
      </c>
      <c r="BM34" s="2">
        <f>IF(BM$2=0,0,INDEX('Placebo - Data'!$B:$BA,MATCH($Q34,'Placebo - Data'!$A:$A,0),MATCH(BM$1,'Placebo - Data'!$B$1:$BA$1,0)))*BM$3</f>
        <v>0</v>
      </c>
      <c r="BN34" s="2">
        <f>IF(BN$2=0,0,INDEX('Placebo - Data'!$B:$BA,MATCH($Q34,'Placebo - Data'!$A:$A,0),MATCH(BN$1,'Placebo - Data'!$B$1:$BA$1,0)))*BN$3</f>
        <v>0</v>
      </c>
      <c r="BO34" s="2">
        <f>IF(BO$2=0,0,INDEX('Placebo - Data'!$B:$BA,MATCH($Q34,'Placebo - Data'!$A:$A,0),MATCH(BO$1,'Placebo - Data'!$B$1:$BA$1,0)))*BO$3</f>
        <v>5.3806975483894348E-2</v>
      </c>
      <c r="BP34" s="2">
        <f>IF(BP$2=0,0,INDEX('Placebo - Data'!$B:$BA,MATCH($Q34,'Placebo - Data'!$A:$A,0),MATCH(BP$1,'Placebo - Data'!$B$1:$BA$1,0)))*BP$3</f>
        <v>0</v>
      </c>
      <c r="BQ34" s="2"/>
      <c r="BR34" s="2"/>
    </row>
    <row r="35" spans="1:70" x14ac:dyDescent="0.25">
      <c r="A35" t="s">
        <v>84</v>
      </c>
      <c r="B35" s="2">
        <f t="shared" si="0"/>
        <v>0</v>
      </c>
      <c r="Q35">
        <f>'Placebo - Data'!A32</f>
        <v>2012</v>
      </c>
      <c r="R35" s="2">
        <f>IF(R$2=0,0,INDEX('Placebo - Data'!$B:$BA,MATCH($Q35,'Placebo - Data'!$A:$A,0),MATCH(R$1,'Placebo - Data'!$B$1:$BA$1,0)))*R$3</f>
        <v>-1.7734736204147339E-2</v>
      </c>
      <c r="S35" s="2">
        <f>IF(S$2=0,0,INDEX('Placebo - Data'!$B:$BA,MATCH($Q35,'Placebo - Data'!$A:$A,0),MATCH(S$1,'Placebo - Data'!$B$1:$BA$1,0)))*S$3</f>
        <v>0</v>
      </c>
      <c r="T35" s="2">
        <f>IF(T$2=0,0,INDEX('Placebo - Data'!$B:$BA,MATCH($Q35,'Placebo - Data'!$A:$A,0),MATCH(T$1,'Placebo - Data'!$B$1:$BA$1,0)))*T$3</f>
        <v>0</v>
      </c>
      <c r="U35" s="2">
        <f>IF(U$2=0,0,INDEX('Placebo - Data'!$B:$BA,MATCH($Q35,'Placebo - Data'!$A:$A,0),MATCH(U$1,'Placebo - Data'!$B$1:$BA$1,0)))*U$3</f>
        <v>3.5971853882074356E-2</v>
      </c>
      <c r="V35" s="2">
        <f>IF(V$2=0,0,INDEX('Placebo - Data'!$B:$BA,MATCH($Q35,'Placebo - Data'!$A:$A,0),MATCH(V$1,'Placebo - Data'!$B$1:$BA$1,0)))*V$3</f>
        <v>4.1898954659700394E-2</v>
      </c>
      <c r="W35" s="2">
        <f>IF(W$2=0,0,INDEX('Placebo - Data'!$B:$BA,MATCH($Q35,'Placebo - Data'!$A:$A,0),MATCH(W$1,'Placebo - Data'!$B$1:$BA$1,0)))*W$3</f>
        <v>0</v>
      </c>
      <c r="X35" s="2">
        <f>IF(X$2=0,0,INDEX('Placebo - Data'!$B:$BA,MATCH($Q35,'Placebo - Data'!$A:$A,0),MATCH(X$1,'Placebo - Data'!$B$1:$BA$1,0)))*X$3</f>
        <v>3.1605083495378494E-2</v>
      </c>
      <c r="Y35" s="2">
        <f>IF(Y$2=0,0,INDEX('Placebo - Data'!$B:$BA,MATCH($Q35,'Placebo - Data'!$A:$A,0),MATCH(Y$1,'Placebo - Data'!$B$1:$BA$1,0)))*Y$3</f>
        <v>-3.4530032426118851E-2</v>
      </c>
      <c r="Z35" s="2">
        <f>IF(Z$2=0,0,INDEX('Placebo - Data'!$B:$BA,MATCH($Q35,'Placebo - Data'!$A:$A,0),MATCH(Z$1,'Placebo - Data'!$B$1:$BA$1,0)))*Z$3</f>
        <v>0</v>
      </c>
      <c r="AA35" s="2">
        <f>IF(AA$2=0,0,INDEX('Placebo - Data'!$B:$BA,MATCH($Q35,'Placebo - Data'!$A:$A,0),MATCH(AA$1,'Placebo - Data'!$B$1:$BA$1,0)))*AA$3</f>
        <v>0</v>
      </c>
      <c r="AB35" s="2">
        <f>IF(AB$2=0,0,INDEX('Placebo - Data'!$B:$BA,MATCH($Q35,'Placebo - Data'!$A:$A,0),MATCH(AB$1,'Placebo - Data'!$B$1:$BA$1,0)))*AB$3</f>
        <v>2.45086420327425E-2</v>
      </c>
      <c r="AC35" s="2">
        <f>IF(AC$2=0,0,INDEX('Placebo - Data'!$B:$BA,MATCH($Q35,'Placebo - Data'!$A:$A,0),MATCH(AC$1,'Placebo - Data'!$B$1:$BA$1,0)))*AC$3</f>
        <v>4.8570964485406876E-2</v>
      </c>
      <c r="AD35" s="2">
        <f>IF(AD$2=0,0,INDEX('Placebo - Data'!$B:$BA,MATCH($Q35,'Placebo - Data'!$A:$A,0),MATCH(AD$1,'Placebo - Data'!$B$1:$BA$1,0)))*AD$3</f>
        <v>0</v>
      </c>
      <c r="AE35" s="2">
        <f>IF(AE$2=0,0,INDEX('Placebo - Data'!$B:$BA,MATCH($Q35,'Placebo - Data'!$A:$A,0),MATCH(AE$1,'Placebo - Data'!$B$1:$BA$1,0)))*AE$3</f>
        <v>-3.7633900064975023E-3</v>
      </c>
      <c r="AF35" s="2">
        <f>IF(AF$2=0,0,INDEX('Placebo - Data'!$B:$BA,MATCH($Q35,'Placebo - Data'!$A:$A,0),MATCH(AF$1,'Placebo - Data'!$B$1:$BA$1,0)))*AF$3</f>
        <v>-1.6038423404097557E-2</v>
      </c>
      <c r="AG35" s="2">
        <f>IF(AG$2=0,0,INDEX('Placebo - Data'!$B:$BA,MATCH($Q35,'Placebo - Data'!$A:$A,0),MATCH(AG$1,'Placebo - Data'!$B$1:$BA$1,0)))*AG$3</f>
        <v>0</v>
      </c>
      <c r="AH35" s="2">
        <f>IF(AH$2=0,0,INDEX('Placebo - Data'!$B:$BA,MATCH($Q35,'Placebo - Data'!$A:$A,0),MATCH(AH$1,'Placebo - Data'!$B$1:$BA$1,0)))*AH$3</f>
        <v>1.0512240696698427E-3</v>
      </c>
      <c r="AI35" s="2">
        <f>IF(AI$2=0,0,INDEX('Placebo - Data'!$B:$BA,MATCH($Q35,'Placebo - Data'!$A:$A,0),MATCH(AI$1,'Placebo - Data'!$B$1:$BA$1,0)))*AI$3</f>
        <v>6.2216151505708694E-2</v>
      </c>
      <c r="AJ35" s="2">
        <f>IF(AJ$2=0,0,INDEX('Placebo - Data'!$B:$BA,MATCH($Q35,'Placebo - Data'!$A:$A,0),MATCH(AJ$1,'Placebo - Data'!$B$1:$BA$1,0)))*AJ$3</f>
        <v>4.830130934715271E-2</v>
      </c>
      <c r="AK35" s="2">
        <f>IF(AK$2=0,0,INDEX('Placebo - Data'!$B:$BA,MATCH($Q35,'Placebo - Data'!$A:$A,0),MATCH(AK$1,'Placebo - Data'!$B$1:$BA$1,0)))*AK$3</f>
        <v>0</v>
      </c>
      <c r="AL35" s="2">
        <f>IF(AL$2=0,0,INDEX('Placebo - Data'!$B:$BA,MATCH($Q35,'Placebo - Data'!$A:$A,0),MATCH(AL$1,'Placebo - Data'!$B$1:$BA$1,0)))*AL$3</f>
        <v>-2.8977140784263611E-2</v>
      </c>
      <c r="AM35" s="2">
        <f>IF(AM$2=0,0,INDEX('Placebo - Data'!$B:$BA,MATCH($Q35,'Placebo - Data'!$A:$A,0),MATCH(AM$1,'Placebo - Data'!$B$1:$BA$1,0)))*AM$3</f>
        <v>6.9856405258178711E-2</v>
      </c>
      <c r="AN35" s="2">
        <f>IF(AN$2=0,0,INDEX('Placebo - Data'!$B:$BA,MATCH($Q35,'Placebo - Data'!$A:$A,0),MATCH(AN$1,'Placebo - Data'!$B$1:$BA$1,0)))*AN$3</f>
        <v>0</v>
      </c>
      <c r="AO35" s="2">
        <f>IF(AO$2=0,0,INDEX('Placebo - Data'!$B:$BA,MATCH($Q35,'Placebo - Data'!$A:$A,0),MATCH(AO$1,'Placebo - Data'!$B$1:$BA$1,0)))*AO$3</f>
        <v>-1.1895724572241306E-2</v>
      </c>
      <c r="AP35" s="2">
        <f>IF(AP$2=0,0,INDEX('Placebo - Data'!$B:$BA,MATCH($Q35,'Placebo - Data'!$A:$A,0),MATCH(AP$1,'Placebo - Data'!$B$1:$BA$1,0)))*AP$3</f>
        <v>0</v>
      </c>
      <c r="AQ35" s="2">
        <f>IF(AQ$2=0,0,INDEX('Placebo - Data'!$B:$BA,MATCH($Q35,'Placebo - Data'!$A:$A,0),MATCH(AQ$1,'Placebo - Data'!$B$1:$BA$1,0)))*AQ$3</f>
        <v>-6.8072497844696045E-2</v>
      </c>
      <c r="AR35" s="2">
        <f>IF(AR$2=0,0,INDEX('Placebo - Data'!$B:$BA,MATCH($Q35,'Placebo - Data'!$A:$A,0),MATCH(AR$1,'Placebo - Data'!$B$1:$BA$1,0)))*AR$3</f>
        <v>0</v>
      </c>
      <c r="AS35" s="2">
        <f>IF(AS$2=0,0,INDEX('Placebo - Data'!$B:$BA,MATCH($Q35,'Placebo - Data'!$A:$A,0),MATCH(AS$1,'Placebo - Data'!$B$1:$BA$1,0)))*AS$3</f>
        <v>-9.7204975783824921E-2</v>
      </c>
      <c r="AT35" s="2">
        <f>IF(AT$2=0,0,INDEX('Placebo - Data'!$B:$BA,MATCH($Q35,'Placebo - Data'!$A:$A,0),MATCH(AT$1,'Placebo - Data'!$B$1:$BA$1,0)))*AT$3</f>
        <v>-3.7977669388055801E-2</v>
      </c>
      <c r="AU35" s="2">
        <f>IF(AU$2=0,0,INDEX('Placebo - Data'!$B:$BA,MATCH($Q35,'Placebo - Data'!$A:$A,0),MATCH(AU$1,'Placebo - Data'!$B$1:$BA$1,0)))*AU$3</f>
        <v>0</v>
      </c>
      <c r="AV35" s="2">
        <f>IF(AV$2=0,0,INDEX('Placebo - Data'!$B:$BA,MATCH($Q35,'Placebo - Data'!$A:$A,0),MATCH(AV$1,'Placebo - Data'!$B$1:$BA$1,0)))*AV$3</f>
        <v>6.2554039061069489E-2</v>
      </c>
      <c r="AW35" s="2">
        <f>IF(AW$2=0,0,INDEX('Placebo - Data'!$B:$BA,MATCH($Q35,'Placebo - Data'!$A:$A,0),MATCH(AW$1,'Placebo - Data'!$B$1:$BA$1,0)))*AW$3</f>
        <v>0</v>
      </c>
      <c r="AX35" s="2">
        <f>IF(AX$2=0,0,INDEX('Placebo - Data'!$B:$BA,MATCH($Q35,'Placebo - Data'!$A:$A,0),MATCH(AX$1,'Placebo - Data'!$B$1:$BA$1,0)))*AX$3</f>
        <v>0</v>
      </c>
      <c r="AY35" s="2">
        <f>IF(AY$2=0,0,INDEX('Placebo - Data'!$B:$BA,MATCH($Q35,'Placebo - Data'!$A:$A,0),MATCH(AY$1,'Placebo - Data'!$B$1:$BA$1,0)))*AY$3</f>
        <v>0</v>
      </c>
      <c r="AZ35" s="2">
        <f>IF(AZ$2=0,0,INDEX('Placebo - Data'!$B:$BA,MATCH($Q35,'Placebo - Data'!$A:$A,0),MATCH(AZ$1,'Placebo - Data'!$B$1:$BA$1,0)))*AZ$3</f>
        <v>-9.2442579567432404E-2</v>
      </c>
      <c r="BA35" s="2">
        <f>IF(BA$2=0,0,INDEX('Placebo - Data'!$B:$BA,MATCH($Q35,'Placebo - Data'!$A:$A,0),MATCH(BA$1,'Placebo - Data'!$B$1:$BA$1,0)))*BA$3</f>
        <v>0</v>
      </c>
      <c r="BB35" s="2">
        <f>IF(BB$2=0,0,INDEX('Placebo - Data'!$B:$BA,MATCH($Q35,'Placebo - Data'!$A:$A,0),MATCH(BB$1,'Placebo - Data'!$B$1:$BA$1,0)))*BB$3</f>
        <v>2.3592988029122353E-2</v>
      </c>
      <c r="BC35" s="2">
        <f>IF(BC$2=0,0,INDEX('Placebo - Data'!$B:$BA,MATCH($Q35,'Placebo - Data'!$A:$A,0),MATCH(BC$1,'Placebo - Data'!$B$1:$BA$1,0)))*BC$3</f>
        <v>0</v>
      </c>
      <c r="BD35" s="2">
        <f>IF(BD$2=0,0,INDEX('Placebo - Data'!$B:$BA,MATCH($Q35,'Placebo - Data'!$A:$A,0),MATCH(BD$1,'Placebo - Data'!$B$1:$BA$1,0)))*BD$3</f>
        <v>0</v>
      </c>
      <c r="BE35" s="2">
        <f>IF(BE$2=0,0,INDEX('Placebo - Data'!$B:$BA,MATCH($Q35,'Placebo - Data'!$A:$A,0),MATCH(BE$1,'Placebo - Data'!$B$1:$BA$1,0)))*BE$3</f>
        <v>0</v>
      </c>
      <c r="BF35" s="2">
        <f>IF(BF$2=0,0,INDEX('Placebo - Data'!$B:$BA,MATCH($Q35,'Placebo - Data'!$A:$A,0),MATCH(BF$1,'Placebo - Data'!$B$1:$BA$1,0)))*BF$3</f>
        <v>-9.1880671679973602E-2</v>
      </c>
      <c r="BG35" s="2">
        <f>IF(BG$2=0,0,INDEX('Placebo - Data'!$B:$BA,MATCH($Q35,'Placebo - Data'!$A:$A,0),MATCH(BG$1,'Placebo - Data'!$B$1:$BA$1,0)))*BG$3</f>
        <v>-5.1553435623645782E-3</v>
      </c>
      <c r="BH35" s="2">
        <f>IF(BH$2=0,0,INDEX('Placebo - Data'!$B:$BA,MATCH($Q35,'Placebo - Data'!$A:$A,0),MATCH(BH$1,'Placebo - Data'!$B$1:$BA$1,0)))*BH$3</f>
        <v>5.6700918823480606E-2</v>
      </c>
      <c r="BI35" s="2">
        <f>IF(BI$2=0,0,INDEX('Placebo - Data'!$B:$BA,MATCH($Q35,'Placebo - Data'!$A:$A,0),MATCH(BI$1,'Placebo - Data'!$B$1:$BA$1,0)))*BI$3</f>
        <v>3.4985028207302094E-2</v>
      </c>
      <c r="BJ35" s="2">
        <f>IF(BJ$2=0,0,INDEX('Placebo - Data'!$B:$BA,MATCH($Q35,'Placebo - Data'!$A:$A,0),MATCH(BJ$1,'Placebo - Data'!$B$1:$BA$1,0)))*BJ$3</f>
        <v>0</v>
      </c>
      <c r="BK35" s="2">
        <f>IF(BK$2=0,0,INDEX('Placebo - Data'!$B:$BA,MATCH($Q35,'Placebo - Data'!$A:$A,0),MATCH(BK$1,'Placebo - Data'!$B$1:$BA$1,0)))*BK$3</f>
        <v>0</v>
      </c>
      <c r="BL35" s="2">
        <f>IF(BL$2=0,0,INDEX('Placebo - Data'!$B:$BA,MATCH($Q35,'Placebo - Data'!$A:$A,0),MATCH(BL$1,'Placebo - Data'!$B$1:$BA$1,0)))*BL$3</f>
        <v>0</v>
      </c>
      <c r="BM35" s="2">
        <f>IF(BM$2=0,0,INDEX('Placebo - Data'!$B:$BA,MATCH($Q35,'Placebo - Data'!$A:$A,0),MATCH(BM$1,'Placebo - Data'!$B$1:$BA$1,0)))*BM$3</f>
        <v>0</v>
      </c>
      <c r="BN35" s="2">
        <f>IF(BN$2=0,0,INDEX('Placebo - Data'!$B:$BA,MATCH($Q35,'Placebo - Data'!$A:$A,0),MATCH(BN$1,'Placebo - Data'!$B$1:$BA$1,0)))*BN$3</f>
        <v>0</v>
      </c>
      <c r="BO35" s="2">
        <f>IF(BO$2=0,0,INDEX('Placebo - Data'!$B:$BA,MATCH($Q35,'Placebo - Data'!$A:$A,0),MATCH(BO$1,'Placebo - Data'!$B$1:$BA$1,0)))*BO$3</f>
        <v>3.4380465745925903E-2</v>
      </c>
      <c r="BP35" s="2">
        <f>IF(BP$2=0,0,INDEX('Placebo - Data'!$B:$BA,MATCH($Q35,'Placebo - Data'!$A:$A,0),MATCH(BP$1,'Placebo - Data'!$B$1:$BA$1,0)))*BP$3</f>
        <v>0</v>
      </c>
      <c r="BQ35" s="2"/>
      <c r="BR35" s="2"/>
    </row>
    <row r="36" spans="1:70" x14ac:dyDescent="0.25">
      <c r="A36" t="s">
        <v>88</v>
      </c>
      <c r="B36" s="2">
        <f t="shared" si="0"/>
        <v>0</v>
      </c>
      <c r="Q36">
        <f>'Placebo - Data'!A33</f>
        <v>2013</v>
      </c>
      <c r="R36" s="2">
        <f>IF(R$2=0,0,INDEX('Placebo - Data'!$B:$BA,MATCH($Q36,'Placebo - Data'!$A:$A,0),MATCH(R$1,'Placebo - Data'!$B$1:$BA$1,0)))*R$3</f>
        <v>1.0686930036172271E-3</v>
      </c>
      <c r="S36" s="2">
        <f>IF(S$2=0,0,INDEX('Placebo - Data'!$B:$BA,MATCH($Q36,'Placebo - Data'!$A:$A,0),MATCH(S$1,'Placebo - Data'!$B$1:$BA$1,0)))*S$3</f>
        <v>0</v>
      </c>
      <c r="T36" s="2">
        <f>IF(T$2=0,0,INDEX('Placebo - Data'!$B:$BA,MATCH($Q36,'Placebo - Data'!$A:$A,0),MATCH(T$1,'Placebo - Data'!$B$1:$BA$1,0)))*T$3</f>
        <v>0</v>
      </c>
      <c r="U36" s="2">
        <f>IF(U$2=0,0,INDEX('Placebo - Data'!$B:$BA,MATCH($Q36,'Placebo - Data'!$A:$A,0),MATCH(U$1,'Placebo - Data'!$B$1:$BA$1,0)))*U$3</f>
        <v>4.5882858335971832E-2</v>
      </c>
      <c r="V36" s="2">
        <f>IF(V$2=0,0,INDEX('Placebo - Data'!$B:$BA,MATCH($Q36,'Placebo - Data'!$A:$A,0),MATCH(V$1,'Placebo - Data'!$B$1:$BA$1,0)))*V$3</f>
        <v>4.4515576213598251E-2</v>
      </c>
      <c r="W36" s="2">
        <f>IF(W$2=0,0,INDEX('Placebo - Data'!$B:$BA,MATCH($Q36,'Placebo - Data'!$A:$A,0),MATCH(W$1,'Placebo - Data'!$B$1:$BA$1,0)))*W$3</f>
        <v>0</v>
      </c>
      <c r="X36" s="2">
        <f>IF(X$2=0,0,INDEX('Placebo - Data'!$B:$BA,MATCH($Q36,'Placebo - Data'!$A:$A,0),MATCH(X$1,'Placebo - Data'!$B$1:$BA$1,0)))*X$3</f>
        <v>5.0437613390386105E-3</v>
      </c>
      <c r="Y36" s="2">
        <f>IF(Y$2=0,0,INDEX('Placebo - Data'!$B:$BA,MATCH($Q36,'Placebo - Data'!$A:$A,0),MATCH(Y$1,'Placebo - Data'!$B$1:$BA$1,0)))*Y$3</f>
        <v>-7.6839633285999298E-2</v>
      </c>
      <c r="Z36" s="2">
        <f>IF(Z$2=0,0,INDEX('Placebo - Data'!$B:$BA,MATCH($Q36,'Placebo - Data'!$A:$A,0),MATCH(Z$1,'Placebo - Data'!$B$1:$BA$1,0)))*Z$3</f>
        <v>0</v>
      </c>
      <c r="AA36" s="2">
        <f>IF(AA$2=0,0,INDEX('Placebo - Data'!$B:$BA,MATCH($Q36,'Placebo - Data'!$A:$A,0),MATCH(AA$1,'Placebo - Data'!$B$1:$BA$1,0)))*AA$3</f>
        <v>0</v>
      </c>
      <c r="AB36" s="2">
        <f>IF(AB$2=0,0,INDEX('Placebo - Data'!$B:$BA,MATCH($Q36,'Placebo - Data'!$A:$A,0),MATCH(AB$1,'Placebo - Data'!$B$1:$BA$1,0)))*AB$3</f>
        <v>2.3074163123965263E-2</v>
      </c>
      <c r="AC36" s="2">
        <f>IF(AC$2=0,0,INDEX('Placebo - Data'!$B:$BA,MATCH($Q36,'Placebo - Data'!$A:$A,0),MATCH(AC$1,'Placebo - Data'!$B$1:$BA$1,0)))*AC$3</f>
        <v>4.3917585164308548E-2</v>
      </c>
      <c r="AD36" s="2">
        <f>IF(AD$2=0,0,INDEX('Placebo - Data'!$B:$BA,MATCH($Q36,'Placebo - Data'!$A:$A,0),MATCH(AD$1,'Placebo - Data'!$B$1:$BA$1,0)))*AD$3</f>
        <v>0</v>
      </c>
      <c r="AE36" s="2">
        <f>IF(AE$2=0,0,INDEX('Placebo - Data'!$B:$BA,MATCH($Q36,'Placebo - Data'!$A:$A,0),MATCH(AE$1,'Placebo - Data'!$B$1:$BA$1,0)))*AE$3</f>
        <v>-4.1154943406581879E-2</v>
      </c>
      <c r="AF36" s="2">
        <f>IF(AF$2=0,0,INDEX('Placebo - Data'!$B:$BA,MATCH($Q36,'Placebo - Data'!$A:$A,0),MATCH(AF$1,'Placebo - Data'!$B$1:$BA$1,0)))*AF$3</f>
        <v>1.6913646832108498E-2</v>
      </c>
      <c r="AG36" s="2">
        <f>IF(AG$2=0,0,INDEX('Placebo - Data'!$B:$BA,MATCH($Q36,'Placebo - Data'!$A:$A,0),MATCH(AG$1,'Placebo - Data'!$B$1:$BA$1,0)))*AG$3</f>
        <v>0</v>
      </c>
      <c r="AH36" s="2">
        <f>IF(AH$2=0,0,INDEX('Placebo - Data'!$B:$BA,MATCH($Q36,'Placebo - Data'!$A:$A,0),MATCH(AH$1,'Placebo - Data'!$B$1:$BA$1,0)))*AH$3</f>
        <v>-4.2575754225254059E-2</v>
      </c>
      <c r="AI36" s="2">
        <f>IF(AI$2=0,0,INDEX('Placebo - Data'!$B:$BA,MATCH($Q36,'Placebo - Data'!$A:$A,0),MATCH(AI$1,'Placebo - Data'!$B$1:$BA$1,0)))*AI$3</f>
        <v>3.4995615482330322E-2</v>
      </c>
      <c r="AJ36" s="2">
        <f>IF(AJ$2=0,0,INDEX('Placebo - Data'!$B:$BA,MATCH($Q36,'Placebo - Data'!$A:$A,0),MATCH(AJ$1,'Placebo - Data'!$B$1:$BA$1,0)))*AJ$3</f>
        <v>5.421618465334177E-3</v>
      </c>
      <c r="AK36" s="2">
        <f>IF(AK$2=0,0,INDEX('Placebo - Data'!$B:$BA,MATCH($Q36,'Placebo - Data'!$A:$A,0),MATCH(AK$1,'Placebo - Data'!$B$1:$BA$1,0)))*AK$3</f>
        <v>0</v>
      </c>
      <c r="AL36" s="2">
        <f>IF(AL$2=0,0,INDEX('Placebo - Data'!$B:$BA,MATCH($Q36,'Placebo - Data'!$A:$A,0),MATCH(AL$1,'Placebo - Data'!$B$1:$BA$1,0)))*AL$3</f>
        <v>-2.2070677950978279E-2</v>
      </c>
      <c r="AM36" s="2">
        <f>IF(AM$2=0,0,INDEX('Placebo - Data'!$B:$BA,MATCH($Q36,'Placebo - Data'!$A:$A,0),MATCH(AM$1,'Placebo - Data'!$B$1:$BA$1,0)))*AM$3</f>
        <v>-1.7455561086535454E-2</v>
      </c>
      <c r="AN36" s="2">
        <f>IF(AN$2=0,0,INDEX('Placebo - Data'!$B:$BA,MATCH($Q36,'Placebo - Data'!$A:$A,0),MATCH(AN$1,'Placebo - Data'!$B$1:$BA$1,0)))*AN$3</f>
        <v>0</v>
      </c>
      <c r="AO36" s="2">
        <f>IF(AO$2=0,0,INDEX('Placebo - Data'!$B:$BA,MATCH($Q36,'Placebo - Data'!$A:$A,0),MATCH(AO$1,'Placebo - Data'!$B$1:$BA$1,0)))*AO$3</f>
        <v>3.9611551910638809E-2</v>
      </c>
      <c r="AP36" s="2">
        <f>IF(AP$2=0,0,INDEX('Placebo - Data'!$B:$BA,MATCH($Q36,'Placebo - Data'!$A:$A,0),MATCH(AP$1,'Placebo - Data'!$B$1:$BA$1,0)))*AP$3</f>
        <v>0</v>
      </c>
      <c r="AQ36" s="2">
        <f>IF(AQ$2=0,0,INDEX('Placebo - Data'!$B:$BA,MATCH($Q36,'Placebo - Data'!$A:$A,0),MATCH(AQ$1,'Placebo - Data'!$B$1:$BA$1,0)))*AQ$3</f>
        <v>-5.451231449842453E-2</v>
      </c>
      <c r="AR36" s="2">
        <f>IF(AR$2=0,0,INDEX('Placebo - Data'!$B:$BA,MATCH($Q36,'Placebo - Data'!$A:$A,0),MATCH(AR$1,'Placebo - Data'!$B$1:$BA$1,0)))*AR$3</f>
        <v>0</v>
      </c>
      <c r="AS36" s="2">
        <f>IF(AS$2=0,0,INDEX('Placebo - Data'!$B:$BA,MATCH($Q36,'Placebo - Data'!$A:$A,0),MATCH(AS$1,'Placebo - Data'!$B$1:$BA$1,0)))*AS$3</f>
        <v>-3.3348344266414642E-2</v>
      </c>
      <c r="AT36" s="2">
        <f>IF(AT$2=0,0,INDEX('Placebo - Data'!$B:$BA,MATCH($Q36,'Placebo - Data'!$A:$A,0),MATCH(AT$1,'Placebo - Data'!$B$1:$BA$1,0)))*AT$3</f>
        <v>-1.6054561361670494E-2</v>
      </c>
      <c r="AU36" s="2">
        <f>IF(AU$2=0,0,INDEX('Placebo - Data'!$B:$BA,MATCH($Q36,'Placebo - Data'!$A:$A,0),MATCH(AU$1,'Placebo - Data'!$B$1:$BA$1,0)))*AU$3</f>
        <v>0</v>
      </c>
      <c r="AV36" s="2">
        <f>IF(AV$2=0,0,INDEX('Placebo - Data'!$B:$BA,MATCH($Q36,'Placebo - Data'!$A:$A,0),MATCH(AV$1,'Placebo - Data'!$B$1:$BA$1,0)))*AV$3</f>
        <v>5.7879868894815445E-2</v>
      </c>
      <c r="AW36" s="2">
        <f>IF(AW$2=0,0,INDEX('Placebo - Data'!$B:$BA,MATCH($Q36,'Placebo - Data'!$A:$A,0),MATCH(AW$1,'Placebo - Data'!$B$1:$BA$1,0)))*AW$3</f>
        <v>0</v>
      </c>
      <c r="AX36" s="2">
        <f>IF(AX$2=0,0,INDEX('Placebo - Data'!$B:$BA,MATCH($Q36,'Placebo - Data'!$A:$A,0),MATCH(AX$1,'Placebo - Data'!$B$1:$BA$1,0)))*AX$3</f>
        <v>0</v>
      </c>
      <c r="AY36" s="2">
        <f>IF(AY$2=0,0,INDEX('Placebo - Data'!$B:$BA,MATCH($Q36,'Placebo - Data'!$A:$A,0),MATCH(AY$1,'Placebo - Data'!$B$1:$BA$1,0)))*AY$3</f>
        <v>0</v>
      </c>
      <c r="AZ36" s="2">
        <f>IF(AZ$2=0,0,INDEX('Placebo - Data'!$B:$BA,MATCH($Q36,'Placebo - Data'!$A:$A,0),MATCH(AZ$1,'Placebo - Data'!$B$1:$BA$1,0)))*AZ$3</f>
        <v>-8.2756116986274719E-2</v>
      </c>
      <c r="BA36" s="2">
        <f>IF(BA$2=0,0,INDEX('Placebo - Data'!$B:$BA,MATCH($Q36,'Placebo - Data'!$A:$A,0),MATCH(BA$1,'Placebo - Data'!$B$1:$BA$1,0)))*BA$3</f>
        <v>0</v>
      </c>
      <c r="BB36" s="2">
        <f>IF(BB$2=0,0,INDEX('Placebo - Data'!$B:$BA,MATCH($Q36,'Placebo - Data'!$A:$A,0),MATCH(BB$1,'Placebo - Data'!$B$1:$BA$1,0)))*BB$3</f>
        <v>5.4638031870126724E-2</v>
      </c>
      <c r="BC36" s="2">
        <f>IF(BC$2=0,0,INDEX('Placebo - Data'!$B:$BA,MATCH($Q36,'Placebo - Data'!$A:$A,0),MATCH(BC$1,'Placebo - Data'!$B$1:$BA$1,0)))*BC$3</f>
        <v>0</v>
      </c>
      <c r="BD36" s="2">
        <f>IF(BD$2=0,0,INDEX('Placebo - Data'!$B:$BA,MATCH($Q36,'Placebo - Data'!$A:$A,0),MATCH(BD$1,'Placebo - Data'!$B$1:$BA$1,0)))*BD$3</f>
        <v>0</v>
      </c>
      <c r="BE36" s="2">
        <f>IF(BE$2=0,0,INDEX('Placebo - Data'!$B:$BA,MATCH($Q36,'Placebo - Data'!$A:$A,0),MATCH(BE$1,'Placebo - Data'!$B$1:$BA$1,0)))*BE$3</f>
        <v>0</v>
      </c>
      <c r="BF36" s="2">
        <f>IF(BF$2=0,0,INDEX('Placebo - Data'!$B:$BA,MATCH($Q36,'Placebo - Data'!$A:$A,0),MATCH(BF$1,'Placebo - Data'!$B$1:$BA$1,0)))*BF$3</f>
        <v>-0.12854857742786407</v>
      </c>
      <c r="BG36" s="2">
        <f>IF(BG$2=0,0,INDEX('Placebo - Data'!$B:$BA,MATCH($Q36,'Placebo - Data'!$A:$A,0),MATCH(BG$1,'Placebo - Data'!$B$1:$BA$1,0)))*BG$3</f>
        <v>1.732352003455162E-2</v>
      </c>
      <c r="BH36" s="2">
        <f>IF(BH$2=0,0,INDEX('Placebo - Data'!$B:$BA,MATCH($Q36,'Placebo - Data'!$A:$A,0),MATCH(BH$1,'Placebo - Data'!$B$1:$BA$1,0)))*BH$3</f>
        <v>5.6970879435539246E-2</v>
      </c>
      <c r="BI36" s="2">
        <f>IF(BI$2=0,0,INDEX('Placebo - Data'!$B:$BA,MATCH($Q36,'Placebo - Data'!$A:$A,0),MATCH(BI$1,'Placebo - Data'!$B$1:$BA$1,0)))*BI$3</f>
        <v>3.2040134072303772E-2</v>
      </c>
      <c r="BJ36" s="2">
        <f>IF(BJ$2=0,0,INDEX('Placebo - Data'!$B:$BA,MATCH($Q36,'Placebo - Data'!$A:$A,0),MATCH(BJ$1,'Placebo - Data'!$B$1:$BA$1,0)))*BJ$3</f>
        <v>0</v>
      </c>
      <c r="BK36" s="2">
        <f>IF(BK$2=0,0,INDEX('Placebo - Data'!$B:$BA,MATCH($Q36,'Placebo - Data'!$A:$A,0),MATCH(BK$1,'Placebo - Data'!$B$1:$BA$1,0)))*BK$3</f>
        <v>0</v>
      </c>
      <c r="BL36" s="2">
        <f>IF(BL$2=0,0,INDEX('Placebo - Data'!$B:$BA,MATCH($Q36,'Placebo - Data'!$A:$A,0),MATCH(BL$1,'Placebo - Data'!$B$1:$BA$1,0)))*BL$3</f>
        <v>0</v>
      </c>
      <c r="BM36" s="2">
        <f>IF(BM$2=0,0,INDEX('Placebo - Data'!$B:$BA,MATCH($Q36,'Placebo - Data'!$A:$A,0),MATCH(BM$1,'Placebo - Data'!$B$1:$BA$1,0)))*BM$3</f>
        <v>0</v>
      </c>
      <c r="BN36" s="2">
        <f>IF(BN$2=0,0,INDEX('Placebo - Data'!$B:$BA,MATCH($Q36,'Placebo - Data'!$A:$A,0),MATCH(BN$1,'Placebo - Data'!$B$1:$BA$1,0)))*BN$3</f>
        <v>0</v>
      </c>
      <c r="BO36" s="2">
        <f>IF(BO$2=0,0,INDEX('Placebo - Data'!$B:$BA,MATCH($Q36,'Placebo - Data'!$A:$A,0),MATCH(BO$1,'Placebo - Data'!$B$1:$BA$1,0)))*BO$3</f>
        <v>5.4723381996154785E-2</v>
      </c>
      <c r="BP36" s="2">
        <f>IF(BP$2=0,0,INDEX('Placebo - Data'!$B:$BA,MATCH($Q36,'Placebo - Data'!$A:$A,0),MATCH(BP$1,'Placebo - Data'!$B$1:$BA$1,0)))*BP$3</f>
        <v>0</v>
      </c>
      <c r="BQ36" s="2"/>
      <c r="BR36" s="2"/>
    </row>
    <row r="37" spans="1:70" x14ac:dyDescent="0.25">
      <c r="A37" t="s">
        <v>91</v>
      </c>
      <c r="B37" s="2">
        <f t="shared" si="0"/>
        <v>0</v>
      </c>
      <c r="Q37">
        <f>'Placebo - Data'!A34</f>
        <v>2014</v>
      </c>
      <c r="R37" s="2">
        <f>IF(R$2=0,0,INDEX('Placebo - Data'!$B:$BA,MATCH($Q37,'Placebo - Data'!$A:$A,0),MATCH(R$1,'Placebo - Data'!$B$1:$BA$1,0)))*R$3</f>
        <v>6.1606504023075104E-3</v>
      </c>
      <c r="S37" s="2">
        <f>IF(S$2=0,0,INDEX('Placebo - Data'!$B:$BA,MATCH($Q37,'Placebo - Data'!$A:$A,0),MATCH(S$1,'Placebo - Data'!$B$1:$BA$1,0)))*S$3</f>
        <v>0</v>
      </c>
      <c r="T37" s="2">
        <f>IF(T$2=0,0,INDEX('Placebo - Data'!$B:$BA,MATCH($Q37,'Placebo - Data'!$A:$A,0),MATCH(T$1,'Placebo - Data'!$B$1:$BA$1,0)))*T$3</f>
        <v>0</v>
      </c>
      <c r="U37" s="2">
        <f>IF(U$2=0,0,INDEX('Placebo - Data'!$B:$BA,MATCH($Q37,'Placebo - Data'!$A:$A,0),MATCH(U$1,'Placebo - Data'!$B$1:$BA$1,0)))*U$3</f>
        <v>4.38682921230793E-2</v>
      </c>
      <c r="V37" s="2">
        <f>IF(V$2=0,0,INDEX('Placebo - Data'!$B:$BA,MATCH($Q37,'Placebo - Data'!$A:$A,0),MATCH(V$1,'Placebo - Data'!$B$1:$BA$1,0)))*V$3</f>
        <v>1.0238456539809704E-2</v>
      </c>
      <c r="W37" s="2">
        <f>IF(W$2=0,0,INDEX('Placebo - Data'!$B:$BA,MATCH($Q37,'Placebo - Data'!$A:$A,0),MATCH(W$1,'Placebo - Data'!$B$1:$BA$1,0)))*W$3</f>
        <v>0</v>
      </c>
      <c r="X37" s="2">
        <f>IF(X$2=0,0,INDEX('Placebo - Data'!$B:$BA,MATCH($Q37,'Placebo - Data'!$A:$A,0),MATCH(X$1,'Placebo - Data'!$B$1:$BA$1,0)))*X$3</f>
        <v>5.5381688289344311E-3</v>
      </c>
      <c r="Y37" s="2">
        <f>IF(Y$2=0,0,INDEX('Placebo - Data'!$B:$BA,MATCH($Q37,'Placebo - Data'!$A:$A,0),MATCH(Y$1,'Placebo - Data'!$B$1:$BA$1,0)))*Y$3</f>
        <v>-2.9846180230379105E-2</v>
      </c>
      <c r="Z37" s="2">
        <f>IF(Z$2=0,0,INDEX('Placebo - Data'!$B:$BA,MATCH($Q37,'Placebo - Data'!$A:$A,0),MATCH(Z$1,'Placebo - Data'!$B$1:$BA$1,0)))*Z$3</f>
        <v>0</v>
      </c>
      <c r="AA37" s="2">
        <f>IF(AA$2=0,0,INDEX('Placebo - Data'!$B:$BA,MATCH($Q37,'Placebo - Data'!$A:$A,0),MATCH(AA$1,'Placebo - Data'!$B$1:$BA$1,0)))*AA$3</f>
        <v>0</v>
      </c>
      <c r="AB37" s="2">
        <f>IF(AB$2=0,0,INDEX('Placebo - Data'!$B:$BA,MATCH($Q37,'Placebo - Data'!$A:$A,0),MATCH(AB$1,'Placebo - Data'!$B$1:$BA$1,0)))*AB$3</f>
        <v>2.3452708497643471E-2</v>
      </c>
      <c r="AC37" s="2">
        <f>IF(AC$2=0,0,INDEX('Placebo - Data'!$B:$BA,MATCH($Q37,'Placebo - Data'!$A:$A,0),MATCH(AC$1,'Placebo - Data'!$B$1:$BA$1,0)))*AC$3</f>
        <v>1.5293212607502937E-2</v>
      </c>
      <c r="AD37" s="2">
        <f>IF(AD$2=0,0,INDEX('Placebo - Data'!$B:$BA,MATCH($Q37,'Placebo - Data'!$A:$A,0),MATCH(AD$1,'Placebo - Data'!$B$1:$BA$1,0)))*AD$3</f>
        <v>0</v>
      </c>
      <c r="AE37" s="2">
        <f>IF(AE$2=0,0,INDEX('Placebo - Data'!$B:$BA,MATCH($Q37,'Placebo - Data'!$A:$A,0),MATCH(AE$1,'Placebo - Data'!$B$1:$BA$1,0)))*AE$3</f>
        <v>-4.1245896369218826E-2</v>
      </c>
      <c r="AF37" s="2">
        <f>IF(AF$2=0,0,INDEX('Placebo - Data'!$B:$BA,MATCH($Q37,'Placebo - Data'!$A:$A,0),MATCH(AF$1,'Placebo - Data'!$B$1:$BA$1,0)))*AF$3</f>
        <v>5.8369044214487076E-2</v>
      </c>
      <c r="AG37" s="2">
        <f>IF(AG$2=0,0,INDEX('Placebo - Data'!$B:$BA,MATCH($Q37,'Placebo - Data'!$A:$A,0),MATCH(AG$1,'Placebo - Data'!$B$1:$BA$1,0)))*AG$3</f>
        <v>0</v>
      </c>
      <c r="AH37" s="2">
        <f>IF(AH$2=0,0,INDEX('Placebo - Data'!$B:$BA,MATCH($Q37,'Placebo - Data'!$A:$A,0),MATCH(AH$1,'Placebo - Data'!$B$1:$BA$1,0)))*AH$3</f>
        <v>-8.3343656733632088E-3</v>
      </c>
      <c r="AI37" s="2">
        <f>IF(AI$2=0,0,INDEX('Placebo - Data'!$B:$BA,MATCH($Q37,'Placebo - Data'!$A:$A,0),MATCH(AI$1,'Placebo - Data'!$B$1:$BA$1,0)))*AI$3</f>
        <v>6.57314732670784E-2</v>
      </c>
      <c r="AJ37" s="2">
        <f>IF(AJ$2=0,0,INDEX('Placebo - Data'!$B:$BA,MATCH($Q37,'Placebo - Data'!$A:$A,0),MATCH(AJ$1,'Placebo - Data'!$B$1:$BA$1,0)))*AJ$3</f>
        <v>-3.5827662795782089E-2</v>
      </c>
      <c r="AK37" s="2">
        <f>IF(AK$2=0,0,INDEX('Placebo - Data'!$B:$BA,MATCH($Q37,'Placebo - Data'!$A:$A,0),MATCH(AK$1,'Placebo - Data'!$B$1:$BA$1,0)))*AK$3</f>
        <v>0</v>
      </c>
      <c r="AL37" s="2">
        <f>IF(AL$2=0,0,INDEX('Placebo - Data'!$B:$BA,MATCH($Q37,'Placebo - Data'!$A:$A,0),MATCH(AL$1,'Placebo - Data'!$B$1:$BA$1,0)))*AL$3</f>
        <v>6.3047930598258972E-3</v>
      </c>
      <c r="AM37" s="2">
        <f>IF(AM$2=0,0,INDEX('Placebo - Data'!$B:$BA,MATCH($Q37,'Placebo - Data'!$A:$A,0),MATCH(AM$1,'Placebo - Data'!$B$1:$BA$1,0)))*AM$3</f>
        <v>-8.0952674150466919E-2</v>
      </c>
      <c r="AN37" s="2">
        <f>IF(AN$2=0,0,INDEX('Placebo - Data'!$B:$BA,MATCH($Q37,'Placebo - Data'!$A:$A,0),MATCH(AN$1,'Placebo - Data'!$B$1:$BA$1,0)))*AN$3</f>
        <v>0</v>
      </c>
      <c r="AO37" s="2">
        <f>IF(AO$2=0,0,INDEX('Placebo - Data'!$B:$BA,MATCH($Q37,'Placebo - Data'!$A:$A,0),MATCH(AO$1,'Placebo - Data'!$B$1:$BA$1,0)))*AO$3</f>
        <v>5.2185550885042176E-5</v>
      </c>
      <c r="AP37" s="2">
        <f>IF(AP$2=0,0,INDEX('Placebo - Data'!$B:$BA,MATCH($Q37,'Placebo - Data'!$A:$A,0),MATCH(AP$1,'Placebo - Data'!$B$1:$BA$1,0)))*AP$3</f>
        <v>0</v>
      </c>
      <c r="AQ37" s="2">
        <f>IF(AQ$2=0,0,INDEX('Placebo - Data'!$B:$BA,MATCH($Q37,'Placebo - Data'!$A:$A,0),MATCH(AQ$1,'Placebo - Data'!$B$1:$BA$1,0)))*AQ$3</f>
        <v>-7.6520494185388088E-3</v>
      </c>
      <c r="AR37" s="2">
        <f>IF(AR$2=0,0,INDEX('Placebo - Data'!$B:$BA,MATCH($Q37,'Placebo - Data'!$A:$A,0),MATCH(AR$1,'Placebo - Data'!$B$1:$BA$1,0)))*AR$3</f>
        <v>0</v>
      </c>
      <c r="AS37" s="2">
        <f>IF(AS$2=0,0,INDEX('Placebo - Data'!$B:$BA,MATCH($Q37,'Placebo - Data'!$A:$A,0),MATCH(AS$1,'Placebo - Data'!$B$1:$BA$1,0)))*AS$3</f>
        <v>-1.7937587574124336E-2</v>
      </c>
      <c r="AT37" s="2">
        <f>IF(AT$2=0,0,INDEX('Placebo - Data'!$B:$BA,MATCH($Q37,'Placebo - Data'!$A:$A,0),MATCH(AT$1,'Placebo - Data'!$B$1:$BA$1,0)))*AT$3</f>
        <v>-2.3429552093148232E-3</v>
      </c>
      <c r="AU37" s="2">
        <f>IF(AU$2=0,0,INDEX('Placebo - Data'!$B:$BA,MATCH($Q37,'Placebo - Data'!$A:$A,0),MATCH(AU$1,'Placebo - Data'!$B$1:$BA$1,0)))*AU$3</f>
        <v>0</v>
      </c>
      <c r="AV37" s="2">
        <f>IF(AV$2=0,0,INDEX('Placebo - Data'!$B:$BA,MATCH($Q37,'Placebo - Data'!$A:$A,0),MATCH(AV$1,'Placebo - Data'!$B$1:$BA$1,0)))*AV$3</f>
        <v>2.1835833787918091E-2</v>
      </c>
      <c r="AW37" s="2">
        <f>IF(AW$2=0,0,INDEX('Placebo - Data'!$B:$BA,MATCH($Q37,'Placebo - Data'!$A:$A,0),MATCH(AW$1,'Placebo - Data'!$B$1:$BA$1,0)))*AW$3</f>
        <v>0</v>
      </c>
      <c r="AX37" s="2">
        <f>IF(AX$2=0,0,INDEX('Placebo - Data'!$B:$BA,MATCH($Q37,'Placebo - Data'!$A:$A,0),MATCH(AX$1,'Placebo - Data'!$B$1:$BA$1,0)))*AX$3</f>
        <v>0</v>
      </c>
      <c r="AY37" s="2">
        <f>IF(AY$2=0,0,INDEX('Placebo - Data'!$B:$BA,MATCH($Q37,'Placebo - Data'!$A:$A,0),MATCH(AY$1,'Placebo - Data'!$B$1:$BA$1,0)))*AY$3</f>
        <v>0</v>
      </c>
      <c r="AZ37" s="2">
        <f>IF(AZ$2=0,0,INDEX('Placebo - Data'!$B:$BA,MATCH($Q37,'Placebo - Data'!$A:$A,0),MATCH(AZ$1,'Placebo - Data'!$B$1:$BA$1,0)))*AZ$3</f>
        <v>-5.8023888617753983E-2</v>
      </c>
      <c r="BA37" s="2">
        <f>IF(BA$2=0,0,INDEX('Placebo - Data'!$B:$BA,MATCH($Q37,'Placebo - Data'!$A:$A,0),MATCH(BA$1,'Placebo - Data'!$B$1:$BA$1,0)))*BA$3</f>
        <v>0</v>
      </c>
      <c r="BB37" s="2">
        <f>IF(BB$2=0,0,INDEX('Placebo - Data'!$B:$BA,MATCH($Q37,'Placebo - Data'!$A:$A,0),MATCH(BB$1,'Placebo - Data'!$B$1:$BA$1,0)))*BB$3</f>
        <v>6.9020867347717285E-2</v>
      </c>
      <c r="BC37" s="2">
        <f>IF(BC$2=0,0,INDEX('Placebo - Data'!$B:$BA,MATCH($Q37,'Placebo - Data'!$A:$A,0),MATCH(BC$1,'Placebo - Data'!$B$1:$BA$1,0)))*BC$3</f>
        <v>0</v>
      </c>
      <c r="BD37" s="2">
        <f>IF(BD$2=0,0,INDEX('Placebo - Data'!$B:$BA,MATCH($Q37,'Placebo - Data'!$A:$A,0),MATCH(BD$1,'Placebo - Data'!$B$1:$BA$1,0)))*BD$3</f>
        <v>0</v>
      </c>
      <c r="BE37" s="2">
        <f>IF(BE$2=0,0,INDEX('Placebo - Data'!$B:$BA,MATCH($Q37,'Placebo - Data'!$A:$A,0),MATCH(BE$1,'Placebo - Data'!$B$1:$BA$1,0)))*BE$3</f>
        <v>0</v>
      </c>
      <c r="BF37" s="2">
        <f>IF(BF$2=0,0,INDEX('Placebo - Data'!$B:$BA,MATCH($Q37,'Placebo - Data'!$A:$A,0),MATCH(BF$1,'Placebo - Data'!$B$1:$BA$1,0)))*BF$3</f>
        <v>-9.3266800045967102E-2</v>
      </c>
      <c r="BG37" s="2">
        <f>IF(BG$2=0,0,INDEX('Placebo - Data'!$B:$BA,MATCH($Q37,'Placebo - Data'!$A:$A,0),MATCH(BG$1,'Placebo - Data'!$B$1:$BA$1,0)))*BG$3</f>
        <v>-2.3274078965187073E-2</v>
      </c>
      <c r="BH37" s="2">
        <f>IF(BH$2=0,0,INDEX('Placebo - Data'!$B:$BA,MATCH($Q37,'Placebo - Data'!$A:$A,0),MATCH(BH$1,'Placebo - Data'!$B$1:$BA$1,0)))*BH$3</f>
        <v>3.8475006818771362E-2</v>
      </c>
      <c r="BI37" s="2">
        <f>IF(BI$2=0,0,INDEX('Placebo - Data'!$B:$BA,MATCH($Q37,'Placebo - Data'!$A:$A,0),MATCH(BI$1,'Placebo - Data'!$B$1:$BA$1,0)))*BI$3</f>
        <v>8.2492846995592117E-3</v>
      </c>
      <c r="BJ37" s="2">
        <f>IF(BJ$2=0,0,INDEX('Placebo - Data'!$B:$BA,MATCH($Q37,'Placebo - Data'!$A:$A,0),MATCH(BJ$1,'Placebo - Data'!$B$1:$BA$1,0)))*BJ$3</f>
        <v>0</v>
      </c>
      <c r="BK37" s="2">
        <f>IF(BK$2=0,0,INDEX('Placebo - Data'!$B:$BA,MATCH($Q37,'Placebo - Data'!$A:$A,0),MATCH(BK$1,'Placebo - Data'!$B$1:$BA$1,0)))*BK$3</f>
        <v>0</v>
      </c>
      <c r="BL37" s="2">
        <f>IF(BL$2=0,0,INDEX('Placebo - Data'!$B:$BA,MATCH($Q37,'Placebo - Data'!$A:$A,0),MATCH(BL$1,'Placebo - Data'!$B$1:$BA$1,0)))*BL$3</f>
        <v>0</v>
      </c>
      <c r="BM37" s="2">
        <f>IF(BM$2=0,0,INDEX('Placebo - Data'!$B:$BA,MATCH($Q37,'Placebo - Data'!$A:$A,0),MATCH(BM$1,'Placebo - Data'!$B$1:$BA$1,0)))*BM$3</f>
        <v>0</v>
      </c>
      <c r="BN37" s="2">
        <f>IF(BN$2=0,0,INDEX('Placebo - Data'!$B:$BA,MATCH($Q37,'Placebo - Data'!$A:$A,0),MATCH(BN$1,'Placebo - Data'!$B$1:$BA$1,0)))*BN$3</f>
        <v>0</v>
      </c>
      <c r="BO37" s="2">
        <f>IF(BO$2=0,0,INDEX('Placebo - Data'!$B:$BA,MATCH($Q37,'Placebo - Data'!$A:$A,0),MATCH(BO$1,'Placebo - Data'!$B$1:$BA$1,0)))*BO$3</f>
        <v>3.0387522652745247E-2</v>
      </c>
      <c r="BP37" s="2">
        <f>IF(BP$2=0,0,INDEX('Placebo - Data'!$B:$BA,MATCH($Q37,'Placebo - Data'!$A:$A,0),MATCH(BP$1,'Placebo - Data'!$B$1:$BA$1,0)))*BP$3</f>
        <v>0</v>
      </c>
      <c r="BQ37" s="2"/>
      <c r="BR37" s="2"/>
    </row>
    <row r="38" spans="1:70" x14ac:dyDescent="0.25">
      <c r="A38" t="s">
        <v>94</v>
      </c>
      <c r="B38" s="2">
        <f t="shared" si="0"/>
        <v>0</v>
      </c>
      <c r="Q38">
        <f>'Placebo - Data'!A35</f>
        <v>2015</v>
      </c>
      <c r="R38" s="2">
        <f>IF(R$2=0,0,INDEX('Placebo - Data'!$B:$BA,MATCH($Q38,'Placebo - Data'!$A:$A,0),MATCH(R$1,'Placebo - Data'!$B$1:$BA$1,0)))*R$3</f>
        <v>3.2218929845839739E-3</v>
      </c>
      <c r="S38" s="2">
        <f>IF(S$2=0,0,INDEX('Placebo - Data'!$B:$BA,MATCH($Q38,'Placebo - Data'!$A:$A,0),MATCH(S$1,'Placebo - Data'!$B$1:$BA$1,0)))*S$3</f>
        <v>0</v>
      </c>
      <c r="T38" s="2">
        <f>IF(T$2=0,0,INDEX('Placebo - Data'!$B:$BA,MATCH($Q38,'Placebo - Data'!$A:$A,0),MATCH(T$1,'Placebo - Data'!$B$1:$BA$1,0)))*T$3</f>
        <v>0</v>
      </c>
      <c r="U38" s="2">
        <f>IF(U$2=0,0,INDEX('Placebo - Data'!$B:$BA,MATCH($Q38,'Placebo - Data'!$A:$A,0),MATCH(U$1,'Placebo - Data'!$B$1:$BA$1,0)))*U$3</f>
        <v>-1.2086464092135429E-2</v>
      </c>
      <c r="V38" s="2">
        <f>IF(V$2=0,0,INDEX('Placebo - Data'!$B:$BA,MATCH($Q38,'Placebo - Data'!$A:$A,0),MATCH(V$1,'Placebo - Data'!$B$1:$BA$1,0)))*V$3</f>
        <v>3.7084046751260757E-2</v>
      </c>
      <c r="W38" s="2">
        <f>IF(W$2=0,0,INDEX('Placebo - Data'!$B:$BA,MATCH($Q38,'Placebo - Data'!$A:$A,0),MATCH(W$1,'Placebo - Data'!$B$1:$BA$1,0)))*W$3</f>
        <v>0</v>
      </c>
      <c r="X38" s="2">
        <f>IF(X$2=0,0,INDEX('Placebo - Data'!$B:$BA,MATCH($Q38,'Placebo - Data'!$A:$A,0),MATCH(X$1,'Placebo - Data'!$B$1:$BA$1,0)))*X$3</f>
        <v>3.8837563246488571E-2</v>
      </c>
      <c r="Y38" s="2">
        <f>IF(Y$2=0,0,INDEX('Placebo - Data'!$B:$BA,MATCH($Q38,'Placebo - Data'!$A:$A,0),MATCH(Y$1,'Placebo - Data'!$B$1:$BA$1,0)))*Y$3</f>
        <v>-4.8623625189065933E-2</v>
      </c>
      <c r="Z38" s="2">
        <f>IF(Z$2=0,0,INDEX('Placebo - Data'!$B:$BA,MATCH($Q38,'Placebo - Data'!$A:$A,0),MATCH(Z$1,'Placebo - Data'!$B$1:$BA$1,0)))*Z$3</f>
        <v>0</v>
      </c>
      <c r="AA38" s="2">
        <f>IF(AA$2=0,0,INDEX('Placebo - Data'!$B:$BA,MATCH($Q38,'Placebo - Data'!$A:$A,0),MATCH(AA$1,'Placebo - Data'!$B$1:$BA$1,0)))*AA$3</f>
        <v>0</v>
      </c>
      <c r="AB38" s="2">
        <f>IF(AB$2=0,0,INDEX('Placebo - Data'!$B:$BA,MATCH($Q38,'Placebo - Data'!$A:$A,0),MATCH(AB$1,'Placebo - Data'!$B$1:$BA$1,0)))*AB$3</f>
        <v>6.9921733811497688E-3</v>
      </c>
      <c r="AC38" s="2">
        <f>IF(AC$2=0,0,INDEX('Placebo - Data'!$B:$BA,MATCH($Q38,'Placebo - Data'!$A:$A,0),MATCH(AC$1,'Placebo - Data'!$B$1:$BA$1,0)))*AC$3</f>
        <v>6.7436615936458111E-3</v>
      </c>
      <c r="AD38" s="2">
        <f>IF(AD$2=0,0,INDEX('Placebo - Data'!$B:$BA,MATCH($Q38,'Placebo - Data'!$A:$A,0),MATCH(AD$1,'Placebo - Data'!$B$1:$BA$1,0)))*AD$3</f>
        <v>0</v>
      </c>
      <c r="AE38" s="2">
        <f>IF(AE$2=0,0,INDEX('Placebo - Data'!$B:$BA,MATCH($Q38,'Placebo - Data'!$A:$A,0),MATCH(AE$1,'Placebo - Data'!$B$1:$BA$1,0)))*AE$3</f>
        <v>-3.5430949181318283E-2</v>
      </c>
      <c r="AF38" s="2">
        <f>IF(AF$2=0,0,INDEX('Placebo - Data'!$B:$BA,MATCH($Q38,'Placebo - Data'!$A:$A,0),MATCH(AF$1,'Placebo - Data'!$B$1:$BA$1,0)))*AF$3</f>
        <v>5.6859970092773438E-2</v>
      </c>
      <c r="AG38" s="2">
        <f>IF(AG$2=0,0,INDEX('Placebo - Data'!$B:$BA,MATCH($Q38,'Placebo - Data'!$A:$A,0),MATCH(AG$1,'Placebo - Data'!$B$1:$BA$1,0)))*AG$3</f>
        <v>0</v>
      </c>
      <c r="AH38" s="2">
        <f>IF(AH$2=0,0,INDEX('Placebo - Data'!$B:$BA,MATCH($Q38,'Placebo - Data'!$A:$A,0),MATCH(AH$1,'Placebo - Data'!$B$1:$BA$1,0)))*AH$3</f>
        <v>-1.8918214365839958E-2</v>
      </c>
      <c r="AI38" s="2">
        <f>IF(AI$2=0,0,INDEX('Placebo - Data'!$B:$BA,MATCH($Q38,'Placebo - Data'!$A:$A,0),MATCH(AI$1,'Placebo - Data'!$B$1:$BA$1,0)))*AI$3</f>
        <v>2.3082219995558262E-3</v>
      </c>
      <c r="AJ38" s="2">
        <f>IF(AJ$2=0,0,INDEX('Placebo - Data'!$B:$BA,MATCH($Q38,'Placebo - Data'!$A:$A,0),MATCH(AJ$1,'Placebo - Data'!$B$1:$BA$1,0)))*AJ$3</f>
        <v>-4.427323117852211E-2</v>
      </c>
      <c r="AK38" s="2">
        <f>IF(AK$2=0,0,INDEX('Placebo - Data'!$B:$BA,MATCH($Q38,'Placebo - Data'!$A:$A,0),MATCH(AK$1,'Placebo - Data'!$B$1:$BA$1,0)))*AK$3</f>
        <v>0</v>
      </c>
      <c r="AL38" s="2">
        <f>IF(AL$2=0,0,INDEX('Placebo - Data'!$B:$BA,MATCH($Q38,'Placebo - Data'!$A:$A,0),MATCH(AL$1,'Placebo - Data'!$B$1:$BA$1,0)))*AL$3</f>
        <v>-6.1041701585054398E-2</v>
      </c>
      <c r="AM38" s="2">
        <f>IF(AM$2=0,0,INDEX('Placebo - Data'!$B:$BA,MATCH($Q38,'Placebo - Data'!$A:$A,0),MATCH(AM$1,'Placebo - Data'!$B$1:$BA$1,0)))*AM$3</f>
        <v>3.4969378262758255E-2</v>
      </c>
      <c r="AN38" s="2">
        <f>IF(AN$2=0,0,INDEX('Placebo - Data'!$B:$BA,MATCH($Q38,'Placebo - Data'!$A:$A,0),MATCH(AN$1,'Placebo - Data'!$B$1:$BA$1,0)))*AN$3</f>
        <v>0</v>
      </c>
      <c r="AO38" s="2">
        <f>IF(AO$2=0,0,INDEX('Placebo - Data'!$B:$BA,MATCH($Q38,'Placebo - Data'!$A:$A,0),MATCH(AO$1,'Placebo - Data'!$B$1:$BA$1,0)))*AO$3</f>
        <v>2.0291643217206001E-2</v>
      </c>
      <c r="AP38" s="2">
        <f>IF(AP$2=0,0,INDEX('Placebo - Data'!$B:$BA,MATCH($Q38,'Placebo - Data'!$A:$A,0),MATCH(AP$1,'Placebo - Data'!$B$1:$BA$1,0)))*AP$3</f>
        <v>0</v>
      </c>
      <c r="AQ38" s="2">
        <f>IF(AQ$2=0,0,INDEX('Placebo - Data'!$B:$BA,MATCH($Q38,'Placebo - Data'!$A:$A,0),MATCH(AQ$1,'Placebo - Data'!$B$1:$BA$1,0)))*AQ$3</f>
        <v>1.9103677943348885E-2</v>
      </c>
      <c r="AR38" s="2">
        <f>IF(AR$2=0,0,INDEX('Placebo - Data'!$B:$BA,MATCH($Q38,'Placebo - Data'!$A:$A,0),MATCH(AR$1,'Placebo - Data'!$B$1:$BA$1,0)))*AR$3</f>
        <v>0</v>
      </c>
      <c r="AS38" s="2">
        <f>IF(AS$2=0,0,INDEX('Placebo - Data'!$B:$BA,MATCH($Q38,'Placebo - Data'!$A:$A,0),MATCH(AS$1,'Placebo - Data'!$B$1:$BA$1,0)))*AS$3</f>
        <v>-1.7578922212123871E-2</v>
      </c>
      <c r="AT38" s="2">
        <f>IF(AT$2=0,0,INDEX('Placebo - Data'!$B:$BA,MATCH($Q38,'Placebo - Data'!$A:$A,0),MATCH(AT$1,'Placebo - Data'!$B$1:$BA$1,0)))*AT$3</f>
        <v>-3.7040513008832932E-2</v>
      </c>
      <c r="AU38" s="2">
        <f>IF(AU$2=0,0,INDEX('Placebo - Data'!$B:$BA,MATCH($Q38,'Placebo - Data'!$A:$A,0),MATCH(AU$1,'Placebo - Data'!$B$1:$BA$1,0)))*AU$3</f>
        <v>0</v>
      </c>
      <c r="AV38" s="2">
        <f>IF(AV$2=0,0,INDEX('Placebo - Data'!$B:$BA,MATCH($Q38,'Placebo - Data'!$A:$A,0),MATCH(AV$1,'Placebo - Data'!$B$1:$BA$1,0)))*AV$3</f>
        <v>8.4475286304950714E-2</v>
      </c>
      <c r="AW38" s="2">
        <f>IF(AW$2=0,0,INDEX('Placebo - Data'!$B:$BA,MATCH($Q38,'Placebo - Data'!$A:$A,0),MATCH(AW$1,'Placebo - Data'!$B$1:$BA$1,0)))*AW$3</f>
        <v>0</v>
      </c>
      <c r="AX38" s="2">
        <f>IF(AX$2=0,0,INDEX('Placebo - Data'!$B:$BA,MATCH($Q38,'Placebo - Data'!$A:$A,0),MATCH(AX$1,'Placebo - Data'!$B$1:$BA$1,0)))*AX$3</f>
        <v>0</v>
      </c>
      <c r="AY38" s="2">
        <f>IF(AY$2=0,0,INDEX('Placebo - Data'!$B:$BA,MATCH($Q38,'Placebo - Data'!$A:$A,0),MATCH(AY$1,'Placebo - Data'!$B$1:$BA$1,0)))*AY$3</f>
        <v>0</v>
      </c>
      <c r="AZ38" s="2">
        <f>IF(AZ$2=0,0,INDEX('Placebo - Data'!$B:$BA,MATCH($Q38,'Placebo - Data'!$A:$A,0),MATCH(AZ$1,'Placebo - Data'!$B$1:$BA$1,0)))*AZ$3</f>
        <v>-6.4810715615749359E-2</v>
      </c>
      <c r="BA38" s="2">
        <f>IF(BA$2=0,0,INDEX('Placebo - Data'!$B:$BA,MATCH($Q38,'Placebo - Data'!$A:$A,0),MATCH(BA$1,'Placebo - Data'!$B$1:$BA$1,0)))*BA$3</f>
        <v>0</v>
      </c>
      <c r="BB38" s="2">
        <f>IF(BB$2=0,0,INDEX('Placebo - Data'!$B:$BA,MATCH($Q38,'Placebo - Data'!$A:$A,0),MATCH(BB$1,'Placebo - Data'!$B$1:$BA$1,0)))*BB$3</f>
        <v>3.6610458046197891E-2</v>
      </c>
      <c r="BC38" s="2">
        <f>IF(BC$2=0,0,INDEX('Placebo - Data'!$B:$BA,MATCH($Q38,'Placebo - Data'!$A:$A,0),MATCH(BC$1,'Placebo - Data'!$B$1:$BA$1,0)))*BC$3</f>
        <v>0</v>
      </c>
      <c r="BD38" s="2">
        <f>IF(BD$2=0,0,INDEX('Placebo - Data'!$B:$BA,MATCH($Q38,'Placebo - Data'!$A:$A,0),MATCH(BD$1,'Placebo - Data'!$B$1:$BA$1,0)))*BD$3</f>
        <v>0</v>
      </c>
      <c r="BE38" s="2">
        <f>IF(BE$2=0,0,INDEX('Placebo - Data'!$B:$BA,MATCH($Q38,'Placebo - Data'!$A:$A,0),MATCH(BE$1,'Placebo - Data'!$B$1:$BA$1,0)))*BE$3</f>
        <v>0</v>
      </c>
      <c r="BF38" s="2">
        <f>IF(BF$2=0,0,INDEX('Placebo - Data'!$B:$BA,MATCH($Q38,'Placebo - Data'!$A:$A,0),MATCH(BF$1,'Placebo - Data'!$B$1:$BA$1,0)))*BF$3</f>
        <v>-2.1600212901830673E-2</v>
      </c>
      <c r="BG38" s="2">
        <f>IF(BG$2=0,0,INDEX('Placebo - Data'!$B:$BA,MATCH($Q38,'Placebo - Data'!$A:$A,0),MATCH(BG$1,'Placebo - Data'!$B$1:$BA$1,0)))*BG$3</f>
        <v>-4.2009837925434113E-2</v>
      </c>
      <c r="BH38" s="2">
        <f>IF(BH$2=0,0,INDEX('Placebo - Data'!$B:$BA,MATCH($Q38,'Placebo - Data'!$A:$A,0),MATCH(BH$1,'Placebo - Data'!$B$1:$BA$1,0)))*BH$3</f>
        <v>3.3529307693243027E-2</v>
      </c>
      <c r="BI38" s="2">
        <f>IF(BI$2=0,0,INDEX('Placebo - Data'!$B:$BA,MATCH($Q38,'Placebo - Data'!$A:$A,0),MATCH(BI$1,'Placebo - Data'!$B$1:$BA$1,0)))*BI$3</f>
        <v>1.8515799194574356E-2</v>
      </c>
      <c r="BJ38" s="2">
        <f>IF(BJ$2=0,0,INDEX('Placebo - Data'!$B:$BA,MATCH($Q38,'Placebo - Data'!$A:$A,0),MATCH(BJ$1,'Placebo - Data'!$B$1:$BA$1,0)))*BJ$3</f>
        <v>0</v>
      </c>
      <c r="BK38" s="2">
        <f>IF(BK$2=0,0,INDEX('Placebo - Data'!$B:$BA,MATCH($Q38,'Placebo - Data'!$A:$A,0),MATCH(BK$1,'Placebo - Data'!$B$1:$BA$1,0)))*BK$3</f>
        <v>0</v>
      </c>
      <c r="BL38" s="2">
        <f>IF(BL$2=0,0,INDEX('Placebo - Data'!$B:$BA,MATCH($Q38,'Placebo - Data'!$A:$A,0),MATCH(BL$1,'Placebo - Data'!$B$1:$BA$1,0)))*BL$3</f>
        <v>0</v>
      </c>
      <c r="BM38" s="2">
        <f>IF(BM$2=0,0,INDEX('Placebo - Data'!$B:$BA,MATCH($Q38,'Placebo - Data'!$A:$A,0),MATCH(BM$1,'Placebo - Data'!$B$1:$BA$1,0)))*BM$3</f>
        <v>0</v>
      </c>
      <c r="BN38" s="2">
        <f>IF(BN$2=0,0,INDEX('Placebo - Data'!$B:$BA,MATCH($Q38,'Placebo - Data'!$A:$A,0),MATCH(BN$1,'Placebo - Data'!$B$1:$BA$1,0)))*BN$3</f>
        <v>0</v>
      </c>
      <c r="BO38" s="2">
        <f>IF(BO$2=0,0,INDEX('Placebo - Data'!$B:$BA,MATCH($Q38,'Placebo - Data'!$A:$A,0),MATCH(BO$1,'Placebo - Data'!$B$1:$BA$1,0)))*BO$3</f>
        <v>3.2126974314451218E-2</v>
      </c>
      <c r="BP38" s="2">
        <f>IF(BP$2=0,0,INDEX('Placebo - Data'!$B:$BA,MATCH($Q38,'Placebo - Data'!$A:$A,0),MATCH(BP$1,'Placebo - Data'!$B$1:$BA$1,0)))*BP$3</f>
        <v>0</v>
      </c>
      <c r="BQ38" s="2"/>
      <c r="BR38" s="2"/>
    </row>
    <row r="39" spans="1:70" x14ac:dyDescent="0.25">
      <c r="A39" t="s">
        <v>98</v>
      </c>
      <c r="B39" s="2">
        <f t="shared" si="0"/>
        <v>0</v>
      </c>
    </row>
    <row r="40" spans="1:70" x14ac:dyDescent="0.25">
      <c r="A40" t="s">
        <v>101</v>
      </c>
      <c r="B40" s="2">
        <f t="shared" si="0"/>
        <v>0</v>
      </c>
    </row>
    <row r="41" spans="1:70" x14ac:dyDescent="0.25">
      <c r="A41" t="s">
        <v>103</v>
      </c>
      <c r="B41" s="2">
        <f t="shared" si="0"/>
        <v>0</v>
      </c>
    </row>
    <row r="42" spans="1:70" x14ac:dyDescent="0.25">
      <c r="A42" t="s">
        <v>105</v>
      </c>
      <c r="B42" s="2">
        <f t="shared" si="0"/>
        <v>0</v>
      </c>
    </row>
    <row r="43" spans="1:70" x14ac:dyDescent="0.25">
      <c r="A43" t="s">
        <v>108</v>
      </c>
      <c r="B43" s="2">
        <f t="shared" si="0"/>
        <v>0</v>
      </c>
    </row>
    <row r="44" spans="1:70" x14ac:dyDescent="0.25">
      <c r="A44" t="s">
        <v>111</v>
      </c>
      <c r="B44" s="2">
        <f t="shared" si="0"/>
        <v>0</v>
      </c>
    </row>
    <row r="45" spans="1:70" x14ac:dyDescent="0.25">
      <c r="A45" t="s">
        <v>113</v>
      </c>
      <c r="B45" s="2">
        <f t="shared" si="0"/>
        <v>0</v>
      </c>
    </row>
    <row r="46" spans="1:70" x14ac:dyDescent="0.25">
      <c r="A46" t="s">
        <v>115</v>
      </c>
      <c r="B46" s="2">
        <f t="shared" si="0"/>
        <v>0</v>
      </c>
    </row>
    <row r="47" spans="1:70" x14ac:dyDescent="0.25">
      <c r="A47" t="s">
        <v>121</v>
      </c>
      <c r="B47" s="2">
        <f t="shared" si="0"/>
        <v>0</v>
      </c>
    </row>
    <row r="48" spans="1:70" x14ac:dyDescent="0.25">
      <c r="A48" t="s">
        <v>123</v>
      </c>
      <c r="B48" s="2">
        <f t="shared" si="0"/>
        <v>0</v>
      </c>
    </row>
    <row r="49" spans="1:2" x14ac:dyDescent="0.25">
      <c r="A49" t="s">
        <v>125</v>
      </c>
      <c r="B49" s="2">
        <f t="shared" si="0"/>
        <v>0</v>
      </c>
    </row>
    <row r="50" spans="1:2" x14ac:dyDescent="0.25">
      <c r="A50" t="s">
        <v>127</v>
      </c>
      <c r="B50" s="2">
        <f t="shared" si="0"/>
        <v>0</v>
      </c>
    </row>
    <row r="51" spans="1:2" x14ac:dyDescent="0.25">
      <c r="A51" t="s">
        <v>129</v>
      </c>
      <c r="B51" s="2">
        <f t="shared" si="0"/>
        <v>0</v>
      </c>
    </row>
    <row r="52" spans="1:2" x14ac:dyDescent="0.25">
      <c r="A52" t="s">
        <v>132</v>
      </c>
      <c r="B52" s="2">
        <f t="shared" si="0"/>
        <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31" workbookViewId="0">
      <selection activeCell="Q55" sqref="Q55"/>
    </sheetView>
  </sheetViews>
  <sheetFormatPr defaultColWidth="8.85546875" defaultRowHeight="15" x14ac:dyDescent="0.25"/>
  <cols>
    <col min="13" max="14" width="9.140625" customWidth="1"/>
    <col min="19" max="19" width="12.42578125" bestFit="1" customWidth="1"/>
  </cols>
  <sheetData>
    <row r="1" spans="1:71" x14ac:dyDescent="0.25">
      <c r="A1" t="s">
        <v>158</v>
      </c>
      <c r="B1" t="s">
        <v>264</v>
      </c>
      <c r="Q1" t="str">
        <f>'Placebo Lags - Data'!A1</f>
        <v>_time</v>
      </c>
      <c r="R1" t="s">
        <v>26</v>
      </c>
      <c r="S1" s="2" t="s">
        <v>173</v>
      </c>
      <c r="T1" s="2" t="s">
        <v>174</v>
      </c>
      <c r="U1" s="2" t="s">
        <v>1</v>
      </c>
      <c r="V1" s="2" t="s">
        <v>2</v>
      </c>
      <c r="W1" s="2" t="s">
        <v>175</v>
      </c>
      <c r="X1" s="2" t="s">
        <v>3</v>
      </c>
      <c r="Y1" s="2" t="s">
        <v>4</v>
      </c>
      <c r="Z1" s="2" t="s">
        <v>176</v>
      </c>
      <c r="AA1" s="2" t="s">
        <v>177</v>
      </c>
      <c r="AB1" s="2" t="s">
        <v>5</v>
      </c>
      <c r="AC1" s="2" t="s">
        <v>6</v>
      </c>
      <c r="AD1" s="2" t="s">
        <v>178</v>
      </c>
      <c r="AE1" s="2" t="s">
        <v>7</v>
      </c>
      <c r="AF1" s="2" t="s">
        <v>8</v>
      </c>
      <c r="AG1" s="2" t="s">
        <v>179</v>
      </c>
      <c r="AH1" s="2" t="s">
        <v>9</v>
      </c>
      <c r="AI1" s="2" t="s">
        <v>10</v>
      </c>
      <c r="AJ1" s="2" t="s">
        <v>11</v>
      </c>
      <c r="AK1" s="2" t="s">
        <v>180</v>
      </c>
      <c r="AL1" s="2" t="s">
        <v>12</v>
      </c>
      <c r="AM1" s="2" t="s">
        <v>13</v>
      </c>
      <c r="AN1" s="2" t="s">
        <v>181</v>
      </c>
      <c r="AO1" s="2" t="s">
        <v>14</v>
      </c>
      <c r="AP1" s="2" t="s">
        <v>182</v>
      </c>
      <c r="AQ1" s="2" t="s">
        <v>15</v>
      </c>
      <c r="AR1" s="2" t="s">
        <v>183</v>
      </c>
      <c r="AS1" s="2" t="s">
        <v>16</v>
      </c>
      <c r="AT1" s="2" t="s">
        <v>17</v>
      </c>
      <c r="AU1" s="2" t="s">
        <v>184</v>
      </c>
      <c r="AV1" s="2" t="s">
        <v>18</v>
      </c>
      <c r="AW1" s="2" t="s">
        <v>185</v>
      </c>
      <c r="AX1" s="2" t="s">
        <v>186</v>
      </c>
      <c r="AY1" s="2" t="s">
        <v>187</v>
      </c>
      <c r="AZ1" s="2" t="s">
        <v>19</v>
      </c>
      <c r="BA1" s="2" t="s">
        <v>188</v>
      </c>
      <c r="BB1" s="2" t="s">
        <v>20</v>
      </c>
      <c r="BC1" s="2" t="s">
        <v>189</v>
      </c>
      <c r="BD1" s="2" t="s">
        <v>190</v>
      </c>
      <c r="BE1" s="2" t="s">
        <v>191</v>
      </c>
      <c r="BF1" s="2" t="s">
        <v>21</v>
      </c>
      <c r="BG1" s="2" t="s">
        <v>22</v>
      </c>
      <c r="BH1" s="2" t="s">
        <v>23</v>
      </c>
      <c r="BI1" s="2" t="s">
        <v>24</v>
      </c>
      <c r="BJ1" s="2" t="s">
        <v>192</v>
      </c>
      <c r="BK1" s="2" t="s">
        <v>193</v>
      </c>
      <c r="BL1" s="2" t="s">
        <v>194</v>
      </c>
      <c r="BM1" s="2" t="s">
        <v>195</v>
      </c>
      <c r="BN1" s="2" t="s">
        <v>196</v>
      </c>
      <c r="BO1" s="2" t="s">
        <v>25</v>
      </c>
      <c r="BP1" s="2" t="s">
        <v>197</v>
      </c>
      <c r="BQ1" s="2"/>
      <c r="BR1" s="2"/>
      <c r="BS1" s="2"/>
    </row>
    <row r="2" spans="1:71" x14ac:dyDescent="0.25">
      <c r="A2" t="s">
        <v>32</v>
      </c>
      <c r="B2" s="2">
        <f>INDEX($R$2:$BP$2,1,MATCH($A2,$R$4:$BP$4,0))/INDEX($R$2:$BP$2,1,MATCH("IL",$R$4:$BP$4,0))</f>
        <v>5.7411779451472702</v>
      </c>
      <c r="Q2" s="4" t="s">
        <v>133</v>
      </c>
      <c r="R2" s="3">
        <f>IF(R1=0,0,SQRT(SUMSQ(INDEX('Placebo Lags - Data'!$B$2:$BA$19,0,MATCH(R$1,'Placebo Lags - Data'!$B$1:$BA$1,0)))/COUNT(INDEX('Placebo Lags - Data'!$B$2:$BA$19,0,MATCH(R$1,'Placebo Lags - Data'!$B$1:$BA$1,0)))))</f>
        <v>1.1330908690877092E-2</v>
      </c>
      <c r="S2" s="3">
        <f>IFERROR(IF(S1=0,0,SQRT(SUMSQ(INDEX('Placebo Lags - Data'!$B$2:$BA$19,0,MATCH(S$1,'Placebo Lags - Data'!$B$1:$BA$1,0)))/COUNT(INDEX('Placebo Lags - Data'!$B$2:$BA$19,0,MATCH(S$1,'Placebo Lags - Data'!$B$1:$BA$1,0))))),0)</f>
        <v>0</v>
      </c>
      <c r="T2" s="3">
        <f>IFERROR(IF(T1=0,0,SQRT(SUMSQ(INDEX('Placebo Lags - Data'!$B$2:$BA$19,0,MATCH(T$1,'Placebo Lags - Data'!$B$1:$BA$1,0)))/COUNT(INDEX('Placebo Lags - Data'!$B$2:$BA$19,0,MATCH(T$1,'Placebo Lags - Data'!$B$1:$BA$1,0))))),0)</f>
        <v>0</v>
      </c>
      <c r="U2" s="3">
        <f>IFERROR(IF(U1=0,0,SQRT(SUMSQ(INDEX('Placebo Lags - Data'!$B$2:$BA$19,0,MATCH(U$1,'Placebo Lags - Data'!$B$1:$BA$1,0)))/COUNT(INDEX('Placebo Lags - Data'!$B$2:$BA$19,0,MATCH(U$1,'Placebo Lags - Data'!$B$1:$BA$1,0))))),0)</f>
        <v>2.1159410350139664E-2</v>
      </c>
      <c r="V2" s="3">
        <f>IFERROR(IF(V1=0,0,SQRT(SUMSQ(INDEX('Placebo Lags - Data'!$B$2:$BA$19,0,MATCH(V$1,'Placebo Lags - Data'!$B$1:$BA$1,0)))/COUNT(INDEX('Placebo Lags - Data'!$B$2:$BA$19,0,MATCH(V$1,'Placebo Lags - Data'!$B$1:$BA$1,0))))),0)</f>
        <v>6.5052763074541095E-2</v>
      </c>
      <c r="W2" s="3">
        <f>IFERROR(IF(W1=0,0,SQRT(SUMSQ(INDEX('Placebo Lags - Data'!$B$2:$BA$19,0,MATCH(W$1,'Placebo Lags - Data'!$B$1:$BA$1,0)))/COUNT(INDEX('Placebo Lags - Data'!$B$2:$BA$19,0,MATCH(W$1,'Placebo Lags - Data'!$B$1:$BA$1,0))))),0)</f>
        <v>0</v>
      </c>
      <c r="X2" s="3">
        <f>IFERROR(IF(X1=0,0,SQRT(SUMSQ(INDEX('Placebo Lags - Data'!$B$2:$BA$19,0,MATCH(X$1,'Placebo Lags - Data'!$B$1:$BA$1,0)))/COUNT(INDEX('Placebo Lags - Data'!$B$2:$BA$19,0,MATCH(X$1,'Placebo Lags - Data'!$B$1:$BA$1,0))))),0)</f>
        <v>3.1507104551013E-2</v>
      </c>
      <c r="Y2" s="3">
        <f>IFERROR(IF(Y1=0,0,SQRT(SUMSQ(INDEX('Placebo Lags - Data'!$B$2:$BA$19,0,MATCH(Y$1,'Placebo Lags - Data'!$B$1:$BA$1,0)))/COUNT(INDEX('Placebo Lags - Data'!$B$2:$BA$19,0,MATCH(Y$1,'Placebo Lags - Data'!$B$1:$BA$1,0))))),0)</f>
        <v>2.3616262351848088E-2</v>
      </c>
      <c r="Z2" s="3">
        <f>IFERROR(IF(Z1=0,0,SQRT(SUMSQ(INDEX('Placebo Lags - Data'!$B$2:$BA$19,0,MATCH(Z$1,'Placebo Lags - Data'!$B$1:$BA$1,0)))/COUNT(INDEX('Placebo Lags - Data'!$B$2:$BA$19,0,MATCH(Z$1,'Placebo Lags - Data'!$B$1:$BA$1,0))))),0)</f>
        <v>0</v>
      </c>
      <c r="AA2" s="3">
        <f>IFERROR(IF(AA1=0,0,SQRT(SUMSQ(INDEX('Placebo Lags - Data'!$B$2:$BA$19,0,MATCH(AA$1,'Placebo Lags - Data'!$B$1:$BA$1,0)))/COUNT(INDEX('Placebo Lags - Data'!$B$2:$BA$19,0,MATCH(AA$1,'Placebo Lags - Data'!$B$1:$BA$1,0))))),0)</f>
        <v>0</v>
      </c>
      <c r="AB2" s="3">
        <f>IFERROR(IF(AB1=0,0,SQRT(SUMSQ(INDEX('Placebo Lags - Data'!$B$2:$BA$19,0,MATCH(AB$1,'Placebo Lags - Data'!$B$1:$BA$1,0)))/COUNT(INDEX('Placebo Lags - Data'!$B$2:$BA$19,0,MATCH(AB$1,'Placebo Lags - Data'!$B$1:$BA$1,0))))),0)</f>
        <v>2.9673313413906176E-2</v>
      </c>
      <c r="AC2" s="3">
        <f>IFERROR(IF(AC1=0,0,SQRT(SUMSQ(INDEX('Placebo Lags - Data'!$B$2:$BA$19,0,MATCH(AC$1,'Placebo Lags - Data'!$B$1:$BA$1,0)))/COUNT(INDEX('Placebo Lags - Data'!$B$2:$BA$19,0,MATCH(AC$1,'Placebo Lags - Data'!$B$1:$BA$1,0))))),0)</f>
        <v>2.11828336480974E-2</v>
      </c>
      <c r="AD2" s="3">
        <f>IFERROR(IF(AD1=0,0,SQRT(SUMSQ(INDEX('Placebo Lags - Data'!$B$2:$BA$19,0,MATCH(AD$1,'Placebo Lags - Data'!$B$1:$BA$1,0)))/COUNT(INDEX('Placebo Lags - Data'!$B$2:$BA$19,0,MATCH(AD$1,'Placebo Lags - Data'!$B$1:$BA$1,0))))),0)</f>
        <v>0</v>
      </c>
      <c r="AE2" s="3">
        <f>IFERROR(IF(AE1=0,0,SQRT(SUMSQ(INDEX('Placebo Lags - Data'!$B$2:$BA$19,0,MATCH(AE$1,'Placebo Lags - Data'!$B$1:$BA$1,0)))/COUNT(INDEX('Placebo Lags - Data'!$B$2:$BA$19,0,MATCH(AE$1,'Placebo Lags - Data'!$B$1:$BA$1,0))))),0)</f>
        <v>2.7900745110740154E-2</v>
      </c>
      <c r="AF2" s="3">
        <f>IFERROR(IF(AF1=0,0,SQRT(SUMSQ(INDEX('Placebo Lags - Data'!$B$2:$BA$19,0,MATCH(AF$1,'Placebo Lags - Data'!$B$1:$BA$1,0)))/COUNT(INDEX('Placebo Lags - Data'!$B$2:$BA$19,0,MATCH(AF$1,'Placebo Lags - Data'!$B$1:$BA$1,0))))),0)</f>
        <v>2.404463043674018E-2</v>
      </c>
      <c r="AG2" s="3">
        <f>IFERROR(IF(AG1=0,0,SQRT(SUMSQ(INDEX('Placebo Lags - Data'!$B$2:$BA$19,0,MATCH(AG$1,'Placebo Lags - Data'!$B$1:$BA$1,0)))/COUNT(INDEX('Placebo Lags - Data'!$B$2:$BA$19,0,MATCH(AG$1,'Placebo Lags - Data'!$B$1:$BA$1,0))))),0)</f>
        <v>0</v>
      </c>
      <c r="AH2" s="3">
        <f>IFERROR(IF(AH1=0,0,SQRT(SUMSQ(INDEX('Placebo Lags - Data'!$B$2:$BA$19,0,MATCH(AH$1,'Placebo Lags - Data'!$B$1:$BA$1,0)))/COUNT(INDEX('Placebo Lags - Data'!$B$2:$BA$19,0,MATCH(AH$1,'Placebo Lags - Data'!$B$1:$BA$1,0))))),0)</f>
        <v>3.35449101327355E-2</v>
      </c>
      <c r="AI2" s="3">
        <f>IFERROR(IF(AI1=0,0,SQRT(SUMSQ(INDEX('Placebo Lags - Data'!$B$2:$BA$19,0,MATCH(AI$1,'Placebo Lags - Data'!$B$1:$BA$1,0)))/COUNT(INDEX('Placebo Lags - Data'!$B$2:$BA$19,0,MATCH(AI$1,'Placebo Lags - Data'!$B$1:$BA$1,0))))),0)</f>
        <v>2.4096749116425564E-2</v>
      </c>
      <c r="AJ2" s="3">
        <f>IFERROR(IF(AJ1=0,0,SQRT(SUMSQ(INDEX('Placebo Lags - Data'!$B$2:$BA$19,0,MATCH(AJ$1,'Placebo Lags - Data'!$B$1:$BA$1,0)))/COUNT(INDEX('Placebo Lags - Data'!$B$2:$BA$19,0,MATCH(AJ$1,'Placebo Lags - Data'!$B$1:$BA$1,0))))),0)</f>
        <v>2.9633726531652565E-2</v>
      </c>
      <c r="AK2" s="3">
        <f>IFERROR(IF(AK1=0,0,SQRT(SUMSQ(INDEX('Placebo Lags - Data'!$B$2:$BA$19,0,MATCH(AK$1,'Placebo Lags - Data'!$B$1:$BA$1,0)))/COUNT(INDEX('Placebo Lags - Data'!$B$2:$BA$19,0,MATCH(AK$1,'Placebo Lags - Data'!$B$1:$BA$1,0))))),0)</f>
        <v>0</v>
      </c>
      <c r="AL2" s="3">
        <f>IFERROR(IF(AL1=0,0,SQRT(SUMSQ(INDEX('Placebo Lags - Data'!$B$2:$BA$19,0,MATCH(AL$1,'Placebo Lags - Data'!$B$1:$BA$1,0)))/COUNT(INDEX('Placebo Lags - Data'!$B$2:$BA$19,0,MATCH(AL$1,'Placebo Lags - Data'!$B$1:$BA$1,0))))),0)</f>
        <v>2.8052523522882726E-2</v>
      </c>
      <c r="AM2" s="3">
        <f>IFERROR(IF(AM1=0,0,SQRT(SUMSQ(INDEX('Placebo Lags - Data'!$B$2:$BA$19,0,MATCH(AM$1,'Placebo Lags - Data'!$B$1:$BA$1,0)))/COUNT(INDEX('Placebo Lags - Data'!$B$2:$BA$19,0,MATCH(AM$1,'Placebo Lags - Data'!$B$1:$BA$1,0))))),0)</f>
        <v>2.9902916757842974E-2</v>
      </c>
      <c r="AN2" s="3">
        <f>IFERROR(IF(AN1=0,0,SQRT(SUMSQ(INDEX('Placebo Lags - Data'!$B$2:$BA$19,0,MATCH(AN$1,'Placebo Lags - Data'!$B$1:$BA$1,0)))/COUNT(INDEX('Placebo Lags - Data'!$B$2:$BA$19,0,MATCH(AN$1,'Placebo Lags - Data'!$B$1:$BA$1,0))))),0)</f>
        <v>0</v>
      </c>
      <c r="AO2" s="3">
        <f>IFERROR(IF(AO1=0,0,SQRT(SUMSQ(INDEX('Placebo Lags - Data'!$B$2:$BA$19,0,MATCH(AO$1,'Placebo Lags - Data'!$B$1:$BA$1,0)))/COUNT(INDEX('Placebo Lags - Data'!$B$2:$BA$19,0,MATCH(AO$1,'Placebo Lags - Data'!$B$1:$BA$1,0))))),0)</f>
        <v>2.8790275705613915E-2</v>
      </c>
      <c r="AP2" s="3">
        <f>IFERROR(IF(AP1=0,0,SQRT(SUMSQ(INDEX('Placebo Lags - Data'!$B$2:$BA$19,0,MATCH(AP$1,'Placebo Lags - Data'!$B$1:$BA$1,0)))/COUNT(INDEX('Placebo Lags - Data'!$B$2:$BA$19,0,MATCH(AP$1,'Placebo Lags - Data'!$B$1:$BA$1,0))))),0)</f>
        <v>0</v>
      </c>
      <c r="AQ2" s="3">
        <f>IFERROR(IF(AQ1=0,0,SQRT(SUMSQ(INDEX('Placebo Lags - Data'!$B$2:$BA$19,0,MATCH(AQ$1,'Placebo Lags - Data'!$B$1:$BA$1,0)))/COUNT(INDEX('Placebo Lags - Data'!$B$2:$BA$19,0,MATCH(AQ$1,'Placebo Lags - Data'!$B$1:$BA$1,0))))),0)</f>
        <v>3.457629905372387E-2</v>
      </c>
      <c r="AR2" s="3">
        <f>IFERROR(IF(AR1=0,0,SQRT(SUMSQ(INDEX('Placebo Lags - Data'!$B$2:$BA$19,0,MATCH(AR$1,'Placebo Lags - Data'!$B$1:$BA$1,0)))/COUNT(INDEX('Placebo Lags - Data'!$B$2:$BA$19,0,MATCH(AR$1,'Placebo Lags - Data'!$B$1:$BA$1,0))))),0)</f>
        <v>0</v>
      </c>
      <c r="AS2" s="3">
        <f>IFERROR(IF(AS1=0,0,SQRT(SUMSQ(INDEX('Placebo Lags - Data'!$B$2:$BA$19,0,MATCH(AS$1,'Placebo Lags - Data'!$B$1:$BA$1,0)))/COUNT(INDEX('Placebo Lags - Data'!$B$2:$BA$19,0,MATCH(AS$1,'Placebo Lags - Data'!$B$1:$BA$1,0))))),0)</f>
        <v>3.1802256489862908E-2</v>
      </c>
      <c r="AT2" s="3">
        <f>IFERROR(IF(AT1=0,0,SQRT(SUMSQ(INDEX('Placebo Lags - Data'!$B$2:$BA$19,0,MATCH(AT$1,'Placebo Lags - Data'!$B$1:$BA$1,0)))/COUNT(INDEX('Placebo Lags - Data'!$B$2:$BA$19,0,MATCH(AT$1,'Placebo Lags - Data'!$B$1:$BA$1,0))))),0)</f>
        <v>4.0852889636523997E-2</v>
      </c>
      <c r="AU2" s="3">
        <f>IFERROR(IF(AU1=0,0,SQRT(SUMSQ(INDEX('Placebo Lags - Data'!$B$2:$BA$19,0,MATCH(AU$1,'Placebo Lags - Data'!$B$1:$BA$1,0)))/COUNT(INDEX('Placebo Lags - Data'!$B$2:$BA$19,0,MATCH(AU$1,'Placebo Lags - Data'!$B$1:$BA$1,0))))),0)</f>
        <v>0</v>
      </c>
      <c r="AV2" s="3">
        <f>IFERROR(IF(AV1=0,0,SQRT(SUMSQ(INDEX('Placebo Lags - Data'!$B$2:$BA$19,0,MATCH(AV$1,'Placebo Lags - Data'!$B$1:$BA$1,0)))/COUNT(INDEX('Placebo Lags - Data'!$B$2:$BA$19,0,MATCH(AV$1,'Placebo Lags - Data'!$B$1:$BA$1,0))))),0)</f>
        <v>4.5969672781944568E-2</v>
      </c>
      <c r="AW2" s="3">
        <f>IFERROR(IF(AW1=0,0,SQRT(SUMSQ(INDEX('Placebo Lags - Data'!$B$2:$BA$19,0,MATCH(AW$1,'Placebo Lags - Data'!$B$1:$BA$1,0)))/COUNT(INDEX('Placebo Lags - Data'!$B$2:$BA$19,0,MATCH(AW$1,'Placebo Lags - Data'!$B$1:$BA$1,0))))),0)</f>
        <v>0</v>
      </c>
      <c r="AX2" s="3">
        <f>IFERROR(IF(AX1=0,0,SQRT(SUMSQ(INDEX('Placebo Lags - Data'!$B$2:$BA$19,0,MATCH(AX$1,'Placebo Lags - Data'!$B$1:$BA$1,0)))/COUNT(INDEX('Placebo Lags - Data'!$B$2:$BA$19,0,MATCH(AX$1,'Placebo Lags - Data'!$B$1:$BA$1,0))))),0)</f>
        <v>0</v>
      </c>
      <c r="AY2" s="3">
        <f>IFERROR(IF(AY1=0,0,SQRT(SUMSQ(INDEX('Placebo Lags - Data'!$B$2:$BA$19,0,MATCH(AY$1,'Placebo Lags - Data'!$B$1:$BA$1,0)))/COUNT(INDEX('Placebo Lags - Data'!$B$2:$BA$19,0,MATCH(AY$1,'Placebo Lags - Data'!$B$1:$BA$1,0))))),0)</f>
        <v>0</v>
      </c>
      <c r="AZ2" s="3">
        <f>IFERROR(IF(AZ1=0,0,SQRT(SUMSQ(INDEX('Placebo Lags - Data'!$B$2:$BA$19,0,MATCH(AZ$1,'Placebo Lags - Data'!$B$1:$BA$1,0)))/COUNT(INDEX('Placebo Lags - Data'!$B$2:$BA$19,0,MATCH(AZ$1,'Placebo Lags - Data'!$B$1:$BA$1,0))))),0)</f>
        <v>5.415584176186776E-2</v>
      </c>
      <c r="BA2" s="3">
        <f>IFERROR(IF(BA1=0,0,SQRT(SUMSQ(INDEX('Placebo Lags - Data'!$B$2:$BA$19,0,MATCH(BA$1,'Placebo Lags - Data'!$B$1:$BA$1,0)))/COUNT(INDEX('Placebo Lags - Data'!$B$2:$BA$19,0,MATCH(BA$1,'Placebo Lags - Data'!$B$1:$BA$1,0))))),0)</f>
        <v>0</v>
      </c>
      <c r="BB2" s="3">
        <f>IFERROR(IF(BB1=0,0,SQRT(SUMSQ(INDEX('Placebo Lags - Data'!$B$2:$BA$19,0,MATCH(BB$1,'Placebo Lags - Data'!$B$1:$BA$1,0)))/COUNT(INDEX('Placebo Lags - Data'!$B$2:$BA$19,0,MATCH(BB$1,'Placebo Lags - Data'!$B$1:$BA$1,0))))),0)</f>
        <v>2.8834453441375231E-2</v>
      </c>
      <c r="BC2" s="3">
        <f>IFERROR(IF(BC1=0,0,SQRT(SUMSQ(INDEX('Placebo Lags - Data'!$B$2:$BA$19,0,MATCH(BC$1,'Placebo Lags - Data'!$B$1:$BA$1,0)))/COUNT(INDEX('Placebo Lags - Data'!$B$2:$BA$19,0,MATCH(BC$1,'Placebo Lags - Data'!$B$1:$BA$1,0))))),0)</f>
        <v>0</v>
      </c>
      <c r="BD2" s="3">
        <f>IFERROR(IF(BD1=0,0,SQRT(SUMSQ(INDEX('Placebo Lags - Data'!$B$2:$BA$19,0,MATCH(BD$1,'Placebo Lags - Data'!$B$1:$BA$1,0)))/COUNT(INDEX('Placebo Lags - Data'!$B$2:$BA$19,0,MATCH(BD$1,'Placebo Lags - Data'!$B$1:$BA$1,0))))),0)</f>
        <v>0</v>
      </c>
      <c r="BE2" s="3">
        <f>IFERROR(IF(BE1=0,0,SQRT(SUMSQ(INDEX('Placebo Lags - Data'!$B$2:$BA$19,0,MATCH(BE$1,'Placebo Lags - Data'!$B$1:$BA$1,0)))/COUNT(INDEX('Placebo Lags - Data'!$B$2:$BA$19,0,MATCH(BE$1,'Placebo Lags - Data'!$B$1:$BA$1,0))))),0)</f>
        <v>0</v>
      </c>
      <c r="BF2" s="3">
        <f>IFERROR(IF(BF1=0,0,SQRT(SUMSQ(INDEX('Placebo Lags - Data'!$B$2:$BA$19,0,MATCH(BF$1,'Placebo Lags - Data'!$B$1:$BA$1,0)))/COUNT(INDEX('Placebo Lags - Data'!$B$2:$BA$19,0,MATCH(BF$1,'Placebo Lags - Data'!$B$1:$BA$1,0))))),0)</f>
        <v>3.0159825471693238E-2</v>
      </c>
      <c r="BG2" s="3">
        <f>IFERROR(IF(BG1=0,0,SQRT(SUMSQ(INDEX('Placebo Lags - Data'!$B$2:$BA$19,0,MATCH(BG$1,'Placebo Lags - Data'!$B$1:$BA$1,0)))/COUNT(INDEX('Placebo Lags - Data'!$B$2:$BA$19,0,MATCH(BG$1,'Placebo Lags - Data'!$B$1:$BA$1,0))))),0)</f>
        <v>3.9205900979912285E-2</v>
      </c>
      <c r="BH2" s="3">
        <f>IFERROR(IF(BH1=0,0,SQRT(SUMSQ(INDEX('Placebo Lags - Data'!$B$2:$BA$19,0,MATCH(BH$1,'Placebo Lags - Data'!$B$1:$BA$1,0)))/COUNT(INDEX('Placebo Lags - Data'!$B$2:$BA$19,0,MATCH(BH$1,'Placebo Lags - Data'!$B$1:$BA$1,0))))),0)</f>
        <v>2.5483835328381742E-2</v>
      </c>
      <c r="BI2" s="3">
        <f>IFERROR(IF(BI1=0,0,SQRT(SUMSQ(INDEX('Placebo Lags - Data'!$B$2:$BA$19,0,MATCH(BI$1,'Placebo Lags - Data'!$B$1:$BA$1,0)))/COUNT(INDEX('Placebo Lags - Data'!$B$2:$BA$19,0,MATCH(BI$1,'Placebo Lags - Data'!$B$1:$BA$1,0))))),0)</f>
        <v>3.0680965133846279E-2</v>
      </c>
      <c r="BJ2" s="3">
        <f>IFERROR(IF(BJ1=0,0,SQRT(SUMSQ(INDEX('Placebo Lags - Data'!$B$2:$BA$19,0,MATCH(BJ$1,'Placebo Lags - Data'!$B$1:$BA$1,0)))/COUNT(INDEX('Placebo Lags - Data'!$B$2:$BA$19,0,MATCH(BJ$1,'Placebo Lags - Data'!$B$1:$BA$1,0))))),0)</f>
        <v>0</v>
      </c>
      <c r="BK2" s="3">
        <f>IFERROR(IF(BK1=0,0,SQRT(SUMSQ(INDEX('Placebo Lags - Data'!$B$2:$BA$19,0,MATCH(BK$1,'Placebo Lags - Data'!$B$1:$BA$1,0)))/COUNT(INDEX('Placebo Lags - Data'!$B$2:$BA$19,0,MATCH(BK$1,'Placebo Lags - Data'!$B$1:$BA$1,0))))),0)</f>
        <v>0</v>
      </c>
      <c r="BL2" s="3">
        <f>IFERROR(IF(BL1=0,0,SQRT(SUMSQ(INDEX('Placebo Lags - Data'!$B$2:$BA$19,0,MATCH(BL$1,'Placebo Lags - Data'!$B$1:$BA$1,0)))/COUNT(INDEX('Placebo Lags - Data'!$B$2:$BA$19,0,MATCH(BL$1,'Placebo Lags - Data'!$B$1:$BA$1,0))))),0)</f>
        <v>0</v>
      </c>
      <c r="BM2" s="3">
        <f>IFERROR(IF(BM1=0,0,SQRT(SUMSQ(INDEX('Placebo Lags - Data'!$B$2:$BA$19,0,MATCH(BM$1,'Placebo Lags - Data'!$B$1:$BA$1,0)))/COUNT(INDEX('Placebo Lags - Data'!$B$2:$BA$19,0,MATCH(BM$1,'Placebo Lags - Data'!$B$1:$BA$1,0))))),0)</f>
        <v>0</v>
      </c>
      <c r="BN2" s="3">
        <f>IFERROR(IF(BN1=0,0,SQRT(SUMSQ(INDEX('Placebo Lags - Data'!$B$2:$BA$19,0,MATCH(BN$1,'Placebo Lags - Data'!$B$1:$BA$1,0)))/COUNT(INDEX('Placebo Lags - Data'!$B$2:$BA$19,0,MATCH(BN$1,'Placebo Lags - Data'!$B$1:$BA$1,0))))),0)</f>
        <v>0</v>
      </c>
      <c r="BO2" s="3">
        <f>IFERROR(IF(BO1=0,0,SQRT(SUMSQ(INDEX('Placebo Lags - Data'!$B$2:$BA$19,0,MATCH(BO$1,'Placebo Lags - Data'!$B$1:$BA$1,0)))/COUNT(INDEX('Placebo Lags - Data'!$B$2:$BA$19,0,MATCH(BO$1,'Placebo Lags - Data'!$B$1:$BA$1,0))))),0)</f>
        <v>2.5611157555100666E-2</v>
      </c>
      <c r="BP2" s="3">
        <f>IFERROR(IF(BP1=0,0,SQRT(SUMSQ(INDEX('Placebo Lags - Data'!$B$2:$BA$19,0,MATCH(BP$1,'Placebo Lags - Data'!$B$1:$BA$1,0)))/COUNT(INDEX('Placebo Lags - Data'!$B$2:$BA$19,0,MATCH(BP$1,'Placebo Lags - Data'!$B$1:$BA$1,0))))),0)</f>
        <v>0</v>
      </c>
      <c r="BQ2" s="3"/>
      <c r="BR2" s="3"/>
    </row>
    <row r="3" spans="1:71" x14ac:dyDescent="0.25">
      <c r="A3" t="s">
        <v>51</v>
      </c>
      <c r="B3" s="2">
        <f t="shared" ref="B3:B52" si="0">INDEX($R$2:$BP$2,1,MATCH($A3,$R$4:$BP$4,0))/INDEX($R$2:$BP$2,1,MATCH("IL",$R$4:$BP$4,0))</f>
        <v>4.7794791432279835</v>
      </c>
      <c r="N3" s="8" t="s">
        <v>139</v>
      </c>
      <c r="P3" s="7" t="s">
        <v>138</v>
      </c>
      <c r="Q3" s="6">
        <v>20</v>
      </c>
      <c r="R3" s="5">
        <f>IF(R2&lt;$R$2*$Q$3,1,0)</f>
        <v>1</v>
      </c>
      <c r="S3" s="5">
        <f>IF(S2&lt;$R$2*$Q$3,1,0)</f>
        <v>1</v>
      </c>
      <c r="T3" s="5">
        <f>IF(T2&lt;$R$2*$Q$3,1,0)</f>
        <v>1</v>
      </c>
      <c r="U3" s="5">
        <f>IF(U2&lt;$R$2*$Q$3,1,0)</f>
        <v>1</v>
      </c>
      <c r="V3" s="5">
        <f t="shared" ref="V3:BP3" si="1">IF(V2&lt;$R$2*$Q$3,1,0)</f>
        <v>1</v>
      </c>
      <c r="W3" s="5">
        <f t="shared" si="1"/>
        <v>1</v>
      </c>
      <c r="X3" s="5">
        <f t="shared" si="1"/>
        <v>1</v>
      </c>
      <c r="Y3" s="5">
        <f t="shared" si="1"/>
        <v>1</v>
      </c>
      <c r="Z3" s="5">
        <f t="shared" si="1"/>
        <v>1</v>
      </c>
      <c r="AA3" s="5">
        <f t="shared" si="1"/>
        <v>1</v>
      </c>
      <c r="AB3" s="5">
        <f t="shared" si="1"/>
        <v>1</v>
      </c>
      <c r="AC3" s="5">
        <f t="shared" si="1"/>
        <v>1</v>
      </c>
      <c r="AD3" s="5">
        <f t="shared" si="1"/>
        <v>1</v>
      </c>
      <c r="AE3" s="5">
        <f t="shared" si="1"/>
        <v>1</v>
      </c>
      <c r="AF3" s="5">
        <f t="shared" si="1"/>
        <v>1</v>
      </c>
      <c r="AG3" s="5">
        <f t="shared" si="1"/>
        <v>1</v>
      </c>
      <c r="AH3" s="5">
        <f t="shared" si="1"/>
        <v>1</v>
      </c>
      <c r="AI3" s="5">
        <f t="shared" si="1"/>
        <v>1</v>
      </c>
      <c r="AJ3" s="5">
        <f t="shared" si="1"/>
        <v>1</v>
      </c>
      <c r="AK3" s="5">
        <f t="shared" si="1"/>
        <v>1</v>
      </c>
      <c r="AL3" s="5">
        <f t="shared" si="1"/>
        <v>1</v>
      </c>
      <c r="AM3" s="5">
        <f t="shared" si="1"/>
        <v>1</v>
      </c>
      <c r="AN3" s="5">
        <f t="shared" si="1"/>
        <v>1</v>
      </c>
      <c r="AO3" s="5">
        <f t="shared" si="1"/>
        <v>1</v>
      </c>
      <c r="AP3" s="5">
        <f t="shared" si="1"/>
        <v>1</v>
      </c>
      <c r="AQ3" s="5">
        <f t="shared" si="1"/>
        <v>1</v>
      </c>
      <c r="AR3" s="5">
        <f t="shared" si="1"/>
        <v>1</v>
      </c>
      <c r="AS3" s="5">
        <f t="shared" si="1"/>
        <v>1</v>
      </c>
      <c r="AT3" s="5">
        <f t="shared" si="1"/>
        <v>1</v>
      </c>
      <c r="AU3" s="5">
        <f t="shared" si="1"/>
        <v>1</v>
      </c>
      <c r="AV3" s="5">
        <f t="shared" si="1"/>
        <v>1</v>
      </c>
      <c r="AW3" s="5">
        <f t="shared" si="1"/>
        <v>1</v>
      </c>
      <c r="AX3" s="5">
        <f t="shared" si="1"/>
        <v>1</v>
      </c>
      <c r="AY3" s="5">
        <f t="shared" si="1"/>
        <v>1</v>
      </c>
      <c r="AZ3" s="5">
        <f t="shared" si="1"/>
        <v>1</v>
      </c>
      <c r="BA3" s="5">
        <f t="shared" si="1"/>
        <v>1</v>
      </c>
      <c r="BB3" s="5">
        <f t="shared" si="1"/>
        <v>1</v>
      </c>
      <c r="BC3" s="5">
        <f t="shared" si="1"/>
        <v>1</v>
      </c>
      <c r="BD3" s="5">
        <f t="shared" si="1"/>
        <v>1</v>
      </c>
      <c r="BE3" s="5">
        <f t="shared" si="1"/>
        <v>1</v>
      </c>
      <c r="BF3" s="5">
        <f t="shared" si="1"/>
        <v>1</v>
      </c>
      <c r="BG3" s="5">
        <f t="shared" si="1"/>
        <v>1</v>
      </c>
      <c r="BH3" s="5">
        <f t="shared" si="1"/>
        <v>1</v>
      </c>
      <c r="BI3" s="5">
        <f t="shared" si="1"/>
        <v>1</v>
      </c>
      <c r="BJ3" s="5">
        <f t="shared" si="1"/>
        <v>1</v>
      </c>
      <c r="BK3" s="5">
        <f t="shared" si="1"/>
        <v>1</v>
      </c>
      <c r="BL3" s="5">
        <f t="shared" si="1"/>
        <v>1</v>
      </c>
      <c r="BM3" s="5">
        <f t="shared" si="1"/>
        <v>1</v>
      </c>
      <c r="BN3" s="5">
        <f t="shared" si="1"/>
        <v>1</v>
      </c>
      <c r="BO3" s="5">
        <f t="shared" si="1"/>
        <v>1</v>
      </c>
      <c r="BP3" s="5">
        <f t="shared" si="1"/>
        <v>1</v>
      </c>
      <c r="BQ3" s="5"/>
      <c r="BR3" s="5"/>
    </row>
    <row r="4" spans="1:71" x14ac:dyDescent="0.25">
      <c r="A4" t="s">
        <v>50</v>
      </c>
      <c r="B4" s="2">
        <f t="shared" si="0"/>
        <v>4.0570155524204647</v>
      </c>
      <c r="Q4" s="4" t="s">
        <v>27</v>
      </c>
      <c r="R4" s="1" t="str">
        <f>IF(R1=0,0,IF(R1="IL_diff","IL",INDEX(States!$B$2:$B$52,MATCH(VALUE(MID(R1,6,FIND("_",R1)-6)),States!$C$2:$C$52,0))))</f>
        <v>IL</v>
      </c>
      <c r="S4" s="1" t="str">
        <f>IF(S1=0,0,IF(S1="IL_diff","IL",INDEX(States!$B$2:$B$52,MATCH(VALUE(MID(S1,6,FIND("_",S1)-6)),States!$C$2:$C$52,0))))</f>
        <v>AL</v>
      </c>
      <c r="T4" s="1" t="str">
        <f>IF(T1=0,0,IF(T1="IL_diff","IL",INDEX(States!$B$2:$B$52,MATCH(VALUE(MID(T1,6,FIND("_",T1)-6)),States!$C$2:$C$52,0))))</f>
        <v>AK</v>
      </c>
      <c r="U4" s="1" t="str">
        <f>IF(U1=0,0,IF(U1="IL_diff","IL",INDEX(States!$B$2:$B$52,MATCH(VALUE(MID(U1,6,FIND("_",U1)-6)),States!$C$2:$C$52,0))))</f>
        <v>AZ</v>
      </c>
      <c r="V4" s="1" t="str">
        <f>IF(V1=0,0,IF(V1="IL_diff","IL",INDEX(States!$B$2:$B$52,MATCH(VALUE(MID(V1,6,FIND("_",V1)-6)),States!$C$2:$C$52,0))))</f>
        <v>AR</v>
      </c>
      <c r="W4" s="1" t="str">
        <f>IF(W1=0,0,IF(W1="IL_diff","IL",INDEX(States!$B$2:$B$52,MATCH(VALUE(MID(W1,6,FIND("_",W1)-6)),States!$C$2:$C$52,0))))</f>
        <v>CA</v>
      </c>
      <c r="X4" s="1" t="str">
        <f>IF(X1=0,0,IF(X1="IL_diff","IL",INDEX(States!$B$2:$B$52,MATCH(VALUE(MID(X1,6,FIND("_",X1)-6)),States!$C$2:$C$52,0))))</f>
        <v>CO</v>
      </c>
      <c r="Y4" s="1" t="str">
        <f>IF(Y1=0,0,IF(Y1="IL_diff","IL",INDEX(States!$B$2:$B$52,MATCH(VALUE(MID(Y1,6,FIND("_",Y1)-6)),States!$C$2:$C$52,0))))</f>
        <v>CT</v>
      </c>
      <c r="Z4" s="1" t="str">
        <f>IF(Z1=0,0,IF(Z1="IL_diff","IL",INDEX(States!$B$2:$B$52,MATCH(VALUE(MID(Z1,6,FIND("_",Z1)-6)),States!$C$2:$C$52,0))))</f>
        <v>DE</v>
      </c>
      <c r="AA4" s="1" t="str">
        <f>IF(AA1=0,0,IF(AA1="IL_diff","IL",INDEX(States!$B$2:$B$52,MATCH(VALUE(MID(AA1,6,FIND("_",AA1)-6)),States!$C$2:$C$52,0))))</f>
        <v>DC</v>
      </c>
      <c r="AB4" s="1" t="str">
        <f>IF(AB1=0,0,IF(AB1="IL_diff","IL",INDEX(States!$B$2:$B$52,MATCH(VALUE(MID(AB1,6,FIND("_",AB1)-6)),States!$C$2:$C$52,0))))</f>
        <v>FL</v>
      </c>
      <c r="AC4" s="1" t="str">
        <f>IF(AC1=0,0,IF(AC1="IL_diff","IL",INDEX(States!$B$2:$B$52,MATCH(VALUE(MID(AC1,6,FIND("_",AC1)-6)),States!$C$2:$C$52,0))))</f>
        <v>GA</v>
      </c>
      <c r="AD4" s="1" t="str">
        <f>IF(AD1=0,0,IF(AD1="IL_diff","IL",INDEX(States!$B$2:$B$52,MATCH(VALUE(MID(AD1,6,FIND("_",AD1)-6)),States!$C$2:$C$52,0))))</f>
        <v>HI</v>
      </c>
      <c r="AE4" s="1" t="str">
        <f>IF(AE1=0,0,IF(AE1="IL_diff","IL",INDEX(States!$B$2:$B$52,MATCH(VALUE(MID(AE1,6,FIND("_",AE1)-6)),States!$C$2:$C$52,0))))</f>
        <v>ID</v>
      </c>
      <c r="AF4" s="1" t="str">
        <f>IF(AF1=0,0,IF(AF1="IL_diff","IL",INDEX(States!$B$2:$B$52,MATCH(VALUE(MID(AF1,6,FIND("_",AF1)-6)),States!$C$2:$C$52,0))))</f>
        <v>IN</v>
      </c>
      <c r="AG4" s="1" t="str">
        <f>IF(AG1=0,0,IF(AG1="IL_diff","IL",INDEX(States!$B$2:$B$52,MATCH(VALUE(MID(AG1,6,FIND("_",AG1)-6)),States!$C$2:$C$52,0))))</f>
        <v>IA</v>
      </c>
      <c r="AH4" s="1" t="str">
        <f>IF(AH1=0,0,IF(AH1="IL_diff","IL",INDEX(States!$B$2:$B$52,MATCH(VALUE(MID(AH1,6,FIND("_",AH1)-6)),States!$C$2:$C$52,0))))</f>
        <v>KS</v>
      </c>
      <c r="AI4" s="1" t="str">
        <f>IF(AI1=0,0,IF(AI1="IL_diff","IL",INDEX(States!$B$2:$B$52,MATCH(VALUE(MID(AI1,6,FIND("_",AI1)-6)),States!$C$2:$C$52,0))))</f>
        <v>KY</v>
      </c>
      <c r="AJ4" s="1" t="str">
        <f>IF(AJ1=0,0,IF(AJ1="IL_diff","IL",INDEX(States!$B$2:$B$52,MATCH(VALUE(MID(AJ1,6,FIND("_",AJ1)-6)),States!$C$2:$C$52,0))))</f>
        <v>LA</v>
      </c>
      <c r="AK4" s="1" t="str">
        <f>IF(AK1=0,0,IF(AK1="IL_diff","IL",INDEX(States!$B$2:$B$52,MATCH(VALUE(MID(AK1,6,FIND("_",AK1)-6)),States!$C$2:$C$52,0))))</f>
        <v>ME</v>
      </c>
      <c r="AL4" s="1" t="str">
        <f>IF(AL1=0,0,IF(AL1="IL_diff","IL",INDEX(States!$B$2:$B$52,MATCH(VALUE(MID(AL1,6,FIND("_",AL1)-6)),States!$C$2:$C$52,0))))</f>
        <v>MD</v>
      </c>
      <c r="AM4" s="1" t="str">
        <f>IF(AM1=0,0,IF(AM1="IL_diff","IL",INDEX(States!$B$2:$B$52,MATCH(VALUE(MID(AM1,6,FIND("_",AM1)-6)),States!$C$2:$C$52,0))))</f>
        <v>MA</v>
      </c>
      <c r="AN4" s="1" t="str">
        <f>IF(AN1=0,0,IF(AN1="IL_diff","IL",INDEX(States!$B$2:$B$52,MATCH(VALUE(MID(AN1,6,FIND("_",AN1)-6)),States!$C$2:$C$52,0))))</f>
        <v>MI</v>
      </c>
      <c r="AO4" s="1" t="str">
        <f>IF(AO1=0,0,IF(AO1="IL_diff","IL",INDEX(States!$B$2:$B$52,MATCH(VALUE(MID(AO1,6,FIND("_",AO1)-6)),States!$C$2:$C$52,0))))</f>
        <v>MN</v>
      </c>
      <c r="AP4" s="1" t="str">
        <f>IF(AP1=0,0,IF(AP1="IL_diff","IL",INDEX(States!$B$2:$B$52,MATCH(VALUE(MID(AP1,6,FIND("_",AP1)-6)),States!$C$2:$C$52,0))))</f>
        <v>MS</v>
      </c>
      <c r="AQ4" s="1" t="str">
        <f>IF(AQ1=0,0,IF(AQ1="IL_diff","IL",INDEX(States!$B$2:$B$52,MATCH(VALUE(MID(AQ1,6,FIND("_",AQ1)-6)),States!$C$2:$C$52,0))))</f>
        <v>MO</v>
      </c>
      <c r="AR4" s="1" t="str">
        <f>IF(AR1=0,0,IF(AR1="IL_diff","IL",INDEX(States!$B$2:$B$52,MATCH(VALUE(MID(AR1,6,FIND("_",AR1)-6)),States!$C$2:$C$52,0))))</f>
        <v>MT</v>
      </c>
      <c r="AS4" s="1" t="str">
        <f>IF(AS1=0,0,IF(AS1="IL_diff","IL",INDEX(States!$B$2:$B$52,MATCH(VALUE(MID(AS1,6,FIND("_",AS1)-6)),States!$C$2:$C$52,0))))</f>
        <v>NE</v>
      </c>
      <c r="AT4" s="1" t="str">
        <f>IF(AT1=0,0,IF(AT1="IL_diff","IL",INDEX(States!$B$2:$B$52,MATCH(VALUE(MID(AT1,6,FIND("_",AT1)-6)),States!$C$2:$C$52,0))))</f>
        <v>NV</v>
      </c>
      <c r="AU4" s="1" t="str">
        <f>IF(AU1=0,0,IF(AU1="IL_diff","IL",INDEX(States!$B$2:$B$52,MATCH(VALUE(MID(AU1,6,FIND("_",AU1)-6)),States!$C$2:$C$52,0))))</f>
        <v>NH</v>
      </c>
      <c r="AV4" s="1" t="str">
        <f>IF(AV1=0,0,IF(AV1="IL_diff","IL",INDEX(States!$B$2:$B$52,MATCH(VALUE(MID(AV1,6,FIND("_",AV1)-6)),States!$C$2:$C$52,0))))</f>
        <v>NJ</v>
      </c>
      <c r="AW4" s="1" t="str">
        <f>IF(AW1=0,0,IF(AW1="IL_diff","IL",INDEX(States!$B$2:$B$52,MATCH(VALUE(MID(AW1,6,FIND("_",AW1)-6)),States!$C$2:$C$52,0))))</f>
        <v>NM</v>
      </c>
      <c r="AX4" s="1" t="str">
        <f>IF(AX1=0,0,IF(AX1="IL_diff","IL",INDEX(States!$B$2:$B$52,MATCH(VALUE(MID(AX1,6,FIND("_",AX1)-6)),States!$C$2:$C$52,0))))</f>
        <v>NY</v>
      </c>
      <c r="AY4" s="1" t="str">
        <f>IF(AY1=0,0,IF(AY1="IL_diff","IL",INDEX(States!$B$2:$B$52,MATCH(VALUE(MID(AY1,6,FIND("_",AY1)-6)),States!$C$2:$C$52,0))))</f>
        <v>NC</v>
      </c>
      <c r="AZ4" s="1" t="str">
        <f>IF(AZ1=0,0,IF(AZ1="IL_diff","IL",INDEX(States!$B$2:$B$52,MATCH(VALUE(MID(AZ1,6,FIND("_",AZ1)-6)),States!$C$2:$C$52,0))))</f>
        <v>ND</v>
      </c>
      <c r="BA4" s="1" t="str">
        <f>IF(BA1=0,0,IF(BA1="IL_diff","IL",INDEX(States!$B$2:$B$52,MATCH(VALUE(MID(BA1,6,FIND("_",BA1)-6)),States!$C$2:$C$52,0))))</f>
        <v>OH</v>
      </c>
      <c r="BB4" s="1" t="str">
        <f>IF(BB1=0,0,IF(BB1="IL_diff","IL",INDEX(States!$B$2:$B$52,MATCH(VALUE(MID(BB1,6,FIND("_",BB1)-6)),States!$C$2:$C$52,0))))</f>
        <v>OK</v>
      </c>
      <c r="BC4" s="1" t="str">
        <f>IF(BC1=0,0,IF(BC1="IL_diff","IL",INDEX(States!$B$2:$B$52,MATCH(VALUE(MID(BC1,6,FIND("_",BC1)-6)),States!$C$2:$C$52,0))))</f>
        <v>OR</v>
      </c>
      <c r="BD4" s="1" t="str">
        <f>IF(BD1=0,0,IF(BD1="IL_diff","IL",INDEX(States!$B$2:$B$52,MATCH(VALUE(MID(BD1,6,FIND("_",BD1)-6)),States!$C$2:$C$52,0))))</f>
        <v>PA</v>
      </c>
      <c r="BE4" s="1" t="str">
        <f>IF(BE1=0,0,IF(BE1="IL_diff","IL",INDEX(States!$B$2:$B$52,MATCH(VALUE(MID(BE1,6,FIND("_",BE1)-6)),States!$C$2:$C$52,0))))</f>
        <v>RI</v>
      </c>
      <c r="BF4" s="1" t="str">
        <f>IF(BF1=0,0,IF(BF1="IL_diff","IL",INDEX(States!$B$2:$B$52,MATCH(VALUE(MID(BF1,6,FIND("_",BF1)-6)),States!$C$2:$C$52,0))))</f>
        <v>SC</v>
      </c>
      <c r="BG4" s="1" t="str">
        <f>IF(BG1=0,0,IF(BG1="IL_diff","IL",INDEX(States!$B$2:$B$52,MATCH(VALUE(MID(BG1,6,FIND("_",BG1)-6)),States!$C$2:$C$52,0))))</f>
        <v>SD</v>
      </c>
      <c r="BH4" s="1" t="str">
        <f>IF(BH1=0,0,IF(BH1="IL_diff","IL",INDEX(States!$B$2:$B$52,MATCH(VALUE(MID(BH1,6,FIND("_",BH1)-6)),States!$C$2:$C$52,0))))</f>
        <v>TN</v>
      </c>
      <c r="BI4" s="1" t="str">
        <f>IF(BI1=0,0,IF(BI1="IL_diff","IL",INDEX(States!$B$2:$B$52,MATCH(VALUE(MID(BI1,6,FIND("_",BI1)-6)),States!$C$2:$C$52,0))))</f>
        <v>TX</v>
      </c>
      <c r="BJ4" s="1" t="str">
        <f>IF(BJ1=0,0,IF(BJ1="IL_diff","IL",INDEX(States!$B$2:$B$52,MATCH(VALUE(MID(BJ1,6,FIND("_",BJ1)-6)),States!$C$2:$C$52,0))))</f>
        <v>UT</v>
      </c>
      <c r="BK4" s="1" t="str">
        <f>IF(BK1=0,0,IF(BK1="IL_diff","IL",INDEX(States!$B$2:$B$52,MATCH(VALUE(MID(BK1,6,FIND("_",BK1)-6)),States!$C$2:$C$52,0))))</f>
        <v>VT</v>
      </c>
      <c r="BL4" s="1" t="str">
        <f>IF(BL1=0,0,IF(BL1="IL_diff","IL",INDEX(States!$B$2:$B$52,MATCH(VALUE(MID(BL1,6,FIND("_",BL1)-6)),States!$C$2:$C$52,0))))</f>
        <v>VA</v>
      </c>
      <c r="BM4" s="1" t="str">
        <f>IF(BM1=0,0,IF(BM1="IL_diff","IL",INDEX(States!$B$2:$B$52,MATCH(VALUE(MID(BM1,6,FIND("_",BM1)-6)),States!$C$2:$C$52,0))))</f>
        <v>WA</v>
      </c>
      <c r="BN4" s="1" t="str">
        <f>IF(BN1=0,0,IF(BN1="IL_diff","IL",INDEX(States!$B$2:$B$52,MATCH(VALUE(MID(BN1,6,FIND("_",BN1)-6)),States!$C$2:$C$52,0))))</f>
        <v>WV</v>
      </c>
      <c r="BO4" s="1" t="str">
        <f>IF(BO1=0,0,IF(BO1="IL_diff","IL",INDEX(States!$B$2:$B$52,MATCH(VALUE(MID(BO1,6,FIND("_",BO1)-6)),States!$C$2:$C$52,0))))</f>
        <v>WI</v>
      </c>
      <c r="BP4" s="1" t="str">
        <f>IF(BP1=0,0,IF(BP1="IL_diff","IL",INDEX(States!$B$2:$B$52,MATCH(VALUE(MID(BP1,6,FIND("_",BP1)-6)),States!$C$2:$C$52,0))))</f>
        <v>WY</v>
      </c>
      <c r="BQ4" s="1"/>
      <c r="BR4" s="1"/>
    </row>
    <row r="5" spans="1:71" x14ac:dyDescent="0.25">
      <c r="A5" t="s">
        <v>49</v>
      </c>
      <c r="B5" s="2">
        <f t="shared" si="0"/>
        <v>3.6054380765962817</v>
      </c>
      <c r="Q5">
        <f>'Placebo Lags - Data'!A2</f>
        <v>1982</v>
      </c>
      <c r="R5" s="2">
        <f>IF(R$2=0,0,INDEX('Placebo Lags - Data'!$B:$BA,MATCH($Q5,'Placebo Lags - Data'!$A:$A,0),MATCH(R$1,'Placebo Lags - Data'!$B$1:$BA$1,0)))*R$3</f>
        <v>2.467193640768528E-3</v>
      </c>
      <c r="S5" s="2">
        <f>IF(S$2=0,0,INDEX('Placebo Lags - Data'!$B:$BA,MATCH($Q5,'Placebo Lags - Data'!$A:$A,0),MATCH(S$1,'Placebo Lags - Data'!$B$1:$BA$1,0)))*S$3</f>
        <v>0</v>
      </c>
      <c r="T5" s="2">
        <f>IF(T$2=0,0,INDEX('Placebo Lags - Data'!$B:$BA,MATCH($Q5,'Placebo Lags - Data'!$A:$A,0),MATCH(T$1,'Placebo Lags - Data'!$B$1:$BA$1,0)))*T$3</f>
        <v>0</v>
      </c>
      <c r="U5" s="2">
        <f>IF(U$2=0,0,INDEX('Placebo Lags - Data'!$B:$BA,MATCH($Q5,'Placebo Lags - Data'!$A:$A,0),MATCH(U$1,'Placebo Lags - Data'!$B$1:$BA$1,0)))*U$3</f>
        <v>1.4282135292887688E-2</v>
      </c>
      <c r="V5" s="2">
        <f>IF(V$2=0,0,INDEX('Placebo Lags - Data'!$B:$BA,MATCH($Q5,'Placebo Lags - Data'!$A:$A,0),MATCH(V$1,'Placebo Lags - Data'!$B$1:$BA$1,0)))*V$3</f>
        <v>-1.6992844641208649E-2</v>
      </c>
      <c r="W5" s="2">
        <f>IF(W$2=0,0,INDEX('Placebo Lags - Data'!$B:$BA,MATCH($Q5,'Placebo Lags - Data'!$A:$A,0),MATCH(W$1,'Placebo Lags - Data'!$B$1:$BA$1,0)))*W$3</f>
        <v>0</v>
      </c>
      <c r="X5" s="2">
        <f>IF(X$2=0,0,INDEX('Placebo Lags - Data'!$B:$BA,MATCH($Q5,'Placebo Lags - Data'!$A:$A,0),MATCH(X$1,'Placebo Lags - Data'!$B$1:$BA$1,0)))*X$3</f>
        <v>9.2666223645210266E-3</v>
      </c>
      <c r="Y5" s="2">
        <f>IF(Y$2=0,0,INDEX('Placebo Lags - Data'!$B:$BA,MATCH($Q5,'Placebo Lags - Data'!$A:$A,0),MATCH(Y$1,'Placebo Lags - Data'!$B$1:$BA$1,0)))*Y$3</f>
        <v>-4.3212484568357468E-2</v>
      </c>
      <c r="Z5" s="2">
        <f>IF(Z$2=0,0,INDEX('Placebo Lags - Data'!$B:$BA,MATCH($Q5,'Placebo Lags - Data'!$A:$A,0),MATCH(Z$1,'Placebo Lags - Data'!$B$1:$BA$1,0)))*Z$3</f>
        <v>0</v>
      </c>
      <c r="AA5" s="2">
        <f>IF(AA$2=0,0,INDEX('Placebo Lags - Data'!$B:$BA,MATCH($Q5,'Placebo Lags - Data'!$A:$A,0),MATCH(AA$1,'Placebo Lags - Data'!$B$1:$BA$1,0)))*AA$3</f>
        <v>0</v>
      </c>
      <c r="AB5" s="2">
        <f>IF(AB$2=0,0,INDEX('Placebo Lags - Data'!$B:$BA,MATCH($Q5,'Placebo Lags - Data'!$A:$A,0),MATCH(AB$1,'Placebo Lags - Data'!$B$1:$BA$1,0)))*AB$3</f>
        <v>6.3660480082035065E-2</v>
      </c>
      <c r="AC5" s="2">
        <f>IF(AC$2=0,0,INDEX('Placebo Lags - Data'!$B:$BA,MATCH($Q5,'Placebo Lags - Data'!$A:$A,0),MATCH(AC$1,'Placebo Lags - Data'!$B$1:$BA$1,0)))*AC$3</f>
        <v>-4.6433575451374054E-2</v>
      </c>
      <c r="AD5" s="2">
        <f>IF(AD$2=0,0,INDEX('Placebo Lags - Data'!$B:$BA,MATCH($Q5,'Placebo Lags - Data'!$A:$A,0),MATCH(AD$1,'Placebo Lags - Data'!$B$1:$BA$1,0)))*AD$3</f>
        <v>0</v>
      </c>
      <c r="AE5" s="2">
        <f>IF(AE$2=0,0,INDEX('Placebo Lags - Data'!$B:$BA,MATCH($Q5,'Placebo Lags - Data'!$A:$A,0),MATCH(AE$1,'Placebo Lags - Data'!$B$1:$BA$1,0)))*AE$3</f>
        <v>4.7910448163747787E-2</v>
      </c>
      <c r="AF5" s="2">
        <f>IF(AF$2=0,0,INDEX('Placebo Lags - Data'!$B:$BA,MATCH($Q5,'Placebo Lags - Data'!$A:$A,0),MATCH(AF$1,'Placebo Lags - Data'!$B$1:$BA$1,0)))*AF$3</f>
        <v>3.1476609408855438E-2</v>
      </c>
      <c r="AG5" s="2">
        <f>IF(AG$2=0,0,INDEX('Placebo Lags - Data'!$B:$BA,MATCH($Q5,'Placebo Lags - Data'!$A:$A,0),MATCH(AG$1,'Placebo Lags - Data'!$B$1:$BA$1,0)))*AG$3</f>
        <v>0</v>
      </c>
      <c r="AH5" s="2">
        <f>IF(AH$2=0,0,INDEX('Placebo Lags - Data'!$B:$BA,MATCH($Q5,'Placebo Lags - Data'!$A:$A,0),MATCH(AH$1,'Placebo Lags - Data'!$B$1:$BA$1,0)))*AH$3</f>
        <v>1.2342025525867939E-2</v>
      </c>
      <c r="AI5" s="2">
        <f>IF(AI$2=0,0,INDEX('Placebo Lags - Data'!$B:$BA,MATCH($Q5,'Placebo Lags - Data'!$A:$A,0),MATCH(AI$1,'Placebo Lags - Data'!$B$1:$BA$1,0)))*AI$3</f>
        <v>3.54163758456707E-2</v>
      </c>
      <c r="AJ5" s="2">
        <f>IF(AJ$2=0,0,INDEX('Placebo Lags - Data'!$B:$BA,MATCH($Q5,'Placebo Lags - Data'!$A:$A,0),MATCH(AJ$1,'Placebo Lags - Data'!$B$1:$BA$1,0)))*AJ$3</f>
        <v>4.0776945650577545E-2</v>
      </c>
      <c r="AK5" s="2">
        <f>IF(AK$2=0,0,INDEX('Placebo Lags - Data'!$B:$BA,MATCH($Q5,'Placebo Lags - Data'!$A:$A,0),MATCH(AK$1,'Placebo Lags - Data'!$B$1:$BA$1,0)))*AK$3</f>
        <v>0</v>
      </c>
      <c r="AL5" s="2">
        <f>IF(AL$2=0,0,INDEX('Placebo Lags - Data'!$B:$BA,MATCH($Q5,'Placebo Lags - Data'!$A:$A,0),MATCH(AL$1,'Placebo Lags - Data'!$B$1:$BA$1,0)))*AL$3</f>
        <v>-2.8242161497473717E-2</v>
      </c>
      <c r="AM5" s="2">
        <f>IF(AM$2=0,0,INDEX('Placebo Lags - Data'!$B:$BA,MATCH($Q5,'Placebo Lags - Data'!$A:$A,0),MATCH(AM$1,'Placebo Lags - Data'!$B$1:$BA$1,0)))*AM$3</f>
        <v>-9.5640923827886581E-3</v>
      </c>
      <c r="AN5" s="2">
        <f>IF(AN$2=0,0,INDEX('Placebo Lags - Data'!$B:$BA,MATCH($Q5,'Placebo Lags - Data'!$A:$A,0),MATCH(AN$1,'Placebo Lags - Data'!$B$1:$BA$1,0)))*AN$3</f>
        <v>0</v>
      </c>
      <c r="AO5" s="2">
        <f>IF(AO$2=0,0,INDEX('Placebo Lags - Data'!$B:$BA,MATCH($Q5,'Placebo Lags - Data'!$A:$A,0),MATCH(AO$1,'Placebo Lags - Data'!$B$1:$BA$1,0)))*AO$3</f>
        <v>-2.7177585288882256E-2</v>
      </c>
      <c r="AP5" s="2">
        <f>IF(AP$2=0,0,INDEX('Placebo Lags - Data'!$B:$BA,MATCH($Q5,'Placebo Lags - Data'!$A:$A,0),MATCH(AP$1,'Placebo Lags - Data'!$B$1:$BA$1,0)))*AP$3</f>
        <v>0</v>
      </c>
      <c r="AQ5" s="2">
        <f>IF(AQ$2=0,0,INDEX('Placebo Lags - Data'!$B:$BA,MATCH($Q5,'Placebo Lags - Data'!$A:$A,0),MATCH(AQ$1,'Placebo Lags - Data'!$B$1:$BA$1,0)))*AQ$3</f>
        <v>2.0309166982769966E-2</v>
      </c>
      <c r="AR5" s="2">
        <f>IF(AR$2=0,0,INDEX('Placebo Lags - Data'!$B:$BA,MATCH($Q5,'Placebo Lags - Data'!$A:$A,0),MATCH(AR$1,'Placebo Lags - Data'!$B$1:$BA$1,0)))*AR$3</f>
        <v>0</v>
      </c>
      <c r="AS5" s="2">
        <f>IF(AS$2=0,0,INDEX('Placebo Lags - Data'!$B:$BA,MATCH($Q5,'Placebo Lags - Data'!$A:$A,0),MATCH(AS$1,'Placebo Lags - Data'!$B$1:$BA$1,0)))*AS$3</f>
        <v>3.8520045578479767E-2</v>
      </c>
      <c r="AT5" s="2">
        <f>IF(AT$2=0,0,INDEX('Placebo Lags - Data'!$B:$BA,MATCH($Q5,'Placebo Lags - Data'!$A:$A,0),MATCH(AT$1,'Placebo Lags - Data'!$B$1:$BA$1,0)))*AT$3</f>
        <v>-2.3390976712107658E-2</v>
      </c>
      <c r="AU5" s="2">
        <f>IF(AU$2=0,0,INDEX('Placebo Lags - Data'!$B:$BA,MATCH($Q5,'Placebo Lags - Data'!$A:$A,0),MATCH(AU$1,'Placebo Lags - Data'!$B$1:$BA$1,0)))*AU$3</f>
        <v>0</v>
      </c>
      <c r="AV5" s="2">
        <f>IF(AV$2=0,0,INDEX('Placebo Lags - Data'!$B:$BA,MATCH($Q5,'Placebo Lags - Data'!$A:$A,0),MATCH(AV$1,'Placebo Lags - Data'!$B$1:$BA$1,0)))*AV$3</f>
        <v>4.540695995092392E-2</v>
      </c>
      <c r="AW5" s="2">
        <f>IF(AW$2=0,0,INDEX('Placebo Lags - Data'!$B:$BA,MATCH($Q5,'Placebo Lags - Data'!$A:$A,0),MATCH(AW$1,'Placebo Lags - Data'!$B$1:$BA$1,0)))*AW$3</f>
        <v>0</v>
      </c>
      <c r="AX5" s="2">
        <f>IF(AX$2=0,0,INDEX('Placebo Lags - Data'!$B:$BA,MATCH($Q5,'Placebo Lags - Data'!$A:$A,0),MATCH(AX$1,'Placebo Lags - Data'!$B$1:$BA$1,0)))*AX$3</f>
        <v>0</v>
      </c>
      <c r="AY5" s="2">
        <f>IF(AY$2=0,0,INDEX('Placebo Lags - Data'!$B:$BA,MATCH($Q5,'Placebo Lags - Data'!$A:$A,0),MATCH(AY$1,'Placebo Lags - Data'!$B$1:$BA$1,0)))*AY$3</f>
        <v>0</v>
      </c>
      <c r="AZ5" s="2">
        <f>IF(AZ$2=0,0,INDEX('Placebo Lags - Data'!$B:$BA,MATCH($Q5,'Placebo Lags - Data'!$A:$A,0),MATCH(AZ$1,'Placebo Lags - Data'!$B$1:$BA$1,0)))*AZ$3</f>
        <v>-3.8464076817035675E-2</v>
      </c>
      <c r="BA5" s="2">
        <f>IF(BA$2=0,0,INDEX('Placebo Lags - Data'!$B:$BA,MATCH($Q5,'Placebo Lags - Data'!$A:$A,0),MATCH(BA$1,'Placebo Lags - Data'!$B$1:$BA$1,0)))*BA$3</f>
        <v>0</v>
      </c>
      <c r="BB5" s="2">
        <f>IF(BB$2=0,0,INDEX('Placebo Lags - Data'!$B:$BA,MATCH($Q5,'Placebo Lags - Data'!$A:$A,0),MATCH(BB$1,'Placebo Lags - Data'!$B$1:$BA$1,0)))*BB$3</f>
        <v>-5.0199560821056366E-2</v>
      </c>
      <c r="BC5" s="2">
        <f>IF(BC$2=0,0,INDEX('Placebo Lags - Data'!$B:$BA,MATCH($Q5,'Placebo Lags - Data'!$A:$A,0),MATCH(BC$1,'Placebo Lags - Data'!$B$1:$BA$1,0)))*BC$3</f>
        <v>0</v>
      </c>
      <c r="BD5" s="2">
        <f>IF(BD$2=0,0,INDEX('Placebo Lags - Data'!$B:$BA,MATCH($Q5,'Placebo Lags - Data'!$A:$A,0),MATCH(BD$1,'Placebo Lags - Data'!$B$1:$BA$1,0)))*BD$3</f>
        <v>0</v>
      </c>
      <c r="BE5" s="2">
        <f>IF(BE$2=0,0,INDEX('Placebo Lags - Data'!$B:$BA,MATCH($Q5,'Placebo Lags - Data'!$A:$A,0),MATCH(BE$1,'Placebo Lags - Data'!$B$1:$BA$1,0)))*BE$3</f>
        <v>0</v>
      </c>
      <c r="BF5" s="2">
        <f>IF(BF$2=0,0,INDEX('Placebo Lags - Data'!$B:$BA,MATCH($Q5,'Placebo Lags - Data'!$A:$A,0),MATCH(BF$1,'Placebo Lags - Data'!$B$1:$BA$1,0)))*BF$3</f>
        <v>1.4124191366136074E-3</v>
      </c>
      <c r="BG5" s="2">
        <f>IF(BG$2=0,0,INDEX('Placebo Lags - Data'!$B:$BA,MATCH($Q5,'Placebo Lags - Data'!$A:$A,0),MATCH(BG$1,'Placebo Lags - Data'!$B$1:$BA$1,0)))*BG$3</f>
        <v>5.7075358927249908E-3</v>
      </c>
      <c r="BH5" s="2">
        <f>IF(BH$2=0,0,INDEX('Placebo Lags - Data'!$B:$BA,MATCH($Q5,'Placebo Lags - Data'!$A:$A,0),MATCH(BH$1,'Placebo Lags - Data'!$B$1:$BA$1,0)))*BH$3</f>
        <v>-1.7843130975961685E-2</v>
      </c>
      <c r="BI5" s="2">
        <f>IF(BI$2=0,0,INDEX('Placebo Lags - Data'!$B:$BA,MATCH($Q5,'Placebo Lags - Data'!$A:$A,0),MATCH(BI$1,'Placebo Lags - Data'!$B$1:$BA$1,0)))*BI$3</f>
        <v>-3.4268070012331009E-3</v>
      </c>
      <c r="BJ5" s="2">
        <f>IF(BJ$2=0,0,INDEX('Placebo Lags - Data'!$B:$BA,MATCH($Q5,'Placebo Lags - Data'!$A:$A,0),MATCH(BJ$1,'Placebo Lags - Data'!$B$1:$BA$1,0)))*BJ$3</f>
        <v>0</v>
      </c>
      <c r="BK5" s="2">
        <f>IF(BK$2=0,0,INDEX('Placebo Lags - Data'!$B:$BA,MATCH($Q5,'Placebo Lags - Data'!$A:$A,0),MATCH(BK$1,'Placebo Lags - Data'!$B$1:$BA$1,0)))*BK$3</f>
        <v>0</v>
      </c>
      <c r="BL5" s="2">
        <f>IF(BL$2=0,0,INDEX('Placebo Lags - Data'!$B:$BA,MATCH($Q5,'Placebo Lags - Data'!$A:$A,0),MATCH(BL$1,'Placebo Lags - Data'!$B$1:$BA$1,0)))*BL$3</f>
        <v>0</v>
      </c>
      <c r="BM5" s="2">
        <f>IF(BM$2=0,0,INDEX('Placebo Lags - Data'!$B:$BA,MATCH($Q5,'Placebo Lags - Data'!$A:$A,0),MATCH(BM$1,'Placebo Lags - Data'!$B$1:$BA$1,0)))*BM$3</f>
        <v>0</v>
      </c>
      <c r="BN5" s="2">
        <f>IF(BN$2=0,0,INDEX('Placebo Lags - Data'!$B:$BA,MATCH($Q5,'Placebo Lags - Data'!$A:$A,0),MATCH(BN$1,'Placebo Lags - Data'!$B$1:$BA$1,0)))*BN$3</f>
        <v>0</v>
      </c>
      <c r="BO5" s="2">
        <f>IF(BO$2=0,0,INDEX('Placebo Lags - Data'!$B:$BA,MATCH($Q5,'Placebo Lags - Data'!$A:$A,0),MATCH(BO$1,'Placebo Lags - Data'!$B$1:$BA$1,0)))*BO$3</f>
        <v>-2.590100048109889E-3</v>
      </c>
      <c r="BP5" s="2">
        <f>IF(BP$2=0,0,INDEX('Placebo Lags - Data'!$B:$BA,MATCH($Q5,'Placebo Lags - Data'!$A:$A,0),MATCH(BP$1,'Placebo Lags - Data'!$B$1:$BA$1,0)))*BP$3</f>
        <v>0</v>
      </c>
      <c r="BQ5" s="2"/>
      <c r="BR5" s="2"/>
    </row>
    <row r="6" spans="1:71" x14ac:dyDescent="0.25">
      <c r="A6" t="s">
        <v>54</v>
      </c>
      <c r="B6" s="2">
        <f t="shared" si="0"/>
        <v>3.4600844512566158</v>
      </c>
      <c r="Q6">
        <f>'Placebo Lags - Data'!A3</f>
        <v>1983</v>
      </c>
      <c r="R6" s="2">
        <f>IF(R$2=0,0,INDEX('Placebo Lags - Data'!$B:$BA,MATCH($Q6,'Placebo Lags - Data'!$A:$A,0),MATCH(R$1,'Placebo Lags - Data'!$B$1:$BA$1,0)))*R$3</f>
        <v>9.2495472927112132E-5</v>
      </c>
      <c r="S6" s="2">
        <f>IF(S$2=0,0,INDEX('Placebo Lags - Data'!$B:$BA,MATCH($Q6,'Placebo Lags - Data'!$A:$A,0),MATCH(S$1,'Placebo Lags - Data'!$B$1:$BA$1,0)))*S$3</f>
        <v>0</v>
      </c>
      <c r="T6" s="2">
        <f>IF(T$2=0,0,INDEX('Placebo Lags - Data'!$B:$BA,MATCH($Q6,'Placebo Lags - Data'!$A:$A,0),MATCH(T$1,'Placebo Lags - Data'!$B$1:$BA$1,0)))*T$3</f>
        <v>0</v>
      </c>
      <c r="U6" s="2">
        <f>IF(U$2=0,0,INDEX('Placebo Lags - Data'!$B:$BA,MATCH($Q6,'Placebo Lags - Data'!$A:$A,0),MATCH(U$1,'Placebo Lags - Data'!$B$1:$BA$1,0)))*U$3</f>
        <v>9.6195591613650322E-3</v>
      </c>
      <c r="V6" s="2">
        <f>IF(V$2=0,0,INDEX('Placebo Lags - Data'!$B:$BA,MATCH($Q6,'Placebo Lags - Data'!$A:$A,0),MATCH(V$1,'Placebo Lags - Data'!$B$1:$BA$1,0)))*V$3</f>
        <v>-1.753825880587101E-2</v>
      </c>
      <c r="W6" s="2">
        <f>IF(W$2=0,0,INDEX('Placebo Lags - Data'!$B:$BA,MATCH($Q6,'Placebo Lags - Data'!$A:$A,0),MATCH(W$1,'Placebo Lags - Data'!$B$1:$BA$1,0)))*W$3</f>
        <v>0</v>
      </c>
      <c r="X6" s="2">
        <f>IF(X$2=0,0,INDEX('Placebo Lags - Data'!$B:$BA,MATCH($Q6,'Placebo Lags - Data'!$A:$A,0),MATCH(X$1,'Placebo Lags - Data'!$B$1:$BA$1,0)))*X$3</f>
        <v>-1.00812166929245E-2</v>
      </c>
      <c r="Y6" s="2">
        <f>IF(Y$2=0,0,INDEX('Placebo Lags - Data'!$B:$BA,MATCH($Q6,'Placebo Lags - Data'!$A:$A,0),MATCH(Y$1,'Placebo Lags - Data'!$B$1:$BA$1,0)))*Y$3</f>
        <v>-1.2128229252994061E-2</v>
      </c>
      <c r="Z6" s="2">
        <f>IF(Z$2=0,0,INDEX('Placebo Lags - Data'!$B:$BA,MATCH($Q6,'Placebo Lags - Data'!$A:$A,0),MATCH(Z$1,'Placebo Lags - Data'!$B$1:$BA$1,0)))*Z$3</f>
        <v>0</v>
      </c>
      <c r="AA6" s="2">
        <f>IF(AA$2=0,0,INDEX('Placebo Lags - Data'!$B:$BA,MATCH($Q6,'Placebo Lags - Data'!$A:$A,0),MATCH(AA$1,'Placebo Lags - Data'!$B$1:$BA$1,0)))*AA$3</f>
        <v>0</v>
      </c>
      <c r="AB6" s="2">
        <f>IF(AB$2=0,0,INDEX('Placebo Lags - Data'!$B:$BA,MATCH($Q6,'Placebo Lags - Data'!$A:$A,0),MATCH(AB$1,'Placebo Lags - Data'!$B$1:$BA$1,0)))*AB$3</f>
        <v>-1.1684855446219444E-2</v>
      </c>
      <c r="AC6" s="2">
        <f>IF(AC$2=0,0,INDEX('Placebo Lags - Data'!$B:$BA,MATCH($Q6,'Placebo Lags - Data'!$A:$A,0),MATCH(AC$1,'Placebo Lags - Data'!$B$1:$BA$1,0)))*AC$3</f>
        <v>1.5987655147910118E-2</v>
      </c>
      <c r="AD6" s="2">
        <f>IF(AD$2=0,0,INDEX('Placebo Lags - Data'!$B:$BA,MATCH($Q6,'Placebo Lags - Data'!$A:$A,0),MATCH(AD$1,'Placebo Lags - Data'!$B$1:$BA$1,0)))*AD$3</f>
        <v>0</v>
      </c>
      <c r="AE6" s="2">
        <f>IF(AE$2=0,0,INDEX('Placebo Lags - Data'!$B:$BA,MATCH($Q6,'Placebo Lags - Data'!$A:$A,0),MATCH(AE$1,'Placebo Lags - Data'!$B$1:$BA$1,0)))*AE$3</f>
        <v>8.6866170167922974E-3</v>
      </c>
      <c r="AF6" s="2">
        <f>IF(AF$2=0,0,INDEX('Placebo Lags - Data'!$B:$BA,MATCH($Q6,'Placebo Lags - Data'!$A:$A,0),MATCH(AF$1,'Placebo Lags - Data'!$B$1:$BA$1,0)))*AF$3</f>
        <v>1.8251944333314896E-2</v>
      </c>
      <c r="AG6" s="2">
        <f>IF(AG$2=0,0,INDEX('Placebo Lags - Data'!$B:$BA,MATCH($Q6,'Placebo Lags - Data'!$A:$A,0),MATCH(AG$1,'Placebo Lags - Data'!$B$1:$BA$1,0)))*AG$3</f>
        <v>0</v>
      </c>
      <c r="AH6" s="2">
        <f>IF(AH$2=0,0,INDEX('Placebo Lags - Data'!$B:$BA,MATCH($Q6,'Placebo Lags - Data'!$A:$A,0),MATCH(AH$1,'Placebo Lags - Data'!$B$1:$BA$1,0)))*AH$3</f>
        <v>-1.5373671427369118E-2</v>
      </c>
      <c r="AI6" s="2">
        <f>IF(AI$2=0,0,INDEX('Placebo Lags - Data'!$B:$BA,MATCH($Q6,'Placebo Lags - Data'!$A:$A,0),MATCH(AI$1,'Placebo Lags - Data'!$B$1:$BA$1,0)))*AI$3</f>
        <v>-1.5131946420297027E-3</v>
      </c>
      <c r="AJ6" s="2">
        <f>IF(AJ$2=0,0,INDEX('Placebo Lags - Data'!$B:$BA,MATCH($Q6,'Placebo Lags - Data'!$A:$A,0),MATCH(AJ$1,'Placebo Lags - Data'!$B$1:$BA$1,0)))*AJ$3</f>
        <v>2.4118127301335335E-2</v>
      </c>
      <c r="AK6" s="2">
        <f>IF(AK$2=0,0,INDEX('Placebo Lags - Data'!$B:$BA,MATCH($Q6,'Placebo Lags - Data'!$A:$A,0),MATCH(AK$1,'Placebo Lags - Data'!$B$1:$BA$1,0)))*AK$3</f>
        <v>0</v>
      </c>
      <c r="AL6" s="2">
        <f>IF(AL$2=0,0,INDEX('Placebo Lags - Data'!$B:$BA,MATCH($Q6,'Placebo Lags - Data'!$A:$A,0),MATCH(AL$1,'Placebo Lags - Data'!$B$1:$BA$1,0)))*AL$3</f>
        <v>-2.1476546302437782E-2</v>
      </c>
      <c r="AM6" s="2">
        <f>IF(AM$2=0,0,INDEX('Placebo Lags - Data'!$B:$BA,MATCH($Q6,'Placebo Lags - Data'!$A:$A,0),MATCH(AM$1,'Placebo Lags - Data'!$B$1:$BA$1,0)))*AM$3</f>
        <v>-8.4510780870914459E-3</v>
      </c>
      <c r="AN6" s="2">
        <f>IF(AN$2=0,0,INDEX('Placebo Lags - Data'!$B:$BA,MATCH($Q6,'Placebo Lags - Data'!$A:$A,0),MATCH(AN$1,'Placebo Lags - Data'!$B$1:$BA$1,0)))*AN$3</f>
        <v>0</v>
      </c>
      <c r="AO6" s="2">
        <f>IF(AO$2=0,0,INDEX('Placebo Lags - Data'!$B:$BA,MATCH($Q6,'Placebo Lags - Data'!$A:$A,0),MATCH(AO$1,'Placebo Lags - Data'!$B$1:$BA$1,0)))*AO$3</f>
        <v>-1.214579027146101E-2</v>
      </c>
      <c r="AP6" s="2">
        <f>IF(AP$2=0,0,INDEX('Placebo Lags - Data'!$B:$BA,MATCH($Q6,'Placebo Lags - Data'!$A:$A,0),MATCH(AP$1,'Placebo Lags - Data'!$B$1:$BA$1,0)))*AP$3</f>
        <v>0</v>
      </c>
      <c r="AQ6" s="2">
        <f>IF(AQ$2=0,0,INDEX('Placebo Lags - Data'!$B:$BA,MATCH($Q6,'Placebo Lags - Data'!$A:$A,0),MATCH(AQ$1,'Placebo Lags - Data'!$B$1:$BA$1,0)))*AQ$3</f>
        <v>3.6691143177449703E-3</v>
      </c>
      <c r="AR6" s="2">
        <f>IF(AR$2=0,0,INDEX('Placebo Lags - Data'!$B:$BA,MATCH($Q6,'Placebo Lags - Data'!$A:$A,0),MATCH(AR$1,'Placebo Lags - Data'!$B$1:$BA$1,0)))*AR$3</f>
        <v>0</v>
      </c>
      <c r="AS6" s="2">
        <f>IF(AS$2=0,0,INDEX('Placebo Lags - Data'!$B:$BA,MATCH($Q6,'Placebo Lags - Data'!$A:$A,0),MATCH(AS$1,'Placebo Lags - Data'!$B$1:$BA$1,0)))*AS$3</f>
        <v>2.249671146273613E-2</v>
      </c>
      <c r="AT6" s="2">
        <f>IF(AT$2=0,0,INDEX('Placebo Lags - Data'!$B:$BA,MATCH($Q6,'Placebo Lags - Data'!$A:$A,0),MATCH(AT$1,'Placebo Lags - Data'!$B$1:$BA$1,0)))*AT$3</f>
        <v>2.5958843529224396E-2</v>
      </c>
      <c r="AU6" s="2">
        <f>IF(AU$2=0,0,INDEX('Placebo Lags - Data'!$B:$BA,MATCH($Q6,'Placebo Lags - Data'!$A:$A,0),MATCH(AU$1,'Placebo Lags - Data'!$B$1:$BA$1,0)))*AU$3</f>
        <v>0</v>
      </c>
      <c r="AV6" s="2">
        <f>IF(AV$2=0,0,INDEX('Placebo Lags - Data'!$B:$BA,MATCH($Q6,'Placebo Lags - Data'!$A:$A,0),MATCH(AV$1,'Placebo Lags - Data'!$B$1:$BA$1,0)))*AV$3</f>
        <v>4.163656011223793E-2</v>
      </c>
      <c r="AW6" s="2">
        <f>IF(AW$2=0,0,INDEX('Placebo Lags - Data'!$B:$BA,MATCH($Q6,'Placebo Lags - Data'!$A:$A,0),MATCH(AW$1,'Placebo Lags - Data'!$B$1:$BA$1,0)))*AW$3</f>
        <v>0</v>
      </c>
      <c r="AX6" s="2">
        <f>IF(AX$2=0,0,INDEX('Placebo Lags - Data'!$B:$BA,MATCH($Q6,'Placebo Lags - Data'!$A:$A,0),MATCH(AX$1,'Placebo Lags - Data'!$B$1:$BA$1,0)))*AX$3</f>
        <v>0</v>
      </c>
      <c r="AY6" s="2">
        <f>IF(AY$2=0,0,INDEX('Placebo Lags - Data'!$B:$BA,MATCH($Q6,'Placebo Lags - Data'!$A:$A,0),MATCH(AY$1,'Placebo Lags - Data'!$B$1:$BA$1,0)))*AY$3</f>
        <v>0</v>
      </c>
      <c r="AZ6" s="2">
        <f>IF(AZ$2=0,0,INDEX('Placebo Lags - Data'!$B:$BA,MATCH($Q6,'Placebo Lags - Data'!$A:$A,0),MATCH(AZ$1,'Placebo Lags - Data'!$B$1:$BA$1,0)))*AZ$3</f>
        <v>-1.3296399265527725E-2</v>
      </c>
      <c r="BA6" s="2">
        <f>IF(BA$2=0,0,INDEX('Placebo Lags - Data'!$B:$BA,MATCH($Q6,'Placebo Lags - Data'!$A:$A,0),MATCH(BA$1,'Placebo Lags - Data'!$B$1:$BA$1,0)))*BA$3</f>
        <v>0</v>
      </c>
      <c r="BB6" s="2">
        <f>IF(BB$2=0,0,INDEX('Placebo Lags - Data'!$B:$BA,MATCH($Q6,'Placebo Lags - Data'!$A:$A,0),MATCH(BB$1,'Placebo Lags - Data'!$B$1:$BA$1,0)))*BB$3</f>
        <v>3.4769531339406967E-3</v>
      </c>
      <c r="BC6" s="2">
        <f>IF(BC$2=0,0,INDEX('Placebo Lags - Data'!$B:$BA,MATCH($Q6,'Placebo Lags - Data'!$A:$A,0),MATCH(BC$1,'Placebo Lags - Data'!$B$1:$BA$1,0)))*BC$3</f>
        <v>0</v>
      </c>
      <c r="BD6" s="2">
        <f>IF(BD$2=0,0,INDEX('Placebo Lags - Data'!$B:$BA,MATCH($Q6,'Placebo Lags - Data'!$A:$A,0),MATCH(BD$1,'Placebo Lags - Data'!$B$1:$BA$1,0)))*BD$3</f>
        <v>0</v>
      </c>
      <c r="BE6" s="2">
        <f>IF(BE$2=0,0,INDEX('Placebo Lags - Data'!$B:$BA,MATCH($Q6,'Placebo Lags - Data'!$A:$A,0),MATCH(BE$1,'Placebo Lags - Data'!$B$1:$BA$1,0)))*BE$3</f>
        <v>0</v>
      </c>
      <c r="BF6" s="2">
        <f>IF(BF$2=0,0,INDEX('Placebo Lags - Data'!$B:$BA,MATCH($Q6,'Placebo Lags - Data'!$A:$A,0),MATCH(BF$1,'Placebo Lags - Data'!$B$1:$BA$1,0)))*BF$3</f>
        <v>-1.463620737195015E-2</v>
      </c>
      <c r="BG6" s="2">
        <f>IF(BG$2=0,0,INDEX('Placebo Lags - Data'!$B:$BA,MATCH($Q6,'Placebo Lags - Data'!$A:$A,0),MATCH(BG$1,'Placebo Lags - Data'!$B$1:$BA$1,0)))*BG$3</f>
        <v>5.422605574131012E-2</v>
      </c>
      <c r="BH6" s="2">
        <f>IF(BH$2=0,0,INDEX('Placebo Lags - Data'!$B:$BA,MATCH($Q6,'Placebo Lags - Data'!$A:$A,0),MATCH(BH$1,'Placebo Lags - Data'!$B$1:$BA$1,0)))*BH$3</f>
        <v>-3.382915398105979E-3</v>
      </c>
      <c r="BI6" s="2">
        <f>IF(BI$2=0,0,INDEX('Placebo Lags - Data'!$B:$BA,MATCH($Q6,'Placebo Lags - Data'!$A:$A,0),MATCH(BI$1,'Placebo Lags - Data'!$B$1:$BA$1,0)))*BI$3</f>
        <v>-3.0172049999237061E-2</v>
      </c>
      <c r="BJ6" s="2">
        <f>IF(BJ$2=0,0,INDEX('Placebo Lags - Data'!$B:$BA,MATCH($Q6,'Placebo Lags - Data'!$A:$A,0),MATCH(BJ$1,'Placebo Lags - Data'!$B$1:$BA$1,0)))*BJ$3</f>
        <v>0</v>
      </c>
      <c r="BK6" s="2">
        <f>IF(BK$2=0,0,INDEX('Placebo Lags - Data'!$B:$BA,MATCH($Q6,'Placebo Lags - Data'!$A:$A,0),MATCH(BK$1,'Placebo Lags - Data'!$B$1:$BA$1,0)))*BK$3</f>
        <v>0</v>
      </c>
      <c r="BL6" s="2">
        <f>IF(BL$2=0,0,INDEX('Placebo Lags - Data'!$B:$BA,MATCH($Q6,'Placebo Lags - Data'!$A:$A,0),MATCH(BL$1,'Placebo Lags - Data'!$B$1:$BA$1,0)))*BL$3</f>
        <v>0</v>
      </c>
      <c r="BM6" s="2">
        <f>IF(BM$2=0,0,INDEX('Placebo Lags - Data'!$B:$BA,MATCH($Q6,'Placebo Lags - Data'!$A:$A,0),MATCH(BM$1,'Placebo Lags - Data'!$B$1:$BA$1,0)))*BM$3</f>
        <v>0</v>
      </c>
      <c r="BN6" s="2">
        <f>IF(BN$2=0,0,INDEX('Placebo Lags - Data'!$B:$BA,MATCH($Q6,'Placebo Lags - Data'!$A:$A,0),MATCH(BN$1,'Placebo Lags - Data'!$B$1:$BA$1,0)))*BN$3</f>
        <v>0</v>
      </c>
      <c r="BO6" s="2">
        <f>IF(BO$2=0,0,INDEX('Placebo Lags - Data'!$B:$BA,MATCH($Q6,'Placebo Lags - Data'!$A:$A,0),MATCH(BO$1,'Placebo Lags - Data'!$B$1:$BA$1,0)))*BO$3</f>
        <v>-7.8383255749940872E-3</v>
      </c>
      <c r="BP6" s="2">
        <f>IF(BP$2=0,0,INDEX('Placebo Lags - Data'!$B:$BA,MATCH($Q6,'Placebo Lags - Data'!$A:$A,0),MATCH(BP$1,'Placebo Lags - Data'!$B$1:$BA$1,0)))*BP$3</f>
        <v>0</v>
      </c>
      <c r="BQ6" s="2"/>
      <c r="BR6" s="2"/>
    </row>
    <row r="7" spans="1:71" x14ac:dyDescent="0.25">
      <c r="A7" t="s">
        <v>47</v>
      </c>
      <c r="B7" s="2">
        <f t="shared" si="0"/>
        <v>3.0515027520751667</v>
      </c>
      <c r="Q7">
        <f>'Placebo Lags - Data'!A4</f>
        <v>1984</v>
      </c>
      <c r="R7" s="2">
        <f>IF(R$2=0,0,INDEX('Placebo Lags - Data'!$B:$BA,MATCH($Q7,'Placebo Lags - Data'!$A:$A,0),MATCH(R$1,'Placebo Lags - Data'!$B$1:$BA$1,0)))*R$3</f>
        <v>-1.2589715188369155E-3</v>
      </c>
      <c r="S7" s="2">
        <f>IF(S$2=0,0,INDEX('Placebo Lags - Data'!$B:$BA,MATCH($Q7,'Placebo Lags - Data'!$A:$A,0),MATCH(S$1,'Placebo Lags - Data'!$B$1:$BA$1,0)))*S$3</f>
        <v>0</v>
      </c>
      <c r="T7" s="2">
        <f>IF(T$2=0,0,INDEX('Placebo Lags - Data'!$B:$BA,MATCH($Q7,'Placebo Lags - Data'!$A:$A,0),MATCH(T$1,'Placebo Lags - Data'!$B$1:$BA$1,0)))*T$3</f>
        <v>0</v>
      </c>
      <c r="U7" s="2">
        <f>IF(U$2=0,0,INDEX('Placebo Lags - Data'!$B:$BA,MATCH($Q7,'Placebo Lags - Data'!$A:$A,0),MATCH(U$1,'Placebo Lags - Data'!$B$1:$BA$1,0)))*U$3</f>
        <v>-7.3016560636460781E-3</v>
      </c>
      <c r="V7" s="2">
        <f>IF(V$2=0,0,INDEX('Placebo Lags - Data'!$B:$BA,MATCH($Q7,'Placebo Lags - Data'!$A:$A,0),MATCH(V$1,'Placebo Lags - Data'!$B$1:$BA$1,0)))*V$3</f>
        <v>-4.933398962020874E-2</v>
      </c>
      <c r="W7" s="2">
        <f>IF(W$2=0,0,INDEX('Placebo Lags - Data'!$B:$BA,MATCH($Q7,'Placebo Lags - Data'!$A:$A,0),MATCH(W$1,'Placebo Lags - Data'!$B$1:$BA$1,0)))*W$3</f>
        <v>0</v>
      </c>
      <c r="X7" s="2">
        <f>IF(X$2=0,0,INDEX('Placebo Lags - Data'!$B:$BA,MATCH($Q7,'Placebo Lags - Data'!$A:$A,0),MATCH(X$1,'Placebo Lags - Data'!$B$1:$BA$1,0)))*X$3</f>
        <v>2.9133951757103205E-3</v>
      </c>
      <c r="Y7" s="2">
        <f>IF(Y$2=0,0,INDEX('Placebo Lags - Data'!$B:$BA,MATCH($Q7,'Placebo Lags - Data'!$A:$A,0),MATCH(Y$1,'Placebo Lags - Data'!$B$1:$BA$1,0)))*Y$3</f>
        <v>-3.4180842339992523E-2</v>
      </c>
      <c r="Z7" s="2">
        <f>IF(Z$2=0,0,INDEX('Placebo Lags - Data'!$B:$BA,MATCH($Q7,'Placebo Lags - Data'!$A:$A,0),MATCH(Z$1,'Placebo Lags - Data'!$B$1:$BA$1,0)))*Z$3</f>
        <v>0</v>
      </c>
      <c r="AA7" s="2">
        <f>IF(AA$2=0,0,INDEX('Placebo Lags - Data'!$B:$BA,MATCH($Q7,'Placebo Lags - Data'!$A:$A,0),MATCH(AA$1,'Placebo Lags - Data'!$B$1:$BA$1,0)))*AA$3</f>
        <v>0</v>
      </c>
      <c r="AB7" s="2">
        <f>IF(AB$2=0,0,INDEX('Placebo Lags - Data'!$B:$BA,MATCH($Q7,'Placebo Lags - Data'!$A:$A,0),MATCH(AB$1,'Placebo Lags - Data'!$B$1:$BA$1,0)))*AB$3</f>
        <v>-3.2107855658978224E-3</v>
      </c>
      <c r="AC7" s="2">
        <f>IF(AC$2=0,0,INDEX('Placebo Lags - Data'!$B:$BA,MATCH($Q7,'Placebo Lags - Data'!$A:$A,0),MATCH(AC$1,'Placebo Lags - Data'!$B$1:$BA$1,0)))*AC$3</f>
        <v>-8.4929605945944786E-3</v>
      </c>
      <c r="AD7" s="2">
        <f>IF(AD$2=0,0,INDEX('Placebo Lags - Data'!$B:$BA,MATCH($Q7,'Placebo Lags - Data'!$A:$A,0),MATCH(AD$1,'Placebo Lags - Data'!$B$1:$BA$1,0)))*AD$3</f>
        <v>0</v>
      </c>
      <c r="AE7" s="2">
        <f>IF(AE$2=0,0,INDEX('Placebo Lags - Data'!$B:$BA,MATCH($Q7,'Placebo Lags - Data'!$A:$A,0),MATCH(AE$1,'Placebo Lags - Data'!$B$1:$BA$1,0)))*AE$3</f>
        <v>5.4530244320631027E-2</v>
      </c>
      <c r="AF7" s="2">
        <f>IF(AF$2=0,0,INDEX('Placebo Lags - Data'!$B:$BA,MATCH($Q7,'Placebo Lags - Data'!$A:$A,0),MATCH(AF$1,'Placebo Lags - Data'!$B$1:$BA$1,0)))*AF$3</f>
        <v>-1.3049391098320484E-2</v>
      </c>
      <c r="AG7" s="2">
        <f>IF(AG$2=0,0,INDEX('Placebo Lags - Data'!$B:$BA,MATCH($Q7,'Placebo Lags - Data'!$A:$A,0),MATCH(AG$1,'Placebo Lags - Data'!$B$1:$BA$1,0)))*AG$3</f>
        <v>0</v>
      </c>
      <c r="AH7" s="2">
        <f>IF(AH$2=0,0,INDEX('Placebo Lags - Data'!$B:$BA,MATCH($Q7,'Placebo Lags - Data'!$A:$A,0),MATCH(AH$1,'Placebo Lags - Data'!$B$1:$BA$1,0)))*AH$3</f>
        <v>3.9502460509538651E-2</v>
      </c>
      <c r="AI7" s="2">
        <f>IF(AI$2=0,0,INDEX('Placebo Lags - Data'!$B:$BA,MATCH($Q7,'Placebo Lags - Data'!$A:$A,0),MATCH(AI$1,'Placebo Lags - Data'!$B$1:$BA$1,0)))*AI$3</f>
        <v>4.526287317276001E-2</v>
      </c>
      <c r="AJ7" s="2">
        <f>IF(AJ$2=0,0,INDEX('Placebo Lags - Data'!$B:$BA,MATCH($Q7,'Placebo Lags - Data'!$A:$A,0),MATCH(AJ$1,'Placebo Lags - Data'!$B$1:$BA$1,0)))*AJ$3</f>
        <v>-4.6835687011480331E-2</v>
      </c>
      <c r="AK7" s="2">
        <f>IF(AK$2=0,0,INDEX('Placebo Lags - Data'!$B:$BA,MATCH($Q7,'Placebo Lags - Data'!$A:$A,0),MATCH(AK$1,'Placebo Lags - Data'!$B$1:$BA$1,0)))*AK$3</f>
        <v>0</v>
      </c>
      <c r="AL7" s="2">
        <f>IF(AL$2=0,0,INDEX('Placebo Lags - Data'!$B:$BA,MATCH($Q7,'Placebo Lags - Data'!$A:$A,0),MATCH(AL$1,'Placebo Lags - Data'!$B$1:$BA$1,0)))*AL$3</f>
        <v>-2.3808985948562622E-2</v>
      </c>
      <c r="AM7" s="2">
        <f>IF(AM$2=0,0,INDEX('Placebo Lags - Data'!$B:$BA,MATCH($Q7,'Placebo Lags - Data'!$A:$A,0),MATCH(AM$1,'Placebo Lags - Data'!$B$1:$BA$1,0)))*AM$3</f>
        <v>-3.3633921295404434E-2</v>
      </c>
      <c r="AN7" s="2">
        <f>IF(AN$2=0,0,INDEX('Placebo Lags - Data'!$B:$BA,MATCH($Q7,'Placebo Lags - Data'!$A:$A,0),MATCH(AN$1,'Placebo Lags - Data'!$B$1:$BA$1,0)))*AN$3</f>
        <v>0</v>
      </c>
      <c r="AO7" s="2">
        <f>IF(AO$2=0,0,INDEX('Placebo Lags - Data'!$B:$BA,MATCH($Q7,'Placebo Lags - Data'!$A:$A,0),MATCH(AO$1,'Placebo Lags - Data'!$B$1:$BA$1,0)))*AO$3</f>
        <v>-4.6228229999542236E-2</v>
      </c>
      <c r="AP7" s="2">
        <f>IF(AP$2=0,0,INDEX('Placebo Lags - Data'!$B:$BA,MATCH($Q7,'Placebo Lags - Data'!$A:$A,0),MATCH(AP$1,'Placebo Lags - Data'!$B$1:$BA$1,0)))*AP$3</f>
        <v>0</v>
      </c>
      <c r="AQ7" s="2">
        <f>IF(AQ$2=0,0,INDEX('Placebo Lags - Data'!$B:$BA,MATCH($Q7,'Placebo Lags - Data'!$A:$A,0),MATCH(AQ$1,'Placebo Lags - Data'!$B$1:$BA$1,0)))*AQ$3</f>
        <v>4.5280519872903824E-2</v>
      </c>
      <c r="AR7" s="2">
        <f>IF(AR$2=0,0,INDEX('Placebo Lags - Data'!$B:$BA,MATCH($Q7,'Placebo Lags - Data'!$A:$A,0),MATCH(AR$1,'Placebo Lags - Data'!$B$1:$BA$1,0)))*AR$3</f>
        <v>0</v>
      </c>
      <c r="AS7" s="2">
        <f>IF(AS$2=0,0,INDEX('Placebo Lags - Data'!$B:$BA,MATCH($Q7,'Placebo Lags - Data'!$A:$A,0),MATCH(AS$1,'Placebo Lags - Data'!$B$1:$BA$1,0)))*AS$3</f>
        <v>6.6904626786708832E-2</v>
      </c>
      <c r="AT7" s="2">
        <f>IF(AT$2=0,0,INDEX('Placebo Lags - Data'!$B:$BA,MATCH($Q7,'Placebo Lags - Data'!$A:$A,0),MATCH(AT$1,'Placebo Lags - Data'!$B$1:$BA$1,0)))*AT$3</f>
        <v>-2.8825355693697929E-3</v>
      </c>
      <c r="AU7" s="2">
        <f>IF(AU$2=0,0,INDEX('Placebo Lags - Data'!$B:$BA,MATCH($Q7,'Placebo Lags - Data'!$A:$A,0),MATCH(AU$1,'Placebo Lags - Data'!$B$1:$BA$1,0)))*AU$3</f>
        <v>0</v>
      </c>
      <c r="AV7" s="2">
        <f>IF(AV$2=0,0,INDEX('Placebo Lags - Data'!$B:$BA,MATCH($Q7,'Placebo Lags - Data'!$A:$A,0),MATCH(AV$1,'Placebo Lags - Data'!$B$1:$BA$1,0)))*AV$3</f>
        <v>4.6258624643087387E-2</v>
      </c>
      <c r="AW7" s="2">
        <f>IF(AW$2=0,0,INDEX('Placebo Lags - Data'!$B:$BA,MATCH($Q7,'Placebo Lags - Data'!$A:$A,0),MATCH(AW$1,'Placebo Lags - Data'!$B$1:$BA$1,0)))*AW$3</f>
        <v>0</v>
      </c>
      <c r="AX7" s="2">
        <f>IF(AX$2=0,0,INDEX('Placebo Lags - Data'!$B:$BA,MATCH($Q7,'Placebo Lags - Data'!$A:$A,0),MATCH(AX$1,'Placebo Lags - Data'!$B$1:$BA$1,0)))*AX$3</f>
        <v>0</v>
      </c>
      <c r="AY7" s="2">
        <f>IF(AY$2=0,0,INDEX('Placebo Lags - Data'!$B:$BA,MATCH($Q7,'Placebo Lags - Data'!$A:$A,0),MATCH(AY$1,'Placebo Lags - Data'!$B$1:$BA$1,0)))*AY$3</f>
        <v>0</v>
      </c>
      <c r="AZ7" s="2">
        <f>IF(AZ$2=0,0,INDEX('Placebo Lags - Data'!$B:$BA,MATCH($Q7,'Placebo Lags - Data'!$A:$A,0),MATCH(AZ$1,'Placebo Lags - Data'!$B$1:$BA$1,0)))*AZ$3</f>
        <v>4.055529460310936E-2</v>
      </c>
      <c r="BA7" s="2">
        <f>IF(BA$2=0,0,INDEX('Placebo Lags - Data'!$B:$BA,MATCH($Q7,'Placebo Lags - Data'!$A:$A,0),MATCH(BA$1,'Placebo Lags - Data'!$B$1:$BA$1,0)))*BA$3</f>
        <v>0</v>
      </c>
      <c r="BB7" s="2">
        <f>IF(BB$2=0,0,INDEX('Placebo Lags - Data'!$B:$BA,MATCH($Q7,'Placebo Lags - Data'!$A:$A,0),MATCH(BB$1,'Placebo Lags - Data'!$B$1:$BA$1,0)))*BB$3</f>
        <v>-1.8335899338126183E-2</v>
      </c>
      <c r="BC7" s="2">
        <f>IF(BC$2=0,0,INDEX('Placebo Lags - Data'!$B:$BA,MATCH($Q7,'Placebo Lags - Data'!$A:$A,0),MATCH(BC$1,'Placebo Lags - Data'!$B$1:$BA$1,0)))*BC$3</f>
        <v>0</v>
      </c>
      <c r="BD7" s="2">
        <f>IF(BD$2=0,0,INDEX('Placebo Lags - Data'!$B:$BA,MATCH($Q7,'Placebo Lags - Data'!$A:$A,0),MATCH(BD$1,'Placebo Lags - Data'!$B$1:$BA$1,0)))*BD$3</f>
        <v>0</v>
      </c>
      <c r="BE7" s="2">
        <f>IF(BE$2=0,0,INDEX('Placebo Lags - Data'!$B:$BA,MATCH($Q7,'Placebo Lags - Data'!$A:$A,0),MATCH(BE$1,'Placebo Lags - Data'!$B$1:$BA$1,0)))*BE$3</f>
        <v>0</v>
      </c>
      <c r="BF7" s="2">
        <f>IF(BF$2=0,0,INDEX('Placebo Lags - Data'!$B:$BA,MATCH($Q7,'Placebo Lags - Data'!$A:$A,0),MATCH(BF$1,'Placebo Lags - Data'!$B$1:$BA$1,0)))*BF$3</f>
        <v>3.9385668933391571E-3</v>
      </c>
      <c r="BG7" s="2">
        <f>IF(BG$2=0,0,INDEX('Placebo Lags - Data'!$B:$BA,MATCH($Q7,'Placebo Lags - Data'!$A:$A,0),MATCH(BG$1,'Placebo Lags - Data'!$B$1:$BA$1,0)))*BG$3</f>
        <v>1.2741739861667156E-2</v>
      </c>
      <c r="BH7" s="2">
        <f>IF(BH$2=0,0,INDEX('Placebo Lags - Data'!$B:$BA,MATCH($Q7,'Placebo Lags - Data'!$A:$A,0),MATCH(BH$1,'Placebo Lags - Data'!$B$1:$BA$1,0)))*BH$3</f>
        <v>-2.7061387896537781E-2</v>
      </c>
      <c r="BI7" s="2">
        <f>IF(BI$2=0,0,INDEX('Placebo Lags - Data'!$B:$BA,MATCH($Q7,'Placebo Lags - Data'!$A:$A,0),MATCH(BI$1,'Placebo Lags - Data'!$B$1:$BA$1,0)))*BI$3</f>
        <v>-4.5127309858798981E-2</v>
      </c>
      <c r="BJ7" s="2">
        <f>IF(BJ$2=0,0,INDEX('Placebo Lags - Data'!$B:$BA,MATCH($Q7,'Placebo Lags - Data'!$A:$A,0),MATCH(BJ$1,'Placebo Lags - Data'!$B$1:$BA$1,0)))*BJ$3</f>
        <v>0</v>
      </c>
      <c r="BK7" s="2">
        <f>IF(BK$2=0,0,INDEX('Placebo Lags - Data'!$B:$BA,MATCH($Q7,'Placebo Lags - Data'!$A:$A,0),MATCH(BK$1,'Placebo Lags - Data'!$B$1:$BA$1,0)))*BK$3</f>
        <v>0</v>
      </c>
      <c r="BL7" s="2">
        <f>IF(BL$2=0,0,INDEX('Placebo Lags - Data'!$B:$BA,MATCH($Q7,'Placebo Lags - Data'!$A:$A,0),MATCH(BL$1,'Placebo Lags - Data'!$B$1:$BA$1,0)))*BL$3</f>
        <v>0</v>
      </c>
      <c r="BM7" s="2">
        <f>IF(BM$2=0,0,INDEX('Placebo Lags - Data'!$B:$BA,MATCH($Q7,'Placebo Lags - Data'!$A:$A,0),MATCH(BM$1,'Placebo Lags - Data'!$B$1:$BA$1,0)))*BM$3</f>
        <v>0</v>
      </c>
      <c r="BN7" s="2">
        <f>IF(BN$2=0,0,INDEX('Placebo Lags - Data'!$B:$BA,MATCH($Q7,'Placebo Lags - Data'!$A:$A,0),MATCH(BN$1,'Placebo Lags - Data'!$B$1:$BA$1,0)))*BN$3</f>
        <v>0</v>
      </c>
      <c r="BO7" s="2">
        <f>IF(BO$2=0,0,INDEX('Placebo Lags - Data'!$B:$BA,MATCH($Q7,'Placebo Lags - Data'!$A:$A,0),MATCH(BO$1,'Placebo Lags - Data'!$B$1:$BA$1,0)))*BO$3</f>
        <v>-2.3069445043802261E-2</v>
      </c>
      <c r="BP7" s="2">
        <f>IF(BP$2=0,0,INDEX('Placebo Lags - Data'!$B:$BA,MATCH($Q7,'Placebo Lags - Data'!$A:$A,0),MATCH(BP$1,'Placebo Lags - Data'!$B$1:$BA$1,0)))*BP$3</f>
        <v>0</v>
      </c>
      <c r="BQ7" s="2"/>
      <c r="BR7" s="2"/>
    </row>
    <row r="8" spans="1:71" x14ac:dyDescent="0.25">
      <c r="A8" t="s">
        <v>41</v>
      </c>
      <c r="B8" s="2">
        <f t="shared" si="0"/>
        <v>2.9604783736139071</v>
      </c>
      <c r="Q8">
        <f>'Placebo Lags - Data'!A5</f>
        <v>1985</v>
      </c>
      <c r="R8" s="2">
        <f>IF(R$2=0,0,INDEX('Placebo Lags - Data'!$B:$BA,MATCH($Q8,'Placebo Lags - Data'!$A:$A,0),MATCH(R$1,'Placebo Lags - Data'!$B$1:$BA$1,0)))*R$3</f>
        <v>1.1907309271919075E-5</v>
      </c>
      <c r="S8" s="2">
        <f>IF(S$2=0,0,INDEX('Placebo Lags - Data'!$B:$BA,MATCH($Q8,'Placebo Lags - Data'!$A:$A,0),MATCH(S$1,'Placebo Lags - Data'!$B$1:$BA$1,0)))*S$3</f>
        <v>0</v>
      </c>
      <c r="T8" s="2">
        <f>IF(T$2=0,0,INDEX('Placebo Lags - Data'!$B:$BA,MATCH($Q8,'Placebo Lags - Data'!$A:$A,0),MATCH(T$1,'Placebo Lags - Data'!$B$1:$BA$1,0)))*T$3</f>
        <v>0</v>
      </c>
      <c r="U8" s="2">
        <f>IF(U$2=0,0,INDEX('Placebo Lags - Data'!$B:$BA,MATCH($Q8,'Placebo Lags - Data'!$A:$A,0),MATCH(U$1,'Placebo Lags - Data'!$B$1:$BA$1,0)))*U$3</f>
        <v>-3.651405917480588E-3</v>
      </c>
      <c r="V8" s="2">
        <f>IF(V$2=0,0,INDEX('Placebo Lags - Data'!$B:$BA,MATCH($Q8,'Placebo Lags - Data'!$A:$A,0),MATCH(V$1,'Placebo Lags - Data'!$B$1:$BA$1,0)))*V$3</f>
        <v>-3.2180655747652054E-2</v>
      </c>
      <c r="W8" s="2">
        <f>IF(W$2=0,0,INDEX('Placebo Lags - Data'!$B:$BA,MATCH($Q8,'Placebo Lags - Data'!$A:$A,0),MATCH(W$1,'Placebo Lags - Data'!$B$1:$BA$1,0)))*W$3</f>
        <v>0</v>
      </c>
      <c r="X8" s="2">
        <f>IF(X$2=0,0,INDEX('Placebo Lags - Data'!$B:$BA,MATCH($Q8,'Placebo Lags - Data'!$A:$A,0),MATCH(X$1,'Placebo Lags - Data'!$B$1:$BA$1,0)))*X$3</f>
        <v>-2.6426420663483441E-4</v>
      </c>
      <c r="Y8" s="2">
        <f>IF(Y$2=0,0,INDEX('Placebo Lags - Data'!$B:$BA,MATCH($Q8,'Placebo Lags - Data'!$A:$A,0),MATCH(Y$1,'Placebo Lags - Data'!$B$1:$BA$1,0)))*Y$3</f>
        <v>-1.7334332689642906E-2</v>
      </c>
      <c r="Z8" s="2">
        <f>IF(Z$2=0,0,INDEX('Placebo Lags - Data'!$B:$BA,MATCH($Q8,'Placebo Lags - Data'!$A:$A,0),MATCH(Z$1,'Placebo Lags - Data'!$B$1:$BA$1,0)))*Z$3</f>
        <v>0</v>
      </c>
      <c r="AA8" s="2">
        <f>IF(AA$2=0,0,INDEX('Placebo Lags - Data'!$B:$BA,MATCH($Q8,'Placebo Lags - Data'!$A:$A,0),MATCH(AA$1,'Placebo Lags - Data'!$B$1:$BA$1,0)))*AA$3</f>
        <v>0</v>
      </c>
      <c r="AB8" s="2">
        <f>IF(AB$2=0,0,INDEX('Placebo Lags - Data'!$B:$BA,MATCH($Q8,'Placebo Lags - Data'!$A:$A,0),MATCH(AB$1,'Placebo Lags - Data'!$B$1:$BA$1,0)))*AB$3</f>
        <v>1.0075994767248631E-2</v>
      </c>
      <c r="AC8" s="2">
        <f>IF(AC$2=0,0,INDEX('Placebo Lags - Data'!$B:$BA,MATCH($Q8,'Placebo Lags - Data'!$A:$A,0),MATCH(AC$1,'Placebo Lags - Data'!$B$1:$BA$1,0)))*AC$3</f>
        <v>3.1441885512322187E-3</v>
      </c>
      <c r="AD8" s="2">
        <f>IF(AD$2=0,0,INDEX('Placebo Lags - Data'!$B:$BA,MATCH($Q8,'Placebo Lags - Data'!$A:$A,0),MATCH(AD$1,'Placebo Lags - Data'!$B$1:$BA$1,0)))*AD$3</f>
        <v>0</v>
      </c>
      <c r="AE8" s="2">
        <f>IF(AE$2=0,0,INDEX('Placebo Lags - Data'!$B:$BA,MATCH($Q8,'Placebo Lags - Data'!$A:$A,0),MATCH(AE$1,'Placebo Lags - Data'!$B$1:$BA$1,0)))*AE$3</f>
        <v>-1.9124671816825867E-2</v>
      </c>
      <c r="AF8" s="2">
        <f>IF(AF$2=0,0,INDEX('Placebo Lags - Data'!$B:$BA,MATCH($Q8,'Placebo Lags - Data'!$A:$A,0),MATCH(AF$1,'Placebo Lags - Data'!$B$1:$BA$1,0)))*AF$3</f>
        <v>2.6660049334168434E-2</v>
      </c>
      <c r="AG8" s="2">
        <f>IF(AG$2=0,0,INDEX('Placebo Lags - Data'!$B:$BA,MATCH($Q8,'Placebo Lags - Data'!$A:$A,0),MATCH(AG$1,'Placebo Lags - Data'!$B$1:$BA$1,0)))*AG$3</f>
        <v>0</v>
      </c>
      <c r="AH8" s="2">
        <f>IF(AH$2=0,0,INDEX('Placebo Lags - Data'!$B:$BA,MATCH($Q8,'Placebo Lags - Data'!$A:$A,0),MATCH(AH$1,'Placebo Lags - Data'!$B$1:$BA$1,0)))*AH$3</f>
        <v>1.9796581938862801E-2</v>
      </c>
      <c r="AI8" s="2">
        <f>IF(AI$2=0,0,INDEX('Placebo Lags - Data'!$B:$BA,MATCH($Q8,'Placebo Lags - Data'!$A:$A,0),MATCH(AI$1,'Placebo Lags - Data'!$B$1:$BA$1,0)))*AI$3</f>
        <v>2.2155502811074257E-3</v>
      </c>
      <c r="AJ8" s="2">
        <f>IF(AJ$2=0,0,INDEX('Placebo Lags - Data'!$B:$BA,MATCH($Q8,'Placebo Lags - Data'!$A:$A,0),MATCH(AJ$1,'Placebo Lags - Data'!$B$1:$BA$1,0)))*AJ$3</f>
        <v>2.2872986271977425E-2</v>
      </c>
      <c r="AK8" s="2">
        <f>IF(AK$2=0,0,INDEX('Placebo Lags - Data'!$B:$BA,MATCH($Q8,'Placebo Lags - Data'!$A:$A,0),MATCH(AK$1,'Placebo Lags - Data'!$B$1:$BA$1,0)))*AK$3</f>
        <v>0</v>
      </c>
      <c r="AL8" s="2">
        <f>IF(AL$2=0,0,INDEX('Placebo Lags - Data'!$B:$BA,MATCH($Q8,'Placebo Lags - Data'!$A:$A,0),MATCH(AL$1,'Placebo Lags - Data'!$B$1:$BA$1,0)))*AL$3</f>
        <v>-2.5935513898730278E-2</v>
      </c>
      <c r="AM8" s="2">
        <f>IF(AM$2=0,0,INDEX('Placebo Lags - Data'!$B:$BA,MATCH($Q8,'Placebo Lags - Data'!$A:$A,0),MATCH(AM$1,'Placebo Lags - Data'!$B$1:$BA$1,0)))*AM$3</f>
        <v>6.6934577189385891E-3</v>
      </c>
      <c r="AN8" s="2">
        <f>IF(AN$2=0,0,INDEX('Placebo Lags - Data'!$B:$BA,MATCH($Q8,'Placebo Lags - Data'!$A:$A,0),MATCH(AN$1,'Placebo Lags - Data'!$B$1:$BA$1,0)))*AN$3</f>
        <v>0</v>
      </c>
      <c r="AO8" s="2">
        <f>IF(AO$2=0,0,INDEX('Placebo Lags - Data'!$B:$BA,MATCH($Q8,'Placebo Lags - Data'!$A:$A,0),MATCH(AO$1,'Placebo Lags - Data'!$B$1:$BA$1,0)))*AO$3</f>
        <v>2.7235059067606926E-2</v>
      </c>
      <c r="AP8" s="2">
        <f>IF(AP$2=0,0,INDEX('Placebo Lags - Data'!$B:$BA,MATCH($Q8,'Placebo Lags - Data'!$A:$A,0),MATCH(AP$1,'Placebo Lags - Data'!$B$1:$BA$1,0)))*AP$3</f>
        <v>0</v>
      </c>
      <c r="AQ8" s="2">
        <f>IF(AQ$2=0,0,INDEX('Placebo Lags - Data'!$B:$BA,MATCH($Q8,'Placebo Lags - Data'!$A:$A,0),MATCH(AQ$1,'Placebo Lags - Data'!$B$1:$BA$1,0)))*AQ$3</f>
        <v>2.8474453836679459E-2</v>
      </c>
      <c r="AR8" s="2">
        <f>IF(AR$2=0,0,INDEX('Placebo Lags - Data'!$B:$BA,MATCH($Q8,'Placebo Lags - Data'!$A:$A,0),MATCH(AR$1,'Placebo Lags - Data'!$B$1:$BA$1,0)))*AR$3</f>
        <v>0</v>
      </c>
      <c r="AS8" s="2">
        <f>IF(AS$2=0,0,INDEX('Placebo Lags - Data'!$B:$BA,MATCH($Q8,'Placebo Lags - Data'!$A:$A,0),MATCH(AS$1,'Placebo Lags - Data'!$B$1:$BA$1,0)))*AS$3</f>
        <v>1.0416602715849876E-2</v>
      </c>
      <c r="AT8" s="2">
        <f>IF(AT$2=0,0,INDEX('Placebo Lags - Data'!$B:$BA,MATCH($Q8,'Placebo Lags - Data'!$A:$A,0),MATCH(AT$1,'Placebo Lags - Data'!$B$1:$BA$1,0)))*AT$3</f>
        <v>-2.5226199068129063E-3</v>
      </c>
      <c r="AU8" s="2">
        <f>IF(AU$2=0,0,INDEX('Placebo Lags - Data'!$B:$BA,MATCH($Q8,'Placebo Lags - Data'!$A:$A,0),MATCH(AU$1,'Placebo Lags - Data'!$B$1:$BA$1,0)))*AU$3</f>
        <v>0</v>
      </c>
      <c r="AV8" s="2">
        <f>IF(AV$2=0,0,INDEX('Placebo Lags - Data'!$B:$BA,MATCH($Q8,'Placebo Lags - Data'!$A:$A,0),MATCH(AV$1,'Placebo Lags - Data'!$B$1:$BA$1,0)))*AV$3</f>
        <v>5.0524458289146423E-2</v>
      </c>
      <c r="AW8" s="2">
        <f>IF(AW$2=0,0,INDEX('Placebo Lags - Data'!$B:$BA,MATCH($Q8,'Placebo Lags - Data'!$A:$A,0),MATCH(AW$1,'Placebo Lags - Data'!$B$1:$BA$1,0)))*AW$3</f>
        <v>0</v>
      </c>
      <c r="AX8" s="2">
        <f>IF(AX$2=0,0,INDEX('Placebo Lags - Data'!$B:$BA,MATCH($Q8,'Placebo Lags - Data'!$A:$A,0),MATCH(AX$1,'Placebo Lags - Data'!$B$1:$BA$1,0)))*AX$3</f>
        <v>0</v>
      </c>
      <c r="AY8" s="2">
        <f>IF(AY$2=0,0,INDEX('Placebo Lags - Data'!$B:$BA,MATCH($Q8,'Placebo Lags - Data'!$A:$A,0),MATCH(AY$1,'Placebo Lags - Data'!$B$1:$BA$1,0)))*AY$3</f>
        <v>0</v>
      </c>
      <c r="AZ8" s="2">
        <f>IF(AZ$2=0,0,INDEX('Placebo Lags - Data'!$B:$BA,MATCH($Q8,'Placebo Lags - Data'!$A:$A,0),MATCH(AZ$1,'Placebo Lags - Data'!$B$1:$BA$1,0)))*AZ$3</f>
        <v>-2.8565095271915197E-3</v>
      </c>
      <c r="BA8" s="2">
        <f>IF(BA$2=0,0,INDEX('Placebo Lags - Data'!$B:$BA,MATCH($Q8,'Placebo Lags - Data'!$A:$A,0),MATCH(BA$1,'Placebo Lags - Data'!$B$1:$BA$1,0)))*BA$3</f>
        <v>0</v>
      </c>
      <c r="BB8" s="2">
        <f>IF(BB$2=0,0,INDEX('Placebo Lags - Data'!$B:$BA,MATCH($Q8,'Placebo Lags - Data'!$A:$A,0),MATCH(BB$1,'Placebo Lags - Data'!$B$1:$BA$1,0)))*BB$3</f>
        <v>6.9136801175773144E-3</v>
      </c>
      <c r="BC8" s="2">
        <f>IF(BC$2=0,0,INDEX('Placebo Lags - Data'!$B:$BA,MATCH($Q8,'Placebo Lags - Data'!$A:$A,0),MATCH(BC$1,'Placebo Lags - Data'!$B$1:$BA$1,0)))*BC$3</f>
        <v>0</v>
      </c>
      <c r="BD8" s="2">
        <f>IF(BD$2=0,0,INDEX('Placebo Lags - Data'!$B:$BA,MATCH($Q8,'Placebo Lags - Data'!$A:$A,0),MATCH(BD$1,'Placebo Lags - Data'!$B$1:$BA$1,0)))*BD$3</f>
        <v>0</v>
      </c>
      <c r="BE8" s="2">
        <f>IF(BE$2=0,0,INDEX('Placebo Lags - Data'!$B:$BA,MATCH($Q8,'Placebo Lags - Data'!$A:$A,0),MATCH(BE$1,'Placebo Lags - Data'!$B$1:$BA$1,0)))*BE$3</f>
        <v>0</v>
      </c>
      <c r="BF8" s="2">
        <f>IF(BF$2=0,0,INDEX('Placebo Lags - Data'!$B:$BA,MATCH($Q8,'Placebo Lags - Data'!$A:$A,0),MATCH(BF$1,'Placebo Lags - Data'!$B$1:$BA$1,0)))*BF$3</f>
        <v>-1.9090432673692703E-2</v>
      </c>
      <c r="BG8" s="2">
        <f>IF(BG$2=0,0,INDEX('Placebo Lags - Data'!$B:$BA,MATCH($Q8,'Placebo Lags - Data'!$A:$A,0),MATCH(BG$1,'Placebo Lags - Data'!$B$1:$BA$1,0)))*BG$3</f>
        <v>-5.8408096432685852E-2</v>
      </c>
      <c r="BH8" s="2">
        <f>IF(BH$2=0,0,INDEX('Placebo Lags - Data'!$B:$BA,MATCH($Q8,'Placebo Lags - Data'!$A:$A,0),MATCH(BH$1,'Placebo Lags - Data'!$B$1:$BA$1,0)))*BH$3</f>
        <v>5.4837781935930252E-3</v>
      </c>
      <c r="BI8" s="2">
        <f>IF(BI$2=0,0,INDEX('Placebo Lags - Data'!$B:$BA,MATCH($Q8,'Placebo Lags - Data'!$A:$A,0),MATCH(BI$1,'Placebo Lags - Data'!$B$1:$BA$1,0)))*BI$3</f>
        <v>-1.7400365322828293E-2</v>
      </c>
      <c r="BJ8" s="2">
        <f>IF(BJ$2=0,0,INDEX('Placebo Lags - Data'!$B:$BA,MATCH($Q8,'Placebo Lags - Data'!$A:$A,0),MATCH(BJ$1,'Placebo Lags - Data'!$B$1:$BA$1,0)))*BJ$3</f>
        <v>0</v>
      </c>
      <c r="BK8" s="2">
        <f>IF(BK$2=0,0,INDEX('Placebo Lags - Data'!$B:$BA,MATCH($Q8,'Placebo Lags - Data'!$A:$A,0),MATCH(BK$1,'Placebo Lags - Data'!$B$1:$BA$1,0)))*BK$3</f>
        <v>0</v>
      </c>
      <c r="BL8" s="2">
        <f>IF(BL$2=0,0,INDEX('Placebo Lags - Data'!$B:$BA,MATCH($Q8,'Placebo Lags - Data'!$A:$A,0),MATCH(BL$1,'Placebo Lags - Data'!$B$1:$BA$1,0)))*BL$3</f>
        <v>0</v>
      </c>
      <c r="BM8" s="2">
        <f>IF(BM$2=0,0,INDEX('Placebo Lags - Data'!$B:$BA,MATCH($Q8,'Placebo Lags - Data'!$A:$A,0),MATCH(BM$1,'Placebo Lags - Data'!$B$1:$BA$1,0)))*BM$3</f>
        <v>0</v>
      </c>
      <c r="BN8" s="2">
        <f>IF(BN$2=0,0,INDEX('Placebo Lags - Data'!$B:$BA,MATCH($Q8,'Placebo Lags - Data'!$A:$A,0),MATCH(BN$1,'Placebo Lags - Data'!$B$1:$BA$1,0)))*BN$3</f>
        <v>0</v>
      </c>
      <c r="BO8" s="2">
        <f>IF(BO$2=0,0,INDEX('Placebo Lags - Data'!$B:$BA,MATCH($Q8,'Placebo Lags - Data'!$A:$A,0),MATCH(BO$1,'Placebo Lags - Data'!$B$1:$BA$1,0)))*BO$3</f>
        <v>-1.4062633737921715E-2</v>
      </c>
      <c r="BP8" s="2">
        <f>IF(BP$2=0,0,INDEX('Placebo Lags - Data'!$B:$BA,MATCH($Q8,'Placebo Lags - Data'!$A:$A,0),MATCH(BP$1,'Placebo Lags - Data'!$B$1:$BA$1,0)))*BP$3</f>
        <v>0</v>
      </c>
      <c r="BQ8" s="2"/>
      <c r="BR8" s="2"/>
    </row>
    <row r="9" spans="1:71" x14ac:dyDescent="0.25">
      <c r="A9" t="s">
        <v>48</v>
      </c>
      <c r="B9" s="2">
        <f t="shared" si="0"/>
        <v>2.8066819138228523</v>
      </c>
      <c r="Q9">
        <f>'Placebo Lags - Data'!A6</f>
        <v>1986</v>
      </c>
      <c r="R9" s="2">
        <f>IF(R$2=0,0,INDEX('Placebo Lags - Data'!$B:$BA,MATCH($Q9,'Placebo Lags - Data'!$A:$A,0),MATCH(R$1,'Placebo Lags - Data'!$B$1:$BA$1,0)))*R$3</f>
        <v>1.2754396535456181E-2</v>
      </c>
      <c r="S9" s="2">
        <f>IF(S$2=0,0,INDEX('Placebo Lags - Data'!$B:$BA,MATCH($Q9,'Placebo Lags - Data'!$A:$A,0),MATCH(S$1,'Placebo Lags - Data'!$B$1:$BA$1,0)))*S$3</f>
        <v>0</v>
      </c>
      <c r="T9" s="2">
        <f>IF(T$2=0,0,INDEX('Placebo Lags - Data'!$B:$BA,MATCH($Q9,'Placebo Lags - Data'!$A:$A,0),MATCH(T$1,'Placebo Lags - Data'!$B$1:$BA$1,0)))*T$3</f>
        <v>0</v>
      </c>
      <c r="U9" s="2">
        <f>IF(U$2=0,0,INDEX('Placebo Lags - Data'!$B:$BA,MATCH($Q9,'Placebo Lags - Data'!$A:$A,0),MATCH(U$1,'Placebo Lags - Data'!$B$1:$BA$1,0)))*U$3</f>
        <v>4.3145925737917423E-3</v>
      </c>
      <c r="V9" s="2">
        <f>IF(V$2=0,0,INDEX('Placebo Lags - Data'!$B:$BA,MATCH($Q9,'Placebo Lags - Data'!$A:$A,0),MATCH(V$1,'Placebo Lags - Data'!$B$1:$BA$1,0)))*V$3</f>
        <v>-6.1984527856111526E-2</v>
      </c>
      <c r="W9" s="2">
        <f>IF(W$2=0,0,INDEX('Placebo Lags - Data'!$B:$BA,MATCH($Q9,'Placebo Lags - Data'!$A:$A,0),MATCH(W$1,'Placebo Lags - Data'!$B$1:$BA$1,0)))*W$3</f>
        <v>0</v>
      </c>
      <c r="X9" s="2">
        <f>IF(X$2=0,0,INDEX('Placebo Lags - Data'!$B:$BA,MATCH($Q9,'Placebo Lags - Data'!$A:$A,0),MATCH(X$1,'Placebo Lags - Data'!$B$1:$BA$1,0)))*X$3</f>
        <v>-2.0244445651769638E-2</v>
      </c>
      <c r="Y9" s="2">
        <f>IF(Y$2=0,0,INDEX('Placebo Lags - Data'!$B:$BA,MATCH($Q9,'Placebo Lags - Data'!$A:$A,0),MATCH(Y$1,'Placebo Lags - Data'!$B$1:$BA$1,0)))*Y$3</f>
        <v>-1.3040751218795776E-2</v>
      </c>
      <c r="Z9" s="2">
        <f>IF(Z$2=0,0,INDEX('Placebo Lags - Data'!$B:$BA,MATCH($Q9,'Placebo Lags - Data'!$A:$A,0),MATCH(Z$1,'Placebo Lags - Data'!$B$1:$BA$1,0)))*Z$3</f>
        <v>0</v>
      </c>
      <c r="AA9" s="2">
        <f>IF(AA$2=0,0,INDEX('Placebo Lags - Data'!$B:$BA,MATCH($Q9,'Placebo Lags - Data'!$A:$A,0),MATCH(AA$1,'Placebo Lags - Data'!$B$1:$BA$1,0)))*AA$3</f>
        <v>0</v>
      </c>
      <c r="AB9" s="2">
        <f>IF(AB$2=0,0,INDEX('Placebo Lags - Data'!$B:$BA,MATCH($Q9,'Placebo Lags - Data'!$A:$A,0),MATCH(AB$1,'Placebo Lags - Data'!$B$1:$BA$1,0)))*AB$3</f>
        <v>-3.1434055417776108E-2</v>
      </c>
      <c r="AC9" s="2">
        <f>IF(AC$2=0,0,INDEX('Placebo Lags - Data'!$B:$BA,MATCH($Q9,'Placebo Lags - Data'!$A:$A,0),MATCH(AC$1,'Placebo Lags - Data'!$B$1:$BA$1,0)))*AC$3</f>
        <v>9.4992741942405701E-3</v>
      </c>
      <c r="AD9" s="2">
        <f>IF(AD$2=0,0,INDEX('Placebo Lags - Data'!$B:$BA,MATCH($Q9,'Placebo Lags - Data'!$A:$A,0),MATCH(AD$1,'Placebo Lags - Data'!$B$1:$BA$1,0)))*AD$3</f>
        <v>0</v>
      </c>
      <c r="AE9" s="2">
        <f>IF(AE$2=0,0,INDEX('Placebo Lags - Data'!$B:$BA,MATCH($Q9,'Placebo Lags - Data'!$A:$A,0),MATCH(AE$1,'Placebo Lags - Data'!$B$1:$BA$1,0)))*AE$3</f>
        <v>-1.2566182762384415E-2</v>
      </c>
      <c r="AF9" s="2">
        <f>IF(AF$2=0,0,INDEX('Placebo Lags - Data'!$B:$BA,MATCH($Q9,'Placebo Lags - Data'!$A:$A,0),MATCH(AF$1,'Placebo Lags - Data'!$B$1:$BA$1,0)))*AF$3</f>
        <v>-2.6641737204045057E-3</v>
      </c>
      <c r="AG9" s="2">
        <f>IF(AG$2=0,0,INDEX('Placebo Lags - Data'!$B:$BA,MATCH($Q9,'Placebo Lags - Data'!$A:$A,0),MATCH(AG$1,'Placebo Lags - Data'!$B$1:$BA$1,0)))*AG$3</f>
        <v>0</v>
      </c>
      <c r="AH9" s="2">
        <f>IF(AH$2=0,0,INDEX('Placebo Lags - Data'!$B:$BA,MATCH($Q9,'Placebo Lags - Data'!$A:$A,0),MATCH(AH$1,'Placebo Lags - Data'!$B$1:$BA$1,0)))*AH$3</f>
        <v>-1.5697585418820381E-2</v>
      </c>
      <c r="AI9" s="2">
        <f>IF(AI$2=0,0,INDEX('Placebo Lags - Data'!$B:$BA,MATCH($Q9,'Placebo Lags - Data'!$A:$A,0),MATCH(AI$1,'Placebo Lags - Data'!$B$1:$BA$1,0)))*AI$3</f>
        <v>1.9685927778482437E-2</v>
      </c>
      <c r="AJ9" s="2">
        <f>IF(AJ$2=0,0,INDEX('Placebo Lags - Data'!$B:$BA,MATCH($Q9,'Placebo Lags - Data'!$A:$A,0),MATCH(AJ$1,'Placebo Lags - Data'!$B$1:$BA$1,0)))*AJ$3</f>
        <v>3.0379729345440865E-2</v>
      </c>
      <c r="AK9" s="2">
        <f>IF(AK$2=0,0,INDEX('Placebo Lags - Data'!$B:$BA,MATCH($Q9,'Placebo Lags - Data'!$A:$A,0),MATCH(AK$1,'Placebo Lags - Data'!$B$1:$BA$1,0)))*AK$3</f>
        <v>0</v>
      </c>
      <c r="AL9" s="2">
        <f>IF(AL$2=0,0,INDEX('Placebo Lags - Data'!$B:$BA,MATCH($Q9,'Placebo Lags - Data'!$A:$A,0),MATCH(AL$1,'Placebo Lags - Data'!$B$1:$BA$1,0)))*AL$3</f>
        <v>-7.6265729963779449E-2</v>
      </c>
      <c r="AM9" s="2">
        <f>IF(AM$2=0,0,INDEX('Placebo Lags - Data'!$B:$BA,MATCH($Q9,'Placebo Lags - Data'!$A:$A,0),MATCH(AM$1,'Placebo Lags - Data'!$B$1:$BA$1,0)))*AM$3</f>
        <v>4.1398100554943085E-2</v>
      </c>
      <c r="AN9" s="2">
        <f>IF(AN$2=0,0,INDEX('Placebo Lags - Data'!$B:$BA,MATCH($Q9,'Placebo Lags - Data'!$A:$A,0),MATCH(AN$1,'Placebo Lags - Data'!$B$1:$BA$1,0)))*AN$3</f>
        <v>0</v>
      </c>
      <c r="AO9" s="2">
        <f>IF(AO$2=0,0,INDEX('Placebo Lags - Data'!$B:$BA,MATCH($Q9,'Placebo Lags - Data'!$A:$A,0),MATCH(AO$1,'Placebo Lags - Data'!$B$1:$BA$1,0)))*AO$3</f>
        <v>8.1750275567173958E-3</v>
      </c>
      <c r="AP9" s="2">
        <f>IF(AP$2=0,0,INDEX('Placebo Lags - Data'!$B:$BA,MATCH($Q9,'Placebo Lags - Data'!$A:$A,0),MATCH(AP$1,'Placebo Lags - Data'!$B$1:$BA$1,0)))*AP$3</f>
        <v>0</v>
      </c>
      <c r="AQ9" s="2">
        <f>IF(AQ$2=0,0,INDEX('Placebo Lags - Data'!$B:$BA,MATCH($Q9,'Placebo Lags - Data'!$A:$A,0),MATCH(AQ$1,'Placebo Lags - Data'!$B$1:$BA$1,0)))*AQ$3</f>
        <v>-1.5413451474159956E-3</v>
      </c>
      <c r="AR9" s="2">
        <f>IF(AR$2=0,0,INDEX('Placebo Lags - Data'!$B:$BA,MATCH($Q9,'Placebo Lags - Data'!$A:$A,0),MATCH(AR$1,'Placebo Lags - Data'!$B$1:$BA$1,0)))*AR$3</f>
        <v>0</v>
      </c>
      <c r="AS9" s="2">
        <f>IF(AS$2=0,0,INDEX('Placebo Lags - Data'!$B:$BA,MATCH($Q9,'Placebo Lags - Data'!$A:$A,0),MATCH(AS$1,'Placebo Lags - Data'!$B$1:$BA$1,0)))*AS$3</f>
        <v>-5.046476423740387E-2</v>
      </c>
      <c r="AT9" s="2">
        <f>IF(AT$2=0,0,INDEX('Placebo Lags - Data'!$B:$BA,MATCH($Q9,'Placebo Lags - Data'!$A:$A,0),MATCH(AT$1,'Placebo Lags - Data'!$B$1:$BA$1,0)))*AT$3</f>
        <v>-4.7227967530488968E-2</v>
      </c>
      <c r="AU9" s="2">
        <f>IF(AU$2=0,0,INDEX('Placebo Lags - Data'!$B:$BA,MATCH($Q9,'Placebo Lags - Data'!$A:$A,0),MATCH(AU$1,'Placebo Lags - Data'!$B$1:$BA$1,0)))*AU$3</f>
        <v>0</v>
      </c>
      <c r="AV9" s="2">
        <f>IF(AV$2=0,0,INDEX('Placebo Lags - Data'!$B:$BA,MATCH($Q9,'Placebo Lags - Data'!$A:$A,0),MATCH(AV$1,'Placebo Lags - Data'!$B$1:$BA$1,0)))*AV$3</f>
        <v>0.11614846438169479</v>
      </c>
      <c r="AW9" s="2">
        <f>IF(AW$2=0,0,INDEX('Placebo Lags - Data'!$B:$BA,MATCH($Q9,'Placebo Lags - Data'!$A:$A,0),MATCH(AW$1,'Placebo Lags - Data'!$B$1:$BA$1,0)))*AW$3</f>
        <v>0</v>
      </c>
      <c r="AX9" s="2">
        <f>IF(AX$2=0,0,INDEX('Placebo Lags - Data'!$B:$BA,MATCH($Q9,'Placebo Lags - Data'!$A:$A,0),MATCH(AX$1,'Placebo Lags - Data'!$B$1:$BA$1,0)))*AX$3</f>
        <v>0</v>
      </c>
      <c r="AY9" s="2">
        <f>IF(AY$2=0,0,INDEX('Placebo Lags - Data'!$B:$BA,MATCH($Q9,'Placebo Lags - Data'!$A:$A,0),MATCH(AY$1,'Placebo Lags - Data'!$B$1:$BA$1,0)))*AY$3</f>
        <v>0</v>
      </c>
      <c r="AZ9" s="2">
        <f>IF(AZ$2=0,0,INDEX('Placebo Lags - Data'!$B:$BA,MATCH($Q9,'Placebo Lags - Data'!$A:$A,0),MATCH(AZ$1,'Placebo Lags - Data'!$B$1:$BA$1,0)))*AZ$3</f>
        <v>3.0716501176357269E-2</v>
      </c>
      <c r="BA9" s="2">
        <f>IF(BA$2=0,0,INDEX('Placebo Lags - Data'!$B:$BA,MATCH($Q9,'Placebo Lags - Data'!$A:$A,0),MATCH(BA$1,'Placebo Lags - Data'!$B$1:$BA$1,0)))*BA$3</f>
        <v>0</v>
      </c>
      <c r="BB9" s="2">
        <f>IF(BB$2=0,0,INDEX('Placebo Lags - Data'!$B:$BA,MATCH($Q9,'Placebo Lags - Data'!$A:$A,0),MATCH(BB$1,'Placebo Lags - Data'!$B$1:$BA$1,0)))*BB$3</f>
        <v>5.2932746708393097E-2</v>
      </c>
      <c r="BC9" s="2">
        <f>IF(BC$2=0,0,INDEX('Placebo Lags - Data'!$B:$BA,MATCH($Q9,'Placebo Lags - Data'!$A:$A,0),MATCH(BC$1,'Placebo Lags - Data'!$B$1:$BA$1,0)))*BC$3</f>
        <v>0</v>
      </c>
      <c r="BD9" s="2">
        <f>IF(BD$2=0,0,INDEX('Placebo Lags - Data'!$B:$BA,MATCH($Q9,'Placebo Lags - Data'!$A:$A,0),MATCH(BD$1,'Placebo Lags - Data'!$B$1:$BA$1,0)))*BD$3</f>
        <v>0</v>
      </c>
      <c r="BE9" s="2">
        <f>IF(BE$2=0,0,INDEX('Placebo Lags - Data'!$B:$BA,MATCH($Q9,'Placebo Lags - Data'!$A:$A,0),MATCH(BE$1,'Placebo Lags - Data'!$B$1:$BA$1,0)))*BE$3</f>
        <v>0</v>
      </c>
      <c r="BF9" s="2">
        <f>IF(BF$2=0,0,INDEX('Placebo Lags - Data'!$B:$BA,MATCH($Q9,'Placebo Lags - Data'!$A:$A,0),MATCH(BF$1,'Placebo Lags - Data'!$B$1:$BA$1,0)))*BF$3</f>
        <v>-4.1610658168792725E-2</v>
      </c>
      <c r="BG9" s="2">
        <f>IF(BG$2=0,0,INDEX('Placebo Lags - Data'!$B:$BA,MATCH($Q9,'Placebo Lags - Data'!$A:$A,0),MATCH(BG$1,'Placebo Lags - Data'!$B$1:$BA$1,0)))*BG$3</f>
        <v>5.6587252765893936E-2</v>
      </c>
      <c r="BH9" s="2">
        <f>IF(BH$2=0,0,INDEX('Placebo Lags - Data'!$B:$BA,MATCH($Q9,'Placebo Lags - Data'!$A:$A,0),MATCH(BH$1,'Placebo Lags - Data'!$B$1:$BA$1,0)))*BH$3</f>
        <v>-3.7547159008681774E-3</v>
      </c>
      <c r="BI9" s="2">
        <f>IF(BI$2=0,0,INDEX('Placebo Lags - Data'!$B:$BA,MATCH($Q9,'Placebo Lags - Data'!$A:$A,0),MATCH(BI$1,'Placebo Lags - Data'!$B$1:$BA$1,0)))*BI$3</f>
        <v>-1.8313394859433174E-2</v>
      </c>
      <c r="BJ9" s="2">
        <f>IF(BJ$2=0,0,INDEX('Placebo Lags - Data'!$B:$BA,MATCH($Q9,'Placebo Lags - Data'!$A:$A,0),MATCH(BJ$1,'Placebo Lags - Data'!$B$1:$BA$1,0)))*BJ$3</f>
        <v>0</v>
      </c>
      <c r="BK9" s="2">
        <f>IF(BK$2=0,0,INDEX('Placebo Lags - Data'!$B:$BA,MATCH($Q9,'Placebo Lags - Data'!$A:$A,0),MATCH(BK$1,'Placebo Lags - Data'!$B$1:$BA$1,0)))*BK$3</f>
        <v>0</v>
      </c>
      <c r="BL9" s="2">
        <f>IF(BL$2=0,0,INDEX('Placebo Lags - Data'!$B:$BA,MATCH($Q9,'Placebo Lags - Data'!$A:$A,0),MATCH(BL$1,'Placebo Lags - Data'!$B$1:$BA$1,0)))*BL$3</f>
        <v>0</v>
      </c>
      <c r="BM9" s="2">
        <f>IF(BM$2=0,0,INDEX('Placebo Lags - Data'!$B:$BA,MATCH($Q9,'Placebo Lags - Data'!$A:$A,0),MATCH(BM$1,'Placebo Lags - Data'!$B$1:$BA$1,0)))*BM$3</f>
        <v>0</v>
      </c>
      <c r="BN9" s="2">
        <f>IF(BN$2=0,0,INDEX('Placebo Lags - Data'!$B:$BA,MATCH($Q9,'Placebo Lags - Data'!$A:$A,0),MATCH(BN$1,'Placebo Lags - Data'!$B$1:$BA$1,0)))*BN$3</f>
        <v>0</v>
      </c>
      <c r="BO9" s="2">
        <f>IF(BO$2=0,0,INDEX('Placebo Lags - Data'!$B:$BA,MATCH($Q9,'Placebo Lags - Data'!$A:$A,0),MATCH(BO$1,'Placebo Lags - Data'!$B$1:$BA$1,0)))*BO$3</f>
        <v>-3.9663668721914291E-2</v>
      </c>
      <c r="BP9" s="2">
        <f>IF(BP$2=0,0,INDEX('Placebo Lags - Data'!$B:$BA,MATCH($Q9,'Placebo Lags - Data'!$A:$A,0),MATCH(BP$1,'Placebo Lags - Data'!$B$1:$BA$1,0)))*BP$3</f>
        <v>0</v>
      </c>
      <c r="BQ9" s="2"/>
      <c r="BR9" s="2"/>
    </row>
    <row r="10" spans="1:71" x14ac:dyDescent="0.25">
      <c r="A10" t="s">
        <v>33</v>
      </c>
      <c r="B10" s="2">
        <f t="shared" si="0"/>
        <v>2.7806335229212871</v>
      </c>
      <c r="Q10">
        <f>'Placebo Lags - Data'!A7</f>
        <v>1987</v>
      </c>
      <c r="R10" s="2">
        <f>IF(R$2=0,0,INDEX('Placebo Lags - Data'!$B:$BA,MATCH($Q10,'Placebo Lags - Data'!$A:$A,0),MATCH(R$1,'Placebo Lags - Data'!$B$1:$BA$1,0)))*R$3</f>
        <v>1.9976023584604263E-2</v>
      </c>
      <c r="S10" s="2">
        <f>IF(S$2=0,0,INDEX('Placebo Lags - Data'!$B:$BA,MATCH($Q10,'Placebo Lags - Data'!$A:$A,0),MATCH(S$1,'Placebo Lags - Data'!$B$1:$BA$1,0)))*S$3</f>
        <v>0</v>
      </c>
      <c r="T10" s="2">
        <f>IF(T$2=0,0,INDEX('Placebo Lags - Data'!$B:$BA,MATCH($Q10,'Placebo Lags - Data'!$A:$A,0),MATCH(T$1,'Placebo Lags - Data'!$B$1:$BA$1,0)))*T$3</f>
        <v>0</v>
      </c>
      <c r="U10" s="2">
        <f>IF(U$2=0,0,INDEX('Placebo Lags - Data'!$B:$BA,MATCH($Q10,'Placebo Lags - Data'!$A:$A,0),MATCH(U$1,'Placebo Lags - Data'!$B$1:$BA$1,0)))*U$3</f>
        <v>-1.2323739938437939E-2</v>
      </c>
      <c r="V10" s="2">
        <f>IF(V$2=0,0,INDEX('Placebo Lags - Data'!$B:$BA,MATCH($Q10,'Placebo Lags - Data'!$A:$A,0),MATCH(V$1,'Placebo Lags - Data'!$B$1:$BA$1,0)))*V$3</f>
        <v>-6.228778138756752E-2</v>
      </c>
      <c r="W10" s="2">
        <f>IF(W$2=0,0,INDEX('Placebo Lags - Data'!$B:$BA,MATCH($Q10,'Placebo Lags - Data'!$A:$A,0),MATCH(W$1,'Placebo Lags - Data'!$B$1:$BA$1,0)))*W$3</f>
        <v>0</v>
      </c>
      <c r="X10" s="2">
        <f>IF(X$2=0,0,INDEX('Placebo Lags - Data'!$B:$BA,MATCH($Q10,'Placebo Lags - Data'!$A:$A,0),MATCH(X$1,'Placebo Lags - Data'!$B$1:$BA$1,0)))*X$3</f>
        <v>5.943424254655838E-2</v>
      </c>
      <c r="Y10" s="2">
        <f>IF(Y$2=0,0,INDEX('Placebo Lags - Data'!$B:$BA,MATCH($Q10,'Placebo Lags - Data'!$A:$A,0),MATCH(Y$1,'Placebo Lags - Data'!$B$1:$BA$1,0)))*Y$3</f>
        <v>-4.0647711604833603E-2</v>
      </c>
      <c r="Z10" s="2">
        <f>IF(Z$2=0,0,INDEX('Placebo Lags - Data'!$B:$BA,MATCH($Q10,'Placebo Lags - Data'!$A:$A,0),MATCH(Z$1,'Placebo Lags - Data'!$B$1:$BA$1,0)))*Z$3</f>
        <v>0</v>
      </c>
      <c r="AA10" s="2">
        <f>IF(AA$2=0,0,INDEX('Placebo Lags - Data'!$B:$BA,MATCH($Q10,'Placebo Lags - Data'!$A:$A,0),MATCH(AA$1,'Placebo Lags - Data'!$B$1:$BA$1,0)))*AA$3</f>
        <v>0</v>
      </c>
      <c r="AB10" s="2">
        <f>IF(AB$2=0,0,INDEX('Placebo Lags - Data'!$B:$BA,MATCH($Q10,'Placebo Lags - Data'!$A:$A,0),MATCH(AB$1,'Placebo Lags - Data'!$B$1:$BA$1,0)))*AB$3</f>
        <v>-2.5776604190468788E-2</v>
      </c>
      <c r="AC10" s="2">
        <f>IF(AC$2=0,0,INDEX('Placebo Lags - Data'!$B:$BA,MATCH($Q10,'Placebo Lags - Data'!$A:$A,0),MATCH(AC$1,'Placebo Lags - Data'!$B$1:$BA$1,0)))*AC$3</f>
        <v>-1.0888597927987576E-2</v>
      </c>
      <c r="AD10" s="2">
        <f>IF(AD$2=0,0,INDEX('Placebo Lags - Data'!$B:$BA,MATCH($Q10,'Placebo Lags - Data'!$A:$A,0),MATCH(AD$1,'Placebo Lags - Data'!$B$1:$BA$1,0)))*AD$3</f>
        <v>0</v>
      </c>
      <c r="AE10" s="2">
        <f>IF(AE$2=0,0,INDEX('Placebo Lags - Data'!$B:$BA,MATCH($Q10,'Placebo Lags - Data'!$A:$A,0),MATCH(AE$1,'Placebo Lags - Data'!$B$1:$BA$1,0)))*AE$3</f>
        <v>-2.4937456473708153E-2</v>
      </c>
      <c r="AF10" s="2">
        <f>IF(AF$2=0,0,INDEX('Placebo Lags - Data'!$B:$BA,MATCH($Q10,'Placebo Lags - Data'!$A:$A,0),MATCH(AF$1,'Placebo Lags - Data'!$B$1:$BA$1,0)))*AF$3</f>
        <v>3.7161514163017273E-2</v>
      </c>
      <c r="AG10" s="2">
        <f>IF(AG$2=0,0,INDEX('Placebo Lags - Data'!$B:$BA,MATCH($Q10,'Placebo Lags - Data'!$A:$A,0),MATCH(AG$1,'Placebo Lags - Data'!$B$1:$BA$1,0)))*AG$3</f>
        <v>0</v>
      </c>
      <c r="AH10" s="2">
        <f>IF(AH$2=0,0,INDEX('Placebo Lags - Data'!$B:$BA,MATCH($Q10,'Placebo Lags - Data'!$A:$A,0),MATCH(AH$1,'Placebo Lags - Data'!$B$1:$BA$1,0)))*AH$3</f>
        <v>-2.1668907254934311E-2</v>
      </c>
      <c r="AI10" s="2">
        <f>IF(AI$2=0,0,INDEX('Placebo Lags - Data'!$B:$BA,MATCH($Q10,'Placebo Lags - Data'!$A:$A,0),MATCH(AI$1,'Placebo Lags - Data'!$B$1:$BA$1,0)))*AI$3</f>
        <v>1.8862431868910789E-2</v>
      </c>
      <c r="AJ10" s="2">
        <f>IF(AJ$2=0,0,INDEX('Placebo Lags - Data'!$B:$BA,MATCH($Q10,'Placebo Lags - Data'!$A:$A,0),MATCH(AJ$1,'Placebo Lags - Data'!$B$1:$BA$1,0)))*AJ$3</f>
        <v>-2.4555556592531502E-4</v>
      </c>
      <c r="AK10" s="2">
        <f>IF(AK$2=0,0,INDEX('Placebo Lags - Data'!$B:$BA,MATCH($Q10,'Placebo Lags - Data'!$A:$A,0),MATCH(AK$1,'Placebo Lags - Data'!$B$1:$BA$1,0)))*AK$3</f>
        <v>0</v>
      </c>
      <c r="AL10" s="2">
        <f>IF(AL$2=0,0,INDEX('Placebo Lags - Data'!$B:$BA,MATCH($Q10,'Placebo Lags - Data'!$A:$A,0),MATCH(AL$1,'Placebo Lags - Data'!$B$1:$BA$1,0)))*AL$3</f>
        <v>-1.5899211168289185E-2</v>
      </c>
      <c r="AM10" s="2">
        <f>IF(AM$2=0,0,INDEX('Placebo Lags - Data'!$B:$BA,MATCH($Q10,'Placebo Lags - Data'!$A:$A,0),MATCH(AM$1,'Placebo Lags - Data'!$B$1:$BA$1,0)))*AM$3</f>
        <v>-2.1184002980589867E-4</v>
      </c>
      <c r="AN10" s="2">
        <f>IF(AN$2=0,0,INDEX('Placebo Lags - Data'!$B:$BA,MATCH($Q10,'Placebo Lags - Data'!$A:$A,0),MATCH(AN$1,'Placebo Lags - Data'!$B$1:$BA$1,0)))*AN$3</f>
        <v>0</v>
      </c>
      <c r="AO10" s="2">
        <f>IF(AO$2=0,0,INDEX('Placebo Lags - Data'!$B:$BA,MATCH($Q10,'Placebo Lags - Data'!$A:$A,0),MATCH(AO$1,'Placebo Lags - Data'!$B$1:$BA$1,0)))*AO$3</f>
        <v>1.1917723342776299E-2</v>
      </c>
      <c r="AP10" s="2">
        <f>IF(AP$2=0,0,INDEX('Placebo Lags - Data'!$B:$BA,MATCH($Q10,'Placebo Lags - Data'!$A:$A,0),MATCH(AP$1,'Placebo Lags - Data'!$B$1:$BA$1,0)))*AP$3</f>
        <v>0</v>
      </c>
      <c r="AQ10" s="2">
        <f>IF(AQ$2=0,0,INDEX('Placebo Lags - Data'!$B:$BA,MATCH($Q10,'Placebo Lags - Data'!$A:$A,0),MATCH(AQ$1,'Placebo Lags - Data'!$B$1:$BA$1,0)))*AQ$3</f>
        <v>-8.8861454278230667E-3</v>
      </c>
      <c r="AR10" s="2">
        <f>IF(AR$2=0,0,INDEX('Placebo Lags - Data'!$B:$BA,MATCH($Q10,'Placebo Lags - Data'!$A:$A,0),MATCH(AR$1,'Placebo Lags - Data'!$B$1:$BA$1,0)))*AR$3</f>
        <v>0</v>
      </c>
      <c r="AS10" s="2">
        <f>IF(AS$2=0,0,INDEX('Placebo Lags - Data'!$B:$BA,MATCH($Q10,'Placebo Lags - Data'!$A:$A,0),MATCH(AS$1,'Placebo Lags - Data'!$B$1:$BA$1,0)))*AS$3</f>
        <v>2.0665744319558144E-2</v>
      </c>
      <c r="AT10" s="2">
        <f>IF(AT$2=0,0,INDEX('Placebo Lags - Data'!$B:$BA,MATCH($Q10,'Placebo Lags - Data'!$A:$A,0),MATCH(AT$1,'Placebo Lags - Data'!$B$1:$BA$1,0)))*AT$3</f>
        <v>-6.3520908355712891E-2</v>
      </c>
      <c r="AU10" s="2">
        <f>IF(AU$2=0,0,INDEX('Placebo Lags - Data'!$B:$BA,MATCH($Q10,'Placebo Lags - Data'!$A:$A,0),MATCH(AU$1,'Placebo Lags - Data'!$B$1:$BA$1,0)))*AU$3</f>
        <v>0</v>
      </c>
      <c r="AV10" s="2">
        <f>IF(AV$2=0,0,INDEX('Placebo Lags - Data'!$B:$BA,MATCH($Q10,'Placebo Lags - Data'!$A:$A,0),MATCH(AV$1,'Placebo Lags - Data'!$B$1:$BA$1,0)))*AV$3</f>
        <v>4.7685686498880386E-2</v>
      </c>
      <c r="AW10" s="2">
        <f>IF(AW$2=0,0,INDEX('Placebo Lags - Data'!$B:$BA,MATCH($Q10,'Placebo Lags - Data'!$A:$A,0),MATCH(AW$1,'Placebo Lags - Data'!$B$1:$BA$1,0)))*AW$3</f>
        <v>0</v>
      </c>
      <c r="AX10" s="2">
        <f>IF(AX$2=0,0,INDEX('Placebo Lags - Data'!$B:$BA,MATCH($Q10,'Placebo Lags - Data'!$A:$A,0),MATCH(AX$1,'Placebo Lags - Data'!$B$1:$BA$1,0)))*AX$3</f>
        <v>0</v>
      </c>
      <c r="AY10" s="2">
        <f>IF(AY$2=0,0,INDEX('Placebo Lags - Data'!$B:$BA,MATCH($Q10,'Placebo Lags - Data'!$A:$A,0),MATCH(AY$1,'Placebo Lags - Data'!$B$1:$BA$1,0)))*AY$3</f>
        <v>0</v>
      </c>
      <c r="AZ10" s="2">
        <f>IF(AZ$2=0,0,INDEX('Placebo Lags - Data'!$B:$BA,MATCH($Q10,'Placebo Lags - Data'!$A:$A,0),MATCH(AZ$1,'Placebo Lags - Data'!$B$1:$BA$1,0)))*AZ$3</f>
        <v>-2.0939288660883904E-2</v>
      </c>
      <c r="BA10" s="2">
        <f>IF(BA$2=0,0,INDEX('Placebo Lags - Data'!$B:$BA,MATCH($Q10,'Placebo Lags - Data'!$A:$A,0),MATCH(BA$1,'Placebo Lags - Data'!$B$1:$BA$1,0)))*BA$3</f>
        <v>0</v>
      </c>
      <c r="BB10" s="2">
        <f>IF(BB$2=0,0,INDEX('Placebo Lags - Data'!$B:$BA,MATCH($Q10,'Placebo Lags - Data'!$A:$A,0),MATCH(BB$1,'Placebo Lags - Data'!$B$1:$BA$1,0)))*BB$3</f>
        <v>4.2109102010726929E-2</v>
      </c>
      <c r="BC10" s="2">
        <f>IF(BC$2=0,0,INDEX('Placebo Lags - Data'!$B:$BA,MATCH($Q10,'Placebo Lags - Data'!$A:$A,0),MATCH(BC$1,'Placebo Lags - Data'!$B$1:$BA$1,0)))*BC$3</f>
        <v>0</v>
      </c>
      <c r="BD10" s="2">
        <f>IF(BD$2=0,0,INDEX('Placebo Lags - Data'!$B:$BA,MATCH($Q10,'Placebo Lags - Data'!$A:$A,0),MATCH(BD$1,'Placebo Lags - Data'!$B$1:$BA$1,0)))*BD$3</f>
        <v>0</v>
      </c>
      <c r="BE10" s="2">
        <f>IF(BE$2=0,0,INDEX('Placebo Lags - Data'!$B:$BA,MATCH($Q10,'Placebo Lags - Data'!$A:$A,0),MATCH(BE$1,'Placebo Lags - Data'!$B$1:$BA$1,0)))*BE$3</f>
        <v>0</v>
      </c>
      <c r="BF10" s="2">
        <f>IF(BF$2=0,0,INDEX('Placebo Lags - Data'!$B:$BA,MATCH($Q10,'Placebo Lags - Data'!$A:$A,0),MATCH(BF$1,'Placebo Lags - Data'!$B$1:$BA$1,0)))*BF$3</f>
        <v>-2.4898601695895195E-2</v>
      </c>
      <c r="BG10" s="2">
        <f>IF(BG$2=0,0,INDEX('Placebo Lags - Data'!$B:$BA,MATCH($Q10,'Placebo Lags - Data'!$A:$A,0),MATCH(BG$1,'Placebo Lags - Data'!$B$1:$BA$1,0)))*BG$3</f>
        <v>2.7106977999210358E-2</v>
      </c>
      <c r="BH10" s="2">
        <f>IF(BH$2=0,0,INDEX('Placebo Lags - Data'!$B:$BA,MATCH($Q10,'Placebo Lags - Data'!$A:$A,0),MATCH(BH$1,'Placebo Lags - Data'!$B$1:$BA$1,0)))*BH$3</f>
        <v>2.4753890931606293E-2</v>
      </c>
      <c r="BI10" s="2">
        <f>IF(BI$2=0,0,INDEX('Placebo Lags - Data'!$B:$BA,MATCH($Q10,'Placebo Lags - Data'!$A:$A,0),MATCH(BI$1,'Placebo Lags - Data'!$B$1:$BA$1,0)))*BI$3</f>
        <v>6.3006384298205376E-3</v>
      </c>
      <c r="BJ10" s="2">
        <f>IF(BJ$2=0,0,INDEX('Placebo Lags - Data'!$B:$BA,MATCH($Q10,'Placebo Lags - Data'!$A:$A,0),MATCH(BJ$1,'Placebo Lags - Data'!$B$1:$BA$1,0)))*BJ$3</f>
        <v>0</v>
      </c>
      <c r="BK10" s="2">
        <f>IF(BK$2=0,0,INDEX('Placebo Lags - Data'!$B:$BA,MATCH($Q10,'Placebo Lags - Data'!$A:$A,0),MATCH(BK$1,'Placebo Lags - Data'!$B$1:$BA$1,0)))*BK$3</f>
        <v>0</v>
      </c>
      <c r="BL10" s="2">
        <f>IF(BL$2=0,0,INDEX('Placebo Lags - Data'!$B:$BA,MATCH($Q10,'Placebo Lags - Data'!$A:$A,0),MATCH(BL$1,'Placebo Lags - Data'!$B$1:$BA$1,0)))*BL$3</f>
        <v>0</v>
      </c>
      <c r="BM10" s="2">
        <f>IF(BM$2=0,0,INDEX('Placebo Lags - Data'!$B:$BA,MATCH($Q10,'Placebo Lags - Data'!$A:$A,0),MATCH(BM$1,'Placebo Lags - Data'!$B$1:$BA$1,0)))*BM$3</f>
        <v>0</v>
      </c>
      <c r="BN10" s="2">
        <f>IF(BN$2=0,0,INDEX('Placebo Lags - Data'!$B:$BA,MATCH($Q10,'Placebo Lags - Data'!$A:$A,0),MATCH(BN$1,'Placebo Lags - Data'!$B$1:$BA$1,0)))*BN$3</f>
        <v>0</v>
      </c>
      <c r="BO10" s="2">
        <f>IF(BO$2=0,0,INDEX('Placebo Lags - Data'!$B:$BA,MATCH($Q10,'Placebo Lags - Data'!$A:$A,0),MATCH(BO$1,'Placebo Lags - Data'!$B$1:$BA$1,0)))*BO$3</f>
        <v>-1.4553331770002842E-2</v>
      </c>
      <c r="BP10" s="2">
        <f>IF(BP$2=0,0,INDEX('Placebo Lags - Data'!$B:$BA,MATCH($Q10,'Placebo Lags - Data'!$A:$A,0),MATCH(BP$1,'Placebo Lags - Data'!$B$1:$BA$1,0)))*BP$3</f>
        <v>0</v>
      </c>
      <c r="BQ10" s="2"/>
      <c r="BR10" s="2"/>
    </row>
    <row r="11" spans="1:71" x14ac:dyDescent="0.25">
      <c r="A11" t="s">
        <v>56</v>
      </c>
      <c r="B11" s="2">
        <f t="shared" si="0"/>
        <v>2.7077232701158902</v>
      </c>
      <c r="Q11">
        <f>'Placebo Lags - Data'!A8</f>
        <v>1988</v>
      </c>
      <c r="R11" s="2">
        <f>IF(R$2=0,0,INDEX('Placebo Lags - Data'!$B:$BA,MATCH($Q11,'Placebo Lags - Data'!$A:$A,0),MATCH(R$1,'Placebo Lags - Data'!$B$1:$BA$1,0)))*R$3</f>
        <v>-1.3945811660960317E-3</v>
      </c>
      <c r="S11" s="2">
        <f>IF(S$2=0,0,INDEX('Placebo Lags - Data'!$B:$BA,MATCH($Q11,'Placebo Lags - Data'!$A:$A,0),MATCH(S$1,'Placebo Lags - Data'!$B$1:$BA$1,0)))*S$3</f>
        <v>0</v>
      </c>
      <c r="T11" s="2">
        <f>IF(T$2=0,0,INDEX('Placebo Lags - Data'!$B:$BA,MATCH($Q11,'Placebo Lags - Data'!$A:$A,0),MATCH(T$1,'Placebo Lags - Data'!$B$1:$BA$1,0)))*T$3</f>
        <v>0</v>
      </c>
      <c r="U11" s="2">
        <f>IF(U$2=0,0,INDEX('Placebo Lags - Data'!$B:$BA,MATCH($Q11,'Placebo Lags - Data'!$A:$A,0),MATCH(U$1,'Placebo Lags - Data'!$B$1:$BA$1,0)))*U$3</f>
        <v>-9.8919868469238281E-3</v>
      </c>
      <c r="V11" s="2">
        <f>IF(V$2=0,0,INDEX('Placebo Lags - Data'!$B:$BA,MATCH($Q11,'Placebo Lags - Data'!$A:$A,0),MATCH(V$1,'Placebo Lags - Data'!$B$1:$BA$1,0)))*V$3</f>
        <v>-0.1238149106502533</v>
      </c>
      <c r="W11" s="2">
        <f>IF(W$2=0,0,INDEX('Placebo Lags - Data'!$B:$BA,MATCH($Q11,'Placebo Lags - Data'!$A:$A,0),MATCH(W$1,'Placebo Lags - Data'!$B$1:$BA$1,0)))*W$3</f>
        <v>0</v>
      </c>
      <c r="X11" s="2">
        <f>IF(X$2=0,0,INDEX('Placebo Lags - Data'!$B:$BA,MATCH($Q11,'Placebo Lags - Data'!$A:$A,0),MATCH(X$1,'Placebo Lags - Data'!$B$1:$BA$1,0)))*X$3</f>
        <v>5.1244672387838364E-2</v>
      </c>
      <c r="Y11" s="2">
        <f>IF(Y$2=0,0,INDEX('Placebo Lags - Data'!$B:$BA,MATCH($Q11,'Placebo Lags - Data'!$A:$A,0),MATCH(Y$1,'Placebo Lags - Data'!$B$1:$BA$1,0)))*Y$3</f>
        <v>1.2067629955708981E-2</v>
      </c>
      <c r="Z11" s="2">
        <f>IF(Z$2=0,0,INDEX('Placebo Lags - Data'!$B:$BA,MATCH($Q11,'Placebo Lags - Data'!$A:$A,0),MATCH(Z$1,'Placebo Lags - Data'!$B$1:$BA$1,0)))*Z$3</f>
        <v>0</v>
      </c>
      <c r="AA11" s="2">
        <f>IF(AA$2=0,0,INDEX('Placebo Lags - Data'!$B:$BA,MATCH($Q11,'Placebo Lags - Data'!$A:$A,0),MATCH(AA$1,'Placebo Lags - Data'!$B$1:$BA$1,0)))*AA$3</f>
        <v>0</v>
      </c>
      <c r="AB11" s="2">
        <f>IF(AB$2=0,0,INDEX('Placebo Lags - Data'!$B:$BA,MATCH($Q11,'Placebo Lags - Data'!$A:$A,0),MATCH(AB$1,'Placebo Lags - Data'!$B$1:$BA$1,0)))*AB$3</f>
        <v>5.6994208134710789E-3</v>
      </c>
      <c r="AC11" s="2">
        <f>IF(AC$2=0,0,INDEX('Placebo Lags - Data'!$B:$BA,MATCH($Q11,'Placebo Lags - Data'!$A:$A,0),MATCH(AC$1,'Placebo Lags - Data'!$B$1:$BA$1,0)))*AC$3</f>
        <v>7.9955281689763069E-3</v>
      </c>
      <c r="AD11" s="2">
        <f>IF(AD$2=0,0,INDEX('Placebo Lags - Data'!$B:$BA,MATCH($Q11,'Placebo Lags - Data'!$A:$A,0),MATCH(AD$1,'Placebo Lags - Data'!$B$1:$BA$1,0)))*AD$3</f>
        <v>0</v>
      </c>
      <c r="AE11" s="2">
        <f>IF(AE$2=0,0,INDEX('Placebo Lags - Data'!$B:$BA,MATCH($Q11,'Placebo Lags - Data'!$A:$A,0),MATCH(AE$1,'Placebo Lags - Data'!$B$1:$BA$1,0)))*AE$3</f>
        <v>2.2972080856561661E-2</v>
      </c>
      <c r="AF11" s="2">
        <f>IF(AF$2=0,0,INDEX('Placebo Lags - Data'!$B:$BA,MATCH($Q11,'Placebo Lags - Data'!$A:$A,0),MATCH(AF$1,'Placebo Lags - Data'!$B$1:$BA$1,0)))*AF$3</f>
        <v>-2.692605834454298E-3</v>
      </c>
      <c r="AG11" s="2">
        <f>IF(AG$2=0,0,INDEX('Placebo Lags - Data'!$B:$BA,MATCH($Q11,'Placebo Lags - Data'!$A:$A,0),MATCH(AG$1,'Placebo Lags - Data'!$B$1:$BA$1,0)))*AG$3</f>
        <v>0</v>
      </c>
      <c r="AH11" s="2">
        <f>IF(AH$2=0,0,INDEX('Placebo Lags - Data'!$B:$BA,MATCH($Q11,'Placebo Lags - Data'!$A:$A,0),MATCH(AH$1,'Placebo Lags - Data'!$B$1:$BA$1,0)))*AH$3</f>
        <v>2.0197827368974686E-2</v>
      </c>
      <c r="AI11" s="2">
        <f>IF(AI$2=0,0,INDEX('Placebo Lags - Data'!$B:$BA,MATCH($Q11,'Placebo Lags - Data'!$A:$A,0),MATCH(AI$1,'Placebo Lags - Data'!$B$1:$BA$1,0)))*AI$3</f>
        <v>1.0562914423644543E-2</v>
      </c>
      <c r="AJ11" s="2">
        <f>IF(AJ$2=0,0,INDEX('Placebo Lags - Data'!$B:$BA,MATCH($Q11,'Placebo Lags - Data'!$A:$A,0),MATCH(AJ$1,'Placebo Lags - Data'!$B$1:$BA$1,0)))*AJ$3</f>
        <v>-5.6461426429450512E-3</v>
      </c>
      <c r="AK11" s="2">
        <f>IF(AK$2=0,0,INDEX('Placebo Lags - Data'!$B:$BA,MATCH($Q11,'Placebo Lags - Data'!$A:$A,0),MATCH(AK$1,'Placebo Lags - Data'!$B$1:$BA$1,0)))*AK$3</f>
        <v>0</v>
      </c>
      <c r="AL11" s="2">
        <f>IF(AL$2=0,0,INDEX('Placebo Lags - Data'!$B:$BA,MATCH($Q11,'Placebo Lags - Data'!$A:$A,0),MATCH(AL$1,'Placebo Lags - Data'!$B$1:$BA$1,0)))*AL$3</f>
        <v>-8.614598773419857E-3</v>
      </c>
      <c r="AM11" s="2">
        <f>IF(AM$2=0,0,INDEX('Placebo Lags - Data'!$B:$BA,MATCH($Q11,'Placebo Lags - Data'!$A:$A,0),MATCH(AM$1,'Placebo Lags - Data'!$B$1:$BA$1,0)))*AM$3</f>
        <v>-2.1447289735078812E-2</v>
      </c>
      <c r="AN11" s="2">
        <f>IF(AN$2=0,0,INDEX('Placebo Lags - Data'!$B:$BA,MATCH($Q11,'Placebo Lags - Data'!$A:$A,0),MATCH(AN$1,'Placebo Lags - Data'!$B$1:$BA$1,0)))*AN$3</f>
        <v>0</v>
      </c>
      <c r="AO11" s="2">
        <f>IF(AO$2=0,0,INDEX('Placebo Lags - Data'!$B:$BA,MATCH($Q11,'Placebo Lags - Data'!$A:$A,0),MATCH(AO$1,'Placebo Lags - Data'!$B$1:$BA$1,0)))*AO$3</f>
        <v>1.1911269277334213E-2</v>
      </c>
      <c r="AP11" s="2">
        <f>IF(AP$2=0,0,INDEX('Placebo Lags - Data'!$B:$BA,MATCH($Q11,'Placebo Lags - Data'!$A:$A,0),MATCH(AP$1,'Placebo Lags - Data'!$B$1:$BA$1,0)))*AP$3</f>
        <v>0</v>
      </c>
      <c r="AQ11" s="2">
        <f>IF(AQ$2=0,0,INDEX('Placebo Lags - Data'!$B:$BA,MATCH($Q11,'Placebo Lags - Data'!$A:$A,0),MATCH(AQ$1,'Placebo Lags - Data'!$B$1:$BA$1,0)))*AQ$3</f>
        <v>-3.7421651184558868E-2</v>
      </c>
      <c r="AR11" s="2">
        <f>IF(AR$2=0,0,INDEX('Placebo Lags - Data'!$B:$BA,MATCH($Q11,'Placebo Lags - Data'!$A:$A,0),MATCH(AR$1,'Placebo Lags - Data'!$B$1:$BA$1,0)))*AR$3</f>
        <v>0</v>
      </c>
      <c r="AS11" s="2">
        <f>IF(AS$2=0,0,INDEX('Placebo Lags - Data'!$B:$BA,MATCH($Q11,'Placebo Lags - Data'!$A:$A,0),MATCH(AS$1,'Placebo Lags - Data'!$B$1:$BA$1,0)))*AS$3</f>
        <v>-6.6765740513801575E-2</v>
      </c>
      <c r="AT11" s="2">
        <f>IF(AT$2=0,0,INDEX('Placebo Lags - Data'!$B:$BA,MATCH($Q11,'Placebo Lags - Data'!$A:$A,0),MATCH(AT$1,'Placebo Lags - Data'!$B$1:$BA$1,0)))*AT$3</f>
        <v>-1.1534587480127811E-2</v>
      </c>
      <c r="AU11" s="2">
        <f>IF(AU$2=0,0,INDEX('Placebo Lags - Data'!$B:$BA,MATCH($Q11,'Placebo Lags - Data'!$A:$A,0),MATCH(AU$1,'Placebo Lags - Data'!$B$1:$BA$1,0)))*AU$3</f>
        <v>0</v>
      </c>
      <c r="AV11" s="2">
        <f>IF(AV$2=0,0,INDEX('Placebo Lags - Data'!$B:$BA,MATCH($Q11,'Placebo Lags - Data'!$A:$A,0),MATCH(AV$1,'Placebo Lags - Data'!$B$1:$BA$1,0)))*AV$3</f>
        <v>4.5498285442590714E-2</v>
      </c>
      <c r="AW11" s="2">
        <f>IF(AW$2=0,0,INDEX('Placebo Lags - Data'!$B:$BA,MATCH($Q11,'Placebo Lags - Data'!$A:$A,0),MATCH(AW$1,'Placebo Lags - Data'!$B$1:$BA$1,0)))*AW$3</f>
        <v>0</v>
      </c>
      <c r="AX11" s="2">
        <f>IF(AX$2=0,0,INDEX('Placebo Lags - Data'!$B:$BA,MATCH($Q11,'Placebo Lags - Data'!$A:$A,0),MATCH(AX$1,'Placebo Lags - Data'!$B$1:$BA$1,0)))*AX$3</f>
        <v>0</v>
      </c>
      <c r="AY11" s="2">
        <f>IF(AY$2=0,0,INDEX('Placebo Lags - Data'!$B:$BA,MATCH($Q11,'Placebo Lags - Data'!$A:$A,0),MATCH(AY$1,'Placebo Lags - Data'!$B$1:$BA$1,0)))*AY$3</f>
        <v>0</v>
      </c>
      <c r="AZ11" s="2">
        <f>IF(AZ$2=0,0,INDEX('Placebo Lags - Data'!$B:$BA,MATCH($Q11,'Placebo Lags - Data'!$A:$A,0),MATCH(AZ$1,'Placebo Lags - Data'!$B$1:$BA$1,0)))*AZ$3</f>
        <v>4.2183030396699905E-2</v>
      </c>
      <c r="BA11" s="2">
        <f>IF(BA$2=0,0,INDEX('Placebo Lags - Data'!$B:$BA,MATCH($Q11,'Placebo Lags - Data'!$A:$A,0),MATCH(BA$1,'Placebo Lags - Data'!$B$1:$BA$1,0)))*BA$3</f>
        <v>0</v>
      </c>
      <c r="BB11" s="2">
        <f>IF(BB$2=0,0,INDEX('Placebo Lags - Data'!$B:$BA,MATCH($Q11,'Placebo Lags - Data'!$A:$A,0),MATCH(BB$1,'Placebo Lags - Data'!$B$1:$BA$1,0)))*BB$3</f>
        <v>8.6456984281539917E-3</v>
      </c>
      <c r="BC11" s="2">
        <f>IF(BC$2=0,0,INDEX('Placebo Lags - Data'!$B:$BA,MATCH($Q11,'Placebo Lags - Data'!$A:$A,0),MATCH(BC$1,'Placebo Lags - Data'!$B$1:$BA$1,0)))*BC$3</f>
        <v>0</v>
      </c>
      <c r="BD11" s="2">
        <f>IF(BD$2=0,0,INDEX('Placebo Lags - Data'!$B:$BA,MATCH($Q11,'Placebo Lags - Data'!$A:$A,0),MATCH(BD$1,'Placebo Lags - Data'!$B$1:$BA$1,0)))*BD$3</f>
        <v>0</v>
      </c>
      <c r="BE11" s="2">
        <f>IF(BE$2=0,0,INDEX('Placebo Lags - Data'!$B:$BA,MATCH($Q11,'Placebo Lags - Data'!$A:$A,0),MATCH(BE$1,'Placebo Lags - Data'!$B$1:$BA$1,0)))*BE$3</f>
        <v>0</v>
      </c>
      <c r="BF11" s="2">
        <f>IF(BF$2=0,0,INDEX('Placebo Lags - Data'!$B:$BA,MATCH($Q11,'Placebo Lags - Data'!$A:$A,0),MATCH(BF$1,'Placebo Lags - Data'!$B$1:$BA$1,0)))*BF$3</f>
        <v>-7.2694476693868637E-3</v>
      </c>
      <c r="BG11" s="2">
        <f>IF(BG$2=0,0,INDEX('Placebo Lags - Data'!$B:$BA,MATCH($Q11,'Placebo Lags - Data'!$A:$A,0),MATCH(BG$1,'Placebo Lags - Data'!$B$1:$BA$1,0)))*BG$3</f>
        <v>4.9605678766965866E-2</v>
      </c>
      <c r="BH11" s="2">
        <f>IF(BH$2=0,0,INDEX('Placebo Lags - Data'!$B:$BA,MATCH($Q11,'Placebo Lags - Data'!$A:$A,0),MATCH(BH$1,'Placebo Lags - Data'!$B$1:$BA$1,0)))*BH$3</f>
        <v>1.0689792223274708E-2</v>
      </c>
      <c r="BI11" s="2">
        <f>IF(BI$2=0,0,INDEX('Placebo Lags - Data'!$B:$BA,MATCH($Q11,'Placebo Lags - Data'!$A:$A,0),MATCH(BI$1,'Placebo Lags - Data'!$B$1:$BA$1,0)))*BI$3</f>
        <v>-4.7654945403337479E-2</v>
      </c>
      <c r="BJ11" s="2">
        <f>IF(BJ$2=0,0,INDEX('Placebo Lags - Data'!$B:$BA,MATCH($Q11,'Placebo Lags - Data'!$A:$A,0),MATCH(BJ$1,'Placebo Lags - Data'!$B$1:$BA$1,0)))*BJ$3</f>
        <v>0</v>
      </c>
      <c r="BK11" s="2">
        <f>IF(BK$2=0,0,INDEX('Placebo Lags - Data'!$B:$BA,MATCH($Q11,'Placebo Lags - Data'!$A:$A,0),MATCH(BK$1,'Placebo Lags - Data'!$B$1:$BA$1,0)))*BK$3</f>
        <v>0</v>
      </c>
      <c r="BL11" s="2">
        <f>IF(BL$2=0,0,INDEX('Placebo Lags - Data'!$B:$BA,MATCH($Q11,'Placebo Lags - Data'!$A:$A,0),MATCH(BL$1,'Placebo Lags - Data'!$B$1:$BA$1,0)))*BL$3</f>
        <v>0</v>
      </c>
      <c r="BM11" s="2">
        <f>IF(BM$2=0,0,INDEX('Placebo Lags - Data'!$B:$BA,MATCH($Q11,'Placebo Lags - Data'!$A:$A,0),MATCH(BM$1,'Placebo Lags - Data'!$B$1:$BA$1,0)))*BM$3</f>
        <v>0</v>
      </c>
      <c r="BN11" s="2">
        <f>IF(BN$2=0,0,INDEX('Placebo Lags - Data'!$B:$BA,MATCH($Q11,'Placebo Lags - Data'!$A:$A,0),MATCH(BN$1,'Placebo Lags - Data'!$B$1:$BA$1,0)))*BN$3</f>
        <v>0</v>
      </c>
      <c r="BO11" s="2">
        <f>IF(BO$2=0,0,INDEX('Placebo Lags - Data'!$B:$BA,MATCH($Q11,'Placebo Lags - Data'!$A:$A,0),MATCH(BO$1,'Placebo Lags - Data'!$B$1:$BA$1,0)))*BO$3</f>
        <v>-5.9267651289701462E-2</v>
      </c>
      <c r="BP11" s="2">
        <f>IF(BP$2=0,0,INDEX('Placebo Lags - Data'!$B:$BA,MATCH($Q11,'Placebo Lags - Data'!$A:$A,0),MATCH(BP$1,'Placebo Lags - Data'!$B$1:$BA$1,0)))*BP$3</f>
        <v>0</v>
      </c>
      <c r="BQ11" s="2"/>
      <c r="BR11" s="2"/>
    </row>
    <row r="12" spans="1:71" x14ac:dyDescent="0.25">
      <c r="A12" t="s">
        <v>53</v>
      </c>
      <c r="B12" s="2">
        <f t="shared" si="0"/>
        <v>2.6617305191044349</v>
      </c>
      <c r="Q12">
        <f>'Placebo Lags - Data'!A9</f>
        <v>1989</v>
      </c>
      <c r="R12" s="2">
        <f>IF(R$2=0,0,INDEX('Placebo Lags - Data'!$B:$BA,MATCH($Q12,'Placebo Lags - Data'!$A:$A,0),MATCH(R$1,'Placebo Lags - Data'!$B$1:$BA$1,0)))*R$3</f>
        <v>-1.0531466454267502E-2</v>
      </c>
      <c r="S12" s="2">
        <f>IF(S$2=0,0,INDEX('Placebo Lags - Data'!$B:$BA,MATCH($Q12,'Placebo Lags - Data'!$A:$A,0),MATCH(S$1,'Placebo Lags - Data'!$B$1:$BA$1,0)))*S$3</f>
        <v>0</v>
      </c>
      <c r="T12" s="2">
        <f>IF(T$2=0,0,INDEX('Placebo Lags - Data'!$B:$BA,MATCH($Q12,'Placebo Lags - Data'!$A:$A,0),MATCH(T$1,'Placebo Lags - Data'!$B$1:$BA$1,0)))*T$3</f>
        <v>0</v>
      </c>
      <c r="U12" s="2">
        <f>IF(U$2=0,0,INDEX('Placebo Lags - Data'!$B:$BA,MATCH($Q12,'Placebo Lags - Data'!$A:$A,0),MATCH(U$1,'Placebo Lags - Data'!$B$1:$BA$1,0)))*U$3</f>
        <v>4.0731996297836304E-2</v>
      </c>
      <c r="V12" s="2">
        <f>IF(V$2=0,0,INDEX('Placebo Lags - Data'!$B:$BA,MATCH($Q12,'Placebo Lags - Data'!$A:$A,0),MATCH(V$1,'Placebo Lags - Data'!$B$1:$BA$1,0)))*V$3</f>
        <v>-9.8437890410423279E-2</v>
      </c>
      <c r="W12" s="2">
        <f>IF(W$2=0,0,INDEX('Placebo Lags - Data'!$B:$BA,MATCH($Q12,'Placebo Lags - Data'!$A:$A,0),MATCH(W$1,'Placebo Lags - Data'!$B$1:$BA$1,0)))*W$3</f>
        <v>0</v>
      </c>
      <c r="X12" s="2">
        <f>IF(X$2=0,0,INDEX('Placebo Lags - Data'!$B:$BA,MATCH($Q12,'Placebo Lags - Data'!$A:$A,0),MATCH(X$1,'Placebo Lags - Data'!$B$1:$BA$1,0)))*X$3</f>
        <v>5.3872205317020416E-2</v>
      </c>
      <c r="Y12" s="2">
        <f>IF(Y$2=0,0,INDEX('Placebo Lags - Data'!$B:$BA,MATCH($Q12,'Placebo Lags - Data'!$A:$A,0),MATCH(Y$1,'Placebo Lags - Data'!$B$1:$BA$1,0)))*Y$3</f>
        <v>-2.9498487710952759E-2</v>
      </c>
      <c r="Z12" s="2">
        <f>IF(Z$2=0,0,INDEX('Placebo Lags - Data'!$B:$BA,MATCH($Q12,'Placebo Lags - Data'!$A:$A,0),MATCH(Z$1,'Placebo Lags - Data'!$B$1:$BA$1,0)))*Z$3</f>
        <v>0</v>
      </c>
      <c r="AA12" s="2">
        <f>IF(AA$2=0,0,INDEX('Placebo Lags - Data'!$B:$BA,MATCH($Q12,'Placebo Lags - Data'!$A:$A,0),MATCH(AA$1,'Placebo Lags - Data'!$B$1:$BA$1,0)))*AA$3</f>
        <v>0</v>
      </c>
      <c r="AB12" s="2">
        <f>IF(AB$2=0,0,INDEX('Placebo Lags - Data'!$B:$BA,MATCH($Q12,'Placebo Lags - Data'!$A:$A,0),MATCH(AB$1,'Placebo Lags - Data'!$B$1:$BA$1,0)))*AB$3</f>
        <v>1.1836609803140163E-2</v>
      </c>
      <c r="AC12" s="2">
        <f>IF(AC$2=0,0,INDEX('Placebo Lags - Data'!$B:$BA,MATCH($Q12,'Placebo Lags - Data'!$A:$A,0),MATCH(AC$1,'Placebo Lags - Data'!$B$1:$BA$1,0)))*AC$3</f>
        <v>-2.5675183162093163E-2</v>
      </c>
      <c r="AD12" s="2">
        <f>IF(AD$2=0,0,INDEX('Placebo Lags - Data'!$B:$BA,MATCH($Q12,'Placebo Lags - Data'!$A:$A,0),MATCH(AD$1,'Placebo Lags - Data'!$B$1:$BA$1,0)))*AD$3</f>
        <v>0</v>
      </c>
      <c r="AE12" s="2">
        <f>IF(AE$2=0,0,INDEX('Placebo Lags - Data'!$B:$BA,MATCH($Q12,'Placebo Lags - Data'!$A:$A,0),MATCH(AE$1,'Placebo Lags - Data'!$B$1:$BA$1,0)))*AE$3</f>
        <v>2.0245581399649382E-3</v>
      </c>
      <c r="AF12" s="2">
        <f>IF(AF$2=0,0,INDEX('Placebo Lags - Data'!$B:$BA,MATCH($Q12,'Placebo Lags - Data'!$A:$A,0),MATCH(AF$1,'Placebo Lags - Data'!$B$1:$BA$1,0)))*AF$3</f>
        <v>6.4945081248879433E-3</v>
      </c>
      <c r="AG12" s="2">
        <f>IF(AG$2=0,0,INDEX('Placebo Lags - Data'!$B:$BA,MATCH($Q12,'Placebo Lags - Data'!$A:$A,0),MATCH(AG$1,'Placebo Lags - Data'!$B$1:$BA$1,0)))*AG$3</f>
        <v>0</v>
      </c>
      <c r="AH12" s="2">
        <f>IF(AH$2=0,0,INDEX('Placebo Lags - Data'!$B:$BA,MATCH($Q12,'Placebo Lags - Data'!$A:$A,0),MATCH(AH$1,'Placebo Lags - Data'!$B$1:$BA$1,0)))*AH$3</f>
        <v>4.8369958996772766E-2</v>
      </c>
      <c r="AI12" s="2">
        <f>IF(AI$2=0,0,INDEX('Placebo Lags - Data'!$B:$BA,MATCH($Q12,'Placebo Lags - Data'!$A:$A,0),MATCH(AI$1,'Placebo Lags - Data'!$B$1:$BA$1,0)))*AI$3</f>
        <v>4.0342599153518677E-2</v>
      </c>
      <c r="AJ12" s="2">
        <f>IF(AJ$2=0,0,INDEX('Placebo Lags - Data'!$B:$BA,MATCH($Q12,'Placebo Lags - Data'!$A:$A,0),MATCH(AJ$1,'Placebo Lags - Data'!$B$1:$BA$1,0)))*AJ$3</f>
        <v>-2.7127141132950783E-2</v>
      </c>
      <c r="AK12" s="2">
        <f>IF(AK$2=0,0,INDEX('Placebo Lags - Data'!$B:$BA,MATCH($Q12,'Placebo Lags - Data'!$A:$A,0),MATCH(AK$1,'Placebo Lags - Data'!$B$1:$BA$1,0)))*AK$3</f>
        <v>0</v>
      </c>
      <c r="AL12" s="2">
        <f>IF(AL$2=0,0,INDEX('Placebo Lags - Data'!$B:$BA,MATCH($Q12,'Placebo Lags - Data'!$A:$A,0),MATCH(AL$1,'Placebo Lags - Data'!$B$1:$BA$1,0)))*AL$3</f>
        <v>1.632349006831646E-2</v>
      </c>
      <c r="AM12" s="2">
        <f>IF(AM$2=0,0,INDEX('Placebo Lags - Data'!$B:$BA,MATCH($Q12,'Placebo Lags - Data'!$A:$A,0),MATCH(AM$1,'Placebo Lags - Data'!$B$1:$BA$1,0)))*AM$3</f>
        <v>-6.5454423427581787E-2</v>
      </c>
      <c r="AN12" s="2">
        <f>IF(AN$2=0,0,INDEX('Placebo Lags - Data'!$B:$BA,MATCH($Q12,'Placebo Lags - Data'!$A:$A,0),MATCH(AN$1,'Placebo Lags - Data'!$B$1:$BA$1,0)))*AN$3</f>
        <v>0</v>
      </c>
      <c r="AO12" s="2">
        <f>IF(AO$2=0,0,INDEX('Placebo Lags - Data'!$B:$BA,MATCH($Q12,'Placebo Lags - Data'!$A:$A,0),MATCH(AO$1,'Placebo Lags - Data'!$B$1:$BA$1,0)))*AO$3</f>
        <v>-4.547886922955513E-2</v>
      </c>
      <c r="AP12" s="2">
        <f>IF(AP$2=0,0,INDEX('Placebo Lags - Data'!$B:$BA,MATCH($Q12,'Placebo Lags - Data'!$A:$A,0),MATCH(AP$1,'Placebo Lags - Data'!$B$1:$BA$1,0)))*AP$3</f>
        <v>0</v>
      </c>
      <c r="AQ12" s="2">
        <f>IF(AQ$2=0,0,INDEX('Placebo Lags - Data'!$B:$BA,MATCH($Q12,'Placebo Lags - Data'!$A:$A,0),MATCH(AQ$1,'Placebo Lags - Data'!$B$1:$BA$1,0)))*AQ$3</f>
        <v>-3.0545560643076897E-2</v>
      </c>
      <c r="AR12" s="2">
        <f>IF(AR$2=0,0,INDEX('Placebo Lags - Data'!$B:$BA,MATCH($Q12,'Placebo Lags - Data'!$A:$A,0),MATCH(AR$1,'Placebo Lags - Data'!$B$1:$BA$1,0)))*AR$3</f>
        <v>0</v>
      </c>
      <c r="AS12" s="2">
        <f>IF(AS$2=0,0,INDEX('Placebo Lags - Data'!$B:$BA,MATCH($Q12,'Placebo Lags - Data'!$A:$A,0),MATCH(AS$1,'Placebo Lags - Data'!$B$1:$BA$1,0)))*AS$3</f>
        <v>-8.8683683425188065E-3</v>
      </c>
      <c r="AT12" s="2">
        <f>IF(AT$2=0,0,INDEX('Placebo Lags - Data'!$B:$BA,MATCH($Q12,'Placebo Lags - Data'!$A:$A,0),MATCH(AT$1,'Placebo Lags - Data'!$B$1:$BA$1,0)))*AT$3</f>
        <v>-8.5391506552696228E-2</v>
      </c>
      <c r="AU12" s="2">
        <f>IF(AU$2=0,0,INDEX('Placebo Lags - Data'!$B:$BA,MATCH($Q12,'Placebo Lags - Data'!$A:$A,0),MATCH(AU$1,'Placebo Lags - Data'!$B$1:$BA$1,0)))*AU$3</f>
        <v>0</v>
      </c>
      <c r="AV12" s="2">
        <f>IF(AV$2=0,0,INDEX('Placebo Lags - Data'!$B:$BA,MATCH($Q12,'Placebo Lags - Data'!$A:$A,0),MATCH(AV$1,'Placebo Lags - Data'!$B$1:$BA$1,0)))*AV$3</f>
        <v>1.0398435406386852E-2</v>
      </c>
      <c r="AW12" s="2">
        <f>IF(AW$2=0,0,INDEX('Placebo Lags - Data'!$B:$BA,MATCH($Q12,'Placebo Lags - Data'!$A:$A,0),MATCH(AW$1,'Placebo Lags - Data'!$B$1:$BA$1,0)))*AW$3</f>
        <v>0</v>
      </c>
      <c r="AX12" s="2">
        <f>IF(AX$2=0,0,INDEX('Placebo Lags - Data'!$B:$BA,MATCH($Q12,'Placebo Lags - Data'!$A:$A,0),MATCH(AX$1,'Placebo Lags - Data'!$B$1:$BA$1,0)))*AX$3</f>
        <v>0</v>
      </c>
      <c r="AY12" s="2">
        <f>IF(AY$2=0,0,INDEX('Placebo Lags - Data'!$B:$BA,MATCH($Q12,'Placebo Lags - Data'!$A:$A,0),MATCH(AY$1,'Placebo Lags - Data'!$B$1:$BA$1,0)))*AY$3</f>
        <v>0</v>
      </c>
      <c r="AZ12" s="2">
        <f>IF(AZ$2=0,0,INDEX('Placebo Lags - Data'!$B:$BA,MATCH($Q12,'Placebo Lags - Data'!$A:$A,0),MATCH(AZ$1,'Placebo Lags - Data'!$B$1:$BA$1,0)))*AZ$3</f>
        <v>7.6372072100639343E-2</v>
      </c>
      <c r="BA12" s="2">
        <f>IF(BA$2=0,0,INDEX('Placebo Lags - Data'!$B:$BA,MATCH($Q12,'Placebo Lags - Data'!$A:$A,0),MATCH(BA$1,'Placebo Lags - Data'!$B$1:$BA$1,0)))*BA$3</f>
        <v>0</v>
      </c>
      <c r="BB12" s="2">
        <f>IF(BB$2=0,0,INDEX('Placebo Lags - Data'!$B:$BA,MATCH($Q12,'Placebo Lags - Data'!$A:$A,0),MATCH(BB$1,'Placebo Lags - Data'!$B$1:$BA$1,0)))*BB$3</f>
        <v>-9.8830834031105042E-3</v>
      </c>
      <c r="BC12" s="2">
        <f>IF(BC$2=0,0,INDEX('Placebo Lags - Data'!$B:$BA,MATCH($Q12,'Placebo Lags - Data'!$A:$A,0),MATCH(BC$1,'Placebo Lags - Data'!$B$1:$BA$1,0)))*BC$3</f>
        <v>0</v>
      </c>
      <c r="BD12" s="2">
        <f>IF(BD$2=0,0,INDEX('Placebo Lags - Data'!$B:$BA,MATCH($Q12,'Placebo Lags - Data'!$A:$A,0),MATCH(BD$1,'Placebo Lags - Data'!$B$1:$BA$1,0)))*BD$3</f>
        <v>0</v>
      </c>
      <c r="BE12" s="2">
        <f>IF(BE$2=0,0,INDEX('Placebo Lags - Data'!$B:$BA,MATCH($Q12,'Placebo Lags - Data'!$A:$A,0),MATCH(BE$1,'Placebo Lags - Data'!$B$1:$BA$1,0)))*BE$3</f>
        <v>0</v>
      </c>
      <c r="BF12" s="2">
        <f>IF(BF$2=0,0,INDEX('Placebo Lags - Data'!$B:$BA,MATCH($Q12,'Placebo Lags - Data'!$A:$A,0),MATCH(BF$1,'Placebo Lags - Data'!$B$1:$BA$1,0)))*BF$3</f>
        <v>2.4417292326688766E-2</v>
      </c>
      <c r="BG12" s="2">
        <f>IF(BG$2=0,0,INDEX('Placebo Lags - Data'!$B:$BA,MATCH($Q12,'Placebo Lags - Data'!$A:$A,0),MATCH(BG$1,'Placebo Lags - Data'!$B$1:$BA$1,0)))*BG$3</f>
        <v>-3.5168327391147614E-2</v>
      </c>
      <c r="BH12" s="2">
        <f>IF(BH$2=0,0,INDEX('Placebo Lags - Data'!$B:$BA,MATCH($Q12,'Placebo Lags - Data'!$A:$A,0),MATCH(BH$1,'Placebo Lags - Data'!$B$1:$BA$1,0)))*BH$3</f>
        <v>-2.9615152627229691E-2</v>
      </c>
      <c r="BI12" s="2">
        <f>IF(BI$2=0,0,INDEX('Placebo Lags - Data'!$B:$BA,MATCH($Q12,'Placebo Lags - Data'!$A:$A,0),MATCH(BI$1,'Placebo Lags - Data'!$B$1:$BA$1,0)))*BI$3</f>
        <v>-6.5060757100582123E-2</v>
      </c>
      <c r="BJ12" s="2">
        <f>IF(BJ$2=0,0,INDEX('Placebo Lags - Data'!$B:$BA,MATCH($Q12,'Placebo Lags - Data'!$A:$A,0),MATCH(BJ$1,'Placebo Lags - Data'!$B$1:$BA$1,0)))*BJ$3</f>
        <v>0</v>
      </c>
      <c r="BK12" s="2">
        <f>IF(BK$2=0,0,INDEX('Placebo Lags - Data'!$B:$BA,MATCH($Q12,'Placebo Lags - Data'!$A:$A,0),MATCH(BK$1,'Placebo Lags - Data'!$B$1:$BA$1,0)))*BK$3</f>
        <v>0</v>
      </c>
      <c r="BL12" s="2">
        <f>IF(BL$2=0,0,INDEX('Placebo Lags - Data'!$B:$BA,MATCH($Q12,'Placebo Lags - Data'!$A:$A,0),MATCH(BL$1,'Placebo Lags - Data'!$B$1:$BA$1,0)))*BL$3</f>
        <v>0</v>
      </c>
      <c r="BM12" s="2">
        <f>IF(BM$2=0,0,INDEX('Placebo Lags - Data'!$B:$BA,MATCH($Q12,'Placebo Lags - Data'!$A:$A,0),MATCH(BM$1,'Placebo Lags - Data'!$B$1:$BA$1,0)))*BM$3</f>
        <v>0</v>
      </c>
      <c r="BN12" s="2">
        <f>IF(BN$2=0,0,INDEX('Placebo Lags - Data'!$B:$BA,MATCH($Q12,'Placebo Lags - Data'!$A:$A,0),MATCH(BN$1,'Placebo Lags - Data'!$B$1:$BA$1,0)))*BN$3</f>
        <v>0</v>
      </c>
      <c r="BO12" s="2">
        <f>IF(BO$2=0,0,INDEX('Placebo Lags - Data'!$B:$BA,MATCH($Q12,'Placebo Lags - Data'!$A:$A,0),MATCH(BO$1,'Placebo Lags - Data'!$B$1:$BA$1,0)))*BO$3</f>
        <v>-8.2788979634642601E-3</v>
      </c>
      <c r="BP12" s="2">
        <f>IF(BP$2=0,0,INDEX('Placebo Lags - Data'!$B:$BA,MATCH($Q12,'Placebo Lags - Data'!$A:$A,0),MATCH(BP$1,'Placebo Lags - Data'!$B$1:$BA$1,0)))*BP$3</f>
        <v>0</v>
      </c>
      <c r="BQ12" s="2"/>
      <c r="BR12" s="2"/>
    </row>
    <row r="13" spans="1:71" x14ac:dyDescent="0.25">
      <c r="A13" t="s">
        <v>45</v>
      </c>
      <c r="B13" s="2">
        <f t="shared" si="0"/>
        <v>2.6390572524795695</v>
      </c>
      <c r="Q13">
        <f>'Placebo Lags - Data'!A10</f>
        <v>1990</v>
      </c>
      <c r="R13" s="2">
        <f>IF(R$2=0,0,INDEX('Placebo Lags - Data'!$B:$BA,MATCH($Q13,'Placebo Lags - Data'!$A:$A,0),MATCH(R$1,'Placebo Lags - Data'!$B$1:$BA$1,0)))*R$3</f>
        <v>1.9982947036623955E-2</v>
      </c>
      <c r="S13" s="2">
        <f>IF(S$2=0,0,INDEX('Placebo Lags - Data'!$B:$BA,MATCH($Q13,'Placebo Lags - Data'!$A:$A,0),MATCH(S$1,'Placebo Lags - Data'!$B$1:$BA$1,0)))*S$3</f>
        <v>0</v>
      </c>
      <c r="T13" s="2">
        <f>IF(T$2=0,0,INDEX('Placebo Lags - Data'!$B:$BA,MATCH($Q13,'Placebo Lags - Data'!$A:$A,0),MATCH(T$1,'Placebo Lags - Data'!$B$1:$BA$1,0)))*T$3</f>
        <v>0</v>
      </c>
      <c r="U13" s="2">
        <f>IF(U$2=0,0,INDEX('Placebo Lags - Data'!$B:$BA,MATCH($Q13,'Placebo Lags - Data'!$A:$A,0),MATCH(U$1,'Placebo Lags - Data'!$B$1:$BA$1,0)))*U$3</f>
        <v>3.3876795321702957E-2</v>
      </c>
      <c r="V13" s="2">
        <f>IF(V$2=0,0,INDEX('Placebo Lags - Data'!$B:$BA,MATCH($Q13,'Placebo Lags - Data'!$A:$A,0),MATCH(V$1,'Placebo Lags - Data'!$B$1:$BA$1,0)))*V$3</f>
        <v>-6.6300101578235626E-2</v>
      </c>
      <c r="W13" s="2">
        <f>IF(W$2=0,0,INDEX('Placebo Lags - Data'!$B:$BA,MATCH($Q13,'Placebo Lags - Data'!$A:$A,0),MATCH(W$1,'Placebo Lags - Data'!$B$1:$BA$1,0)))*W$3</f>
        <v>0</v>
      </c>
      <c r="X13" s="2">
        <f>IF(X$2=0,0,INDEX('Placebo Lags - Data'!$B:$BA,MATCH($Q13,'Placebo Lags - Data'!$A:$A,0),MATCH(X$1,'Placebo Lags - Data'!$B$1:$BA$1,0)))*X$3</f>
        <v>8.2743555307388306E-2</v>
      </c>
      <c r="Y13" s="2">
        <f>IF(Y$2=0,0,INDEX('Placebo Lags - Data'!$B:$BA,MATCH($Q13,'Placebo Lags - Data'!$A:$A,0),MATCH(Y$1,'Placebo Lags - Data'!$B$1:$BA$1,0)))*Y$3</f>
        <v>-3.215443342924118E-2</v>
      </c>
      <c r="Z13" s="2">
        <f>IF(Z$2=0,0,INDEX('Placebo Lags - Data'!$B:$BA,MATCH($Q13,'Placebo Lags - Data'!$A:$A,0),MATCH(Z$1,'Placebo Lags - Data'!$B$1:$BA$1,0)))*Z$3</f>
        <v>0</v>
      </c>
      <c r="AA13" s="2">
        <f>IF(AA$2=0,0,INDEX('Placebo Lags - Data'!$B:$BA,MATCH($Q13,'Placebo Lags - Data'!$A:$A,0),MATCH(AA$1,'Placebo Lags - Data'!$B$1:$BA$1,0)))*AA$3</f>
        <v>0</v>
      </c>
      <c r="AB13" s="2">
        <f>IF(AB$2=0,0,INDEX('Placebo Lags - Data'!$B:$BA,MATCH($Q13,'Placebo Lags - Data'!$A:$A,0),MATCH(AB$1,'Placebo Lags - Data'!$B$1:$BA$1,0)))*AB$3</f>
        <v>-1.1026760563254356E-2</v>
      </c>
      <c r="AC13" s="2">
        <f>IF(AC$2=0,0,INDEX('Placebo Lags - Data'!$B:$BA,MATCH($Q13,'Placebo Lags - Data'!$A:$A,0),MATCH(AC$1,'Placebo Lags - Data'!$B$1:$BA$1,0)))*AC$3</f>
        <v>8.4924036636948586E-3</v>
      </c>
      <c r="AD13" s="2">
        <f>IF(AD$2=0,0,INDEX('Placebo Lags - Data'!$B:$BA,MATCH($Q13,'Placebo Lags - Data'!$A:$A,0),MATCH(AD$1,'Placebo Lags - Data'!$B$1:$BA$1,0)))*AD$3</f>
        <v>0</v>
      </c>
      <c r="AE13" s="2">
        <f>IF(AE$2=0,0,INDEX('Placebo Lags - Data'!$B:$BA,MATCH($Q13,'Placebo Lags - Data'!$A:$A,0),MATCH(AE$1,'Placebo Lags - Data'!$B$1:$BA$1,0)))*AE$3</f>
        <v>-4.8480629920959473E-2</v>
      </c>
      <c r="AF13" s="2">
        <f>IF(AF$2=0,0,INDEX('Placebo Lags - Data'!$B:$BA,MATCH($Q13,'Placebo Lags - Data'!$A:$A,0),MATCH(AF$1,'Placebo Lags - Data'!$B$1:$BA$1,0)))*AF$3</f>
        <v>1.5235058031976223E-2</v>
      </c>
      <c r="AG13" s="2">
        <f>IF(AG$2=0,0,INDEX('Placebo Lags - Data'!$B:$BA,MATCH($Q13,'Placebo Lags - Data'!$A:$A,0),MATCH(AG$1,'Placebo Lags - Data'!$B$1:$BA$1,0)))*AG$3</f>
        <v>0</v>
      </c>
      <c r="AH13" s="2">
        <f>IF(AH$2=0,0,INDEX('Placebo Lags - Data'!$B:$BA,MATCH($Q13,'Placebo Lags - Data'!$A:$A,0),MATCH(AH$1,'Placebo Lags - Data'!$B$1:$BA$1,0)))*AH$3</f>
        <v>-2.5714060291647911E-2</v>
      </c>
      <c r="AI13" s="2">
        <f>IF(AI$2=0,0,INDEX('Placebo Lags - Data'!$B:$BA,MATCH($Q13,'Placebo Lags - Data'!$A:$A,0),MATCH(AI$1,'Placebo Lags - Data'!$B$1:$BA$1,0)))*AI$3</f>
        <v>6.0028694570064545E-2</v>
      </c>
      <c r="AJ13" s="2">
        <f>IF(AJ$2=0,0,INDEX('Placebo Lags - Data'!$B:$BA,MATCH($Q13,'Placebo Lags - Data'!$A:$A,0),MATCH(AJ$1,'Placebo Lags - Data'!$B$1:$BA$1,0)))*AJ$3</f>
        <v>-1.9353395327925682E-2</v>
      </c>
      <c r="AK13" s="2">
        <f>IF(AK$2=0,0,INDEX('Placebo Lags - Data'!$B:$BA,MATCH($Q13,'Placebo Lags - Data'!$A:$A,0),MATCH(AK$1,'Placebo Lags - Data'!$B$1:$BA$1,0)))*AK$3</f>
        <v>0</v>
      </c>
      <c r="AL13" s="2">
        <f>IF(AL$2=0,0,INDEX('Placebo Lags - Data'!$B:$BA,MATCH($Q13,'Placebo Lags - Data'!$A:$A,0),MATCH(AL$1,'Placebo Lags - Data'!$B$1:$BA$1,0)))*AL$3</f>
        <v>-1.5436439774930477E-2</v>
      </c>
      <c r="AM13" s="2">
        <f>IF(AM$2=0,0,INDEX('Placebo Lags - Data'!$B:$BA,MATCH($Q13,'Placebo Lags - Data'!$A:$A,0),MATCH(AM$1,'Placebo Lags - Data'!$B$1:$BA$1,0)))*AM$3</f>
        <v>-5.5922355502843857E-2</v>
      </c>
      <c r="AN13" s="2">
        <f>IF(AN$2=0,0,INDEX('Placebo Lags - Data'!$B:$BA,MATCH($Q13,'Placebo Lags - Data'!$A:$A,0),MATCH(AN$1,'Placebo Lags - Data'!$B$1:$BA$1,0)))*AN$3</f>
        <v>0</v>
      </c>
      <c r="AO13" s="2">
        <f>IF(AO$2=0,0,INDEX('Placebo Lags - Data'!$B:$BA,MATCH($Q13,'Placebo Lags - Data'!$A:$A,0),MATCH(AO$1,'Placebo Lags - Data'!$B$1:$BA$1,0)))*AO$3</f>
        <v>1.9739653915166855E-2</v>
      </c>
      <c r="AP13" s="2">
        <f>IF(AP$2=0,0,INDEX('Placebo Lags - Data'!$B:$BA,MATCH($Q13,'Placebo Lags - Data'!$A:$A,0),MATCH(AP$1,'Placebo Lags - Data'!$B$1:$BA$1,0)))*AP$3</f>
        <v>0</v>
      </c>
      <c r="AQ13" s="2">
        <f>IF(AQ$2=0,0,INDEX('Placebo Lags - Data'!$B:$BA,MATCH($Q13,'Placebo Lags - Data'!$A:$A,0),MATCH(AQ$1,'Placebo Lags - Data'!$B$1:$BA$1,0)))*AQ$3</f>
        <v>-3.5192716866731644E-2</v>
      </c>
      <c r="AR13" s="2">
        <f>IF(AR$2=0,0,INDEX('Placebo Lags - Data'!$B:$BA,MATCH($Q13,'Placebo Lags - Data'!$A:$A,0),MATCH(AR$1,'Placebo Lags - Data'!$B$1:$BA$1,0)))*AR$3</f>
        <v>0</v>
      </c>
      <c r="AS13" s="2">
        <f>IF(AS$2=0,0,INDEX('Placebo Lags - Data'!$B:$BA,MATCH($Q13,'Placebo Lags - Data'!$A:$A,0),MATCH(AS$1,'Placebo Lags - Data'!$B$1:$BA$1,0)))*AS$3</f>
        <v>1.5765199437737465E-2</v>
      </c>
      <c r="AT13" s="2">
        <f>IF(AT$2=0,0,INDEX('Placebo Lags - Data'!$B:$BA,MATCH($Q13,'Placebo Lags - Data'!$A:$A,0),MATCH(AT$1,'Placebo Lags - Data'!$B$1:$BA$1,0)))*AT$3</f>
        <v>-9.1026999056339264E-2</v>
      </c>
      <c r="AU13" s="2">
        <f>IF(AU$2=0,0,INDEX('Placebo Lags - Data'!$B:$BA,MATCH($Q13,'Placebo Lags - Data'!$A:$A,0),MATCH(AU$1,'Placebo Lags - Data'!$B$1:$BA$1,0)))*AU$3</f>
        <v>0</v>
      </c>
      <c r="AV13" s="2">
        <f>IF(AV$2=0,0,INDEX('Placebo Lags - Data'!$B:$BA,MATCH($Q13,'Placebo Lags - Data'!$A:$A,0),MATCH(AV$1,'Placebo Lags - Data'!$B$1:$BA$1,0)))*AV$3</f>
        <v>4.8366766422986984E-2</v>
      </c>
      <c r="AW13" s="2">
        <f>IF(AW$2=0,0,INDEX('Placebo Lags - Data'!$B:$BA,MATCH($Q13,'Placebo Lags - Data'!$A:$A,0),MATCH(AW$1,'Placebo Lags - Data'!$B$1:$BA$1,0)))*AW$3</f>
        <v>0</v>
      </c>
      <c r="AX13" s="2">
        <f>IF(AX$2=0,0,INDEX('Placebo Lags - Data'!$B:$BA,MATCH($Q13,'Placebo Lags - Data'!$A:$A,0),MATCH(AX$1,'Placebo Lags - Data'!$B$1:$BA$1,0)))*AX$3</f>
        <v>0</v>
      </c>
      <c r="AY13" s="2">
        <f>IF(AY$2=0,0,INDEX('Placebo Lags - Data'!$B:$BA,MATCH($Q13,'Placebo Lags - Data'!$A:$A,0),MATCH(AY$1,'Placebo Lags - Data'!$B$1:$BA$1,0)))*AY$3</f>
        <v>0</v>
      </c>
      <c r="AZ13" s="2">
        <f>IF(AZ$2=0,0,INDEX('Placebo Lags - Data'!$B:$BA,MATCH($Q13,'Placebo Lags - Data'!$A:$A,0),MATCH(AZ$1,'Placebo Lags - Data'!$B$1:$BA$1,0)))*AZ$3</f>
        <v>-4.8620011657476425E-2</v>
      </c>
      <c r="BA13" s="2">
        <f>IF(BA$2=0,0,INDEX('Placebo Lags - Data'!$B:$BA,MATCH($Q13,'Placebo Lags - Data'!$A:$A,0),MATCH(BA$1,'Placebo Lags - Data'!$B$1:$BA$1,0)))*BA$3</f>
        <v>0</v>
      </c>
      <c r="BB13" s="2">
        <f>IF(BB$2=0,0,INDEX('Placebo Lags - Data'!$B:$BA,MATCH($Q13,'Placebo Lags - Data'!$A:$A,0),MATCH(BB$1,'Placebo Lags - Data'!$B$1:$BA$1,0)))*BB$3</f>
        <v>4.7203514724969864E-2</v>
      </c>
      <c r="BC13" s="2">
        <f>IF(BC$2=0,0,INDEX('Placebo Lags - Data'!$B:$BA,MATCH($Q13,'Placebo Lags - Data'!$A:$A,0),MATCH(BC$1,'Placebo Lags - Data'!$B$1:$BA$1,0)))*BC$3</f>
        <v>0</v>
      </c>
      <c r="BD13" s="2">
        <f>IF(BD$2=0,0,INDEX('Placebo Lags - Data'!$B:$BA,MATCH($Q13,'Placebo Lags - Data'!$A:$A,0),MATCH(BD$1,'Placebo Lags - Data'!$B$1:$BA$1,0)))*BD$3</f>
        <v>0</v>
      </c>
      <c r="BE13" s="2">
        <f>IF(BE$2=0,0,INDEX('Placebo Lags - Data'!$B:$BA,MATCH($Q13,'Placebo Lags - Data'!$A:$A,0),MATCH(BE$1,'Placebo Lags - Data'!$B$1:$BA$1,0)))*BE$3</f>
        <v>0</v>
      </c>
      <c r="BF13" s="2">
        <f>IF(BF$2=0,0,INDEX('Placebo Lags - Data'!$B:$BA,MATCH($Q13,'Placebo Lags - Data'!$A:$A,0),MATCH(BF$1,'Placebo Lags - Data'!$B$1:$BA$1,0)))*BF$3</f>
        <v>-1.8780265003442764E-2</v>
      </c>
      <c r="BG13" s="2">
        <f>IF(BG$2=0,0,INDEX('Placebo Lags - Data'!$B:$BA,MATCH($Q13,'Placebo Lags - Data'!$A:$A,0),MATCH(BG$1,'Placebo Lags - Data'!$B$1:$BA$1,0)))*BG$3</f>
        <v>3.3205926418304443E-2</v>
      </c>
      <c r="BH13" s="2">
        <f>IF(BH$2=0,0,INDEX('Placebo Lags - Data'!$B:$BA,MATCH($Q13,'Placebo Lags - Data'!$A:$A,0),MATCH(BH$1,'Placebo Lags - Data'!$B$1:$BA$1,0)))*BH$3</f>
        <v>3.0234286561608315E-2</v>
      </c>
      <c r="BI13" s="2">
        <f>IF(BI$2=0,0,INDEX('Placebo Lags - Data'!$B:$BA,MATCH($Q13,'Placebo Lags - Data'!$A:$A,0),MATCH(BI$1,'Placebo Lags - Data'!$B$1:$BA$1,0)))*BI$3</f>
        <v>-1.9933935254812241E-2</v>
      </c>
      <c r="BJ13" s="2">
        <f>IF(BJ$2=0,0,INDEX('Placebo Lags - Data'!$B:$BA,MATCH($Q13,'Placebo Lags - Data'!$A:$A,0),MATCH(BJ$1,'Placebo Lags - Data'!$B$1:$BA$1,0)))*BJ$3</f>
        <v>0</v>
      </c>
      <c r="BK13" s="2">
        <f>IF(BK$2=0,0,INDEX('Placebo Lags - Data'!$B:$BA,MATCH($Q13,'Placebo Lags - Data'!$A:$A,0),MATCH(BK$1,'Placebo Lags - Data'!$B$1:$BA$1,0)))*BK$3</f>
        <v>0</v>
      </c>
      <c r="BL13" s="2">
        <f>IF(BL$2=0,0,INDEX('Placebo Lags - Data'!$B:$BA,MATCH($Q13,'Placebo Lags - Data'!$A:$A,0),MATCH(BL$1,'Placebo Lags - Data'!$B$1:$BA$1,0)))*BL$3</f>
        <v>0</v>
      </c>
      <c r="BM13" s="2">
        <f>IF(BM$2=0,0,INDEX('Placebo Lags - Data'!$B:$BA,MATCH($Q13,'Placebo Lags - Data'!$A:$A,0),MATCH(BM$1,'Placebo Lags - Data'!$B$1:$BA$1,0)))*BM$3</f>
        <v>0</v>
      </c>
      <c r="BN13" s="2">
        <f>IF(BN$2=0,0,INDEX('Placebo Lags - Data'!$B:$BA,MATCH($Q13,'Placebo Lags - Data'!$A:$A,0),MATCH(BN$1,'Placebo Lags - Data'!$B$1:$BA$1,0)))*BN$3</f>
        <v>0</v>
      </c>
      <c r="BO13" s="2">
        <f>IF(BO$2=0,0,INDEX('Placebo Lags - Data'!$B:$BA,MATCH($Q13,'Placebo Lags - Data'!$A:$A,0),MATCH(BO$1,'Placebo Lags - Data'!$B$1:$BA$1,0)))*BO$3</f>
        <v>4.5609045773744583E-2</v>
      </c>
      <c r="BP13" s="2">
        <f>IF(BP$2=0,0,INDEX('Placebo Lags - Data'!$B:$BA,MATCH($Q13,'Placebo Lags - Data'!$A:$A,0),MATCH(BP$1,'Placebo Lags - Data'!$B$1:$BA$1,0)))*BP$3</f>
        <v>0</v>
      </c>
      <c r="BQ13" s="2"/>
      <c r="BR13" s="2"/>
    </row>
    <row r="14" spans="1:71" x14ac:dyDescent="0.25">
      <c r="A14" t="s">
        <v>36</v>
      </c>
      <c r="B14" s="2">
        <f t="shared" si="0"/>
        <v>2.6187937987530683</v>
      </c>
      <c r="Q14">
        <f>'Placebo Lags - Data'!A11</f>
        <v>1991</v>
      </c>
      <c r="R14" s="2">
        <f>IF(R$2=0,0,INDEX('Placebo Lags - Data'!$B:$BA,MATCH($Q14,'Placebo Lags - Data'!$A:$A,0),MATCH(R$1,'Placebo Lags - Data'!$B$1:$BA$1,0)))*R$3</f>
        <v>-1.065293254214339E-4</v>
      </c>
      <c r="S14" s="2">
        <f>IF(S$2=0,0,INDEX('Placebo Lags - Data'!$B:$BA,MATCH($Q14,'Placebo Lags - Data'!$A:$A,0),MATCH(S$1,'Placebo Lags - Data'!$B$1:$BA$1,0)))*S$3</f>
        <v>0</v>
      </c>
      <c r="T14" s="2">
        <f>IF(T$2=0,0,INDEX('Placebo Lags - Data'!$B:$BA,MATCH($Q14,'Placebo Lags - Data'!$A:$A,0),MATCH(T$1,'Placebo Lags - Data'!$B$1:$BA$1,0)))*T$3</f>
        <v>0</v>
      </c>
      <c r="U14" s="2">
        <f>IF(U$2=0,0,INDEX('Placebo Lags - Data'!$B:$BA,MATCH($Q14,'Placebo Lags - Data'!$A:$A,0),MATCH(U$1,'Placebo Lags - Data'!$B$1:$BA$1,0)))*U$3</f>
        <v>-8.0607328563928604E-3</v>
      </c>
      <c r="V14" s="2">
        <f>IF(V$2=0,0,INDEX('Placebo Lags - Data'!$B:$BA,MATCH($Q14,'Placebo Lags - Data'!$A:$A,0),MATCH(V$1,'Placebo Lags - Data'!$B$1:$BA$1,0)))*V$3</f>
        <v>-4.7947656363248825E-2</v>
      </c>
      <c r="W14" s="2">
        <f>IF(W$2=0,0,INDEX('Placebo Lags - Data'!$B:$BA,MATCH($Q14,'Placebo Lags - Data'!$A:$A,0),MATCH(W$1,'Placebo Lags - Data'!$B$1:$BA$1,0)))*W$3</f>
        <v>0</v>
      </c>
      <c r="X14" s="2">
        <f>IF(X$2=0,0,INDEX('Placebo Lags - Data'!$B:$BA,MATCH($Q14,'Placebo Lags - Data'!$A:$A,0),MATCH(X$1,'Placebo Lags - Data'!$B$1:$BA$1,0)))*X$3</f>
        <v>-4.2351288720965385E-3</v>
      </c>
      <c r="Y14" s="2">
        <f>IF(Y$2=0,0,INDEX('Placebo Lags - Data'!$B:$BA,MATCH($Q14,'Placebo Lags - Data'!$A:$A,0),MATCH(Y$1,'Placebo Lags - Data'!$B$1:$BA$1,0)))*Y$3</f>
        <v>-7.9958261922001839E-3</v>
      </c>
      <c r="Z14" s="2">
        <f>IF(Z$2=0,0,INDEX('Placebo Lags - Data'!$B:$BA,MATCH($Q14,'Placebo Lags - Data'!$A:$A,0),MATCH(Z$1,'Placebo Lags - Data'!$B$1:$BA$1,0)))*Z$3</f>
        <v>0</v>
      </c>
      <c r="AA14" s="2">
        <f>IF(AA$2=0,0,INDEX('Placebo Lags - Data'!$B:$BA,MATCH($Q14,'Placebo Lags - Data'!$A:$A,0),MATCH(AA$1,'Placebo Lags - Data'!$B$1:$BA$1,0)))*AA$3</f>
        <v>0</v>
      </c>
      <c r="AB14" s="2">
        <f>IF(AB$2=0,0,INDEX('Placebo Lags - Data'!$B:$BA,MATCH($Q14,'Placebo Lags - Data'!$A:$A,0),MATCH(AB$1,'Placebo Lags - Data'!$B$1:$BA$1,0)))*AB$3</f>
        <v>-3.0073306988924742E-3</v>
      </c>
      <c r="AC14" s="2">
        <f>IF(AC$2=0,0,INDEX('Placebo Lags - Data'!$B:$BA,MATCH($Q14,'Placebo Lags - Data'!$A:$A,0),MATCH(AC$1,'Placebo Lags - Data'!$B$1:$BA$1,0)))*AC$3</f>
        <v>-4.4275680556893349E-3</v>
      </c>
      <c r="AD14" s="2">
        <f>IF(AD$2=0,0,INDEX('Placebo Lags - Data'!$B:$BA,MATCH($Q14,'Placebo Lags - Data'!$A:$A,0),MATCH(AD$1,'Placebo Lags - Data'!$B$1:$BA$1,0)))*AD$3</f>
        <v>0</v>
      </c>
      <c r="AE14" s="2">
        <f>IF(AE$2=0,0,INDEX('Placebo Lags - Data'!$B:$BA,MATCH($Q14,'Placebo Lags - Data'!$A:$A,0),MATCH(AE$1,'Placebo Lags - Data'!$B$1:$BA$1,0)))*AE$3</f>
        <v>1.7278179526329041E-2</v>
      </c>
      <c r="AF14" s="2">
        <f>IF(AF$2=0,0,INDEX('Placebo Lags - Data'!$B:$BA,MATCH($Q14,'Placebo Lags - Data'!$A:$A,0),MATCH(AF$1,'Placebo Lags - Data'!$B$1:$BA$1,0)))*AF$3</f>
        <v>-1.31430858746171E-2</v>
      </c>
      <c r="AG14" s="2">
        <f>IF(AG$2=0,0,INDEX('Placebo Lags - Data'!$B:$BA,MATCH($Q14,'Placebo Lags - Data'!$A:$A,0),MATCH(AG$1,'Placebo Lags - Data'!$B$1:$BA$1,0)))*AG$3</f>
        <v>0</v>
      </c>
      <c r="AH14" s="2">
        <f>IF(AH$2=0,0,INDEX('Placebo Lags - Data'!$B:$BA,MATCH($Q14,'Placebo Lags - Data'!$A:$A,0),MATCH(AH$1,'Placebo Lags - Data'!$B$1:$BA$1,0)))*AH$3</f>
        <v>-1.0968374088406563E-2</v>
      </c>
      <c r="AI14" s="2">
        <f>IF(AI$2=0,0,INDEX('Placebo Lags - Data'!$B:$BA,MATCH($Q14,'Placebo Lags - Data'!$A:$A,0),MATCH(AI$1,'Placebo Lags - Data'!$B$1:$BA$1,0)))*AI$3</f>
        <v>1.4184712199494243E-3</v>
      </c>
      <c r="AJ14" s="2">
        <f>IF(AJ$2=0,0,INDEX('Placebo Lags - Data'!$B:$BA,MATCH($Q14,'Placebo Lags - Data'!$A:$A,0),MATCH(AJ$1,'Placebo Lags - Data'!$B$1:$BA$1,0)))*AJ$3</f>
        <v>-8.6346687749028206E-3</v>
      </c>
      <c r="AK14" s="2">
        <f>IF(AK$2=0,0,INDEX('Placebo Lags - Data'!$B:$BA,MATCH($Q14,'Placebo Lags - Data'!$A:$A,0),MATCH(AK$1,'Placebo Lags - Data'!$B$1:$BA$1,0)))*AK$3</f>
        <v>0</v>
      </c>
      <c r="AL14" s="2">
        <f>IF(AL$2=0,0,INDEX('Placebo Lags - Data'!$B:$BA,MATCH($Q14,'Placebo Lags - Data'!$A:$A,0),MATCH(AL$1,'Placebo Lags - Data'!$B$1:$BA$1,0)))*AL$3</f>
        <v>3.4976836293935776E-2</v>
      </c>
      <c r="AM14" s="2">
        <f>IF(AM$2=0,0,INDEX('Placebo Lags - Data'!$B:$BA,MATCH($Q14,'Placebo Lags - Data'!$A:$A,0),MATCH(AM$1,'Placebo Lags - Data'!$B$1:$BA$1,0)))*AM$3</f>
        <v>1.8838313408195972E-3</v>
      </c>
      <c r="AN14" s="2">
        <f>IF(AN$2=0,0,INDEX('Placebo Lags - Data'!$B:$BA,MATCH($Q14,'Placebo Lags - Data'!$A:$A,0),MATCH(AN$1,'Placebo Lags - Data'!$B$1:$BA$1,0)))*AN$3</f>
        <v>0</v>
      </c>
      <c r="AO14" s="2">
        <f>IF(AO$2=0,0,INDEX('Placebo Lags - Data'!$B:$BA,MATCH($Q14,'Placebo Lags - Data'!$A:$A,0),MATCH(AO$1,'Placebo Lags - Data'!$B$1:$BA$1,0)))*AO$3</f>
        <v>7.2755268774926662E-3</v>
      </c>
      <c r="AP14" s="2">
        <f>IF(AP$2=0,0,INDEX('Placebo Lags - Data'!$B:$BA,MATCH($Q14,'Placebo Lags - Data'!$A:$A,0),MATCH(AP$1,'Placebo Lags - Data'!$B$1:$BA$1,0)))*AP$3</f>
        <v>0</v>
      </c>
      <c r="AQ14" s="2">
        <f>IF(AQ$2=0,0,INDEX('Placebo Lags - Data'!$B:$BA,MATCH($Q14,'Placebo Lags - Data'!$A:$A,0),MATCH(AQ$1,'Placebo Lags - Data'!$B$1:$BA$1,0)))*AQ$3</f>
        <v>-2.4103451520204544E-2</v>
      </c>
      <c r="AR14" s="2">
        <f>IF(AR$2=0,0,INDEX('Placebo Lags - Data'!$B:$BA,MATCH($Q14,'Placebo Lags - Data'!$A:$A,0),MATCH(AR$1,'Placebo Lags - Data'!$B$1:$BA$1,0)))*AR$3</f>
        <v>0</v>
      </c>
      <c r="AS14" s="2">
        <f>IF(AS$2=0,0,INDEX('Placebo Lags - Data'!$B:$BA,MATCH($Q14,'Placebo Lags - Data'!$A:$A,0),MATCH(AS$1,'Placebo Lags - Data'!$B$1:$BA$1,0)))*AS$3</f>
        <v>1.0289923287928104E-2</v>
      </c>
      <c r="AT14" s="2">
        <f>IF(AT$2=0,0,INDEX('Placebo Lags - Data'!$B:$BA,MATCH($Q14,'Placebo Lags - Data'!$A:$A,0),MATCH(AT$1,'Placebo Lags - Data'!$B$1:$BA$1,0)))*AT$3</f>
        <v>-2.6700621470808983E-2</v>
      </c>
      <c r="AU14" s="2">
        <f>IF(AU$2=0,0,INDEX('Placebo Lags - Data'!$B:$BA,MATCH($Q14,'Placebo Lags - Data'!$A:$A,0),MATCH(AU$1,'Placebo Lags - Data'!$B$1:$BA$1,0)))*AU$3</f>
        <v>0</v>
      </c>
      <c r="AV14" s="2">
        <f>IF(AV$2=0,0,INDEX('Placebo Lags - Data'!$B:$BA,MATCH($Q14,'Placebo Lags - Data'!$A:$A,0),MATCH(AV$1,'Placebo Lags - Data'!$B$1:$BA$1,0)))*AV$3</f>
        <v>-1.6172718023881316E-3</v>
      </c>
      <c r="AW14" s="2">
        <f>IF(AW$2=0,0,INDEX('Placebo Lags - Data'!$B:$BA,MATCH($Q14,'Placebo Lags - Data'!$A:$A,0),MATCH(AW$1,'Placebo Lags - Data'!$B$1:$BA$1,0)))*AW$3</f>
        <v>0</v>
      </c>
      <c r="AX14" s="2">
        <f>IF(AX$2=0,0,INDEX('Placebo Lags - Data'!$B:$BA,MATCH($Q14,'Placebo Lags - Data'!$A:$A,0),MATCH(AX$1,'Placebo Lags - Data'!$B$1:$BA$1,0)))*AX$3</f>
        <v>0</v>
      </c>
      <c r="AY14" s="2">
        <f>IF(AY$2=0,0,INDEX('Placebo Lags - Data'!$B:$BA,MATCH($Q14,'Placebo Lags - Data'!$A:$A,0),MATCH(AY$1,'Placebo Lags - Data'!$B$1:$BA$1,0)))*AY$3</f>
        <v>0</v>
      </c>
      <c r="AZ14" s="2">
        <f>IF(AZ$2=0,0,INDEX('Placebo Lags - Data'!$B:$BA,MATCH($Q14,'Placebo Lags - Data'!$A:$A,0),MATCH(AZ$1,'Placebo Lags - Data'!$B$1:$BA$1,0)))*AZ$3</f>
        <v>-1.1867647059261799E-2</v>
      </c>
      <c r="BA14" s="2">
        <f>IF(BA$2=0,0,INDEX('Placebo Lags - Data'!$B:$BA,MATCH($Q14,'Placebo Lags - Data'!$A:$A,0),MATCH(BA$1,'Placebo Lags - Data'!$B$1:$BA$1,0)))*BA$3</f>
        <v>0</v>
      </c>
      <c r="BB14" s="2">
        <f>IF(BB$2=0,0,INDEX('Placebo Lags - Data'!$B:$BA,MATCH($Q14,'Placebo Lags - Data'!$A:$A,0),MATCH(BB$1,'Placebo Lags - Data'!$B$1:$BA$1,0)))*BB$3</f>
        <v>1.8549435772001743E-3</v>
      </c>
      <c r="BC14" s="2">
        <f>IF(BC$2=0,0,INDEX('Placebo Lags - Data'!$B:$BA,MATCH($Q14,'Placebo Lags - Data'!$A:$A,0),MATCH(BC$1,'Placebo Lags - Data'!$B$1:$BA$1,0)))*BC$3</f>
        <v>0</v>
      </c>
      <c r="BD14" s="2">
        <f>IF(BD$2=0,0,INDEX('Placebo Lags - Data'!$B:$BA,MATCH($Q14,'Placebo Lags - Data'!$A:$A,0),MATCH(BD$1,'Placebo Lags - Data'!$B$1:$BA$1,0)))*BD$3</f>
        <v>0</v>
      </c>
      <c r="BE14" s="2">
        <f>IF(BE$2=0,0,INDEX('Placebo Lags - Data'!$B:$BA,MATCH($Q14,'Placebo Lags - Data'!$A:$A,0),MATCH(BE$1,'Placebo Lags - Data'!$B$1:$BA$1,0)))*BE$3</f>
        <v>0</v>
      </c>
      <c r="BF14" s="2">
        <f>IF(BF$2=0,0,INDEX('Placebo Lags - Data'!$B:$BA,MATCH($Q14,'Placebo Lags - Data'!$A:$A,0),MATCH(BF$1,'Placebo Lags - Data'!$B$1:$BA$1,0)))*BF$3</f>
        <v>1.7047480214387178E-3</v>
      </c>
      <c r="BG14" s="2">
        <f>IF(BG$2=0,0,INDEX('Placebo Lags - Data'!$B:$BA,MATCH($Q14,'Placebo Lags - Data'!$A:$A,0),MATCH(BG$1,'Placebo Lags - Data'!$B$1:$BA$1,0)))*BG$3</f>
        <v>-9.3168001621961594E-3</v>
      </c>
      <c r="BH14" s="2">
        <f>IF(BH$2=0,0,INDEX('Placebo Lags - Data'!$B:$BA,MATCH($Q14,'Placebo Lags - Data'!$A:$A,0),MATCH(BH$1,'Placebo Lags - Data'!$B$1:$BA$1,0)))*BH$3</f>
        <v>-1.8032013904303312E-3</v>
      </c>
      <c r="BI14" s="2">
        <f>IF(BI$2=0,0,INDEX('Placebo Lags - Data'!$B:$BA,MATCH($Q14,'Placebo Lags - Data'!$A:$A,0),MATCH(BI$1,'Placebo Lags - Data'!$B$1:$BA$1,0)))*BI$3</f>
        <v>-2.2182732820510864E-2</v>
      </c>
      <c r="BJ14" s="2">
        <f>IF(BJ$2=0,0,INDEX('Placebo Lags - Data'!$B:$BA,MATCH($Q14,'Placebo Lags - Data'!$A:$A,0),MATCH(BJ$1,'Placebo Lags - Data'!$B$1:$BA$1,0)))*BJ$3</f>
        <v>0</v>
      </c>
      <c r="BK14" s="2">
        <f>IF(BK$2=0,0,INDEX('Placebo Lags - Data'!$B:$BA,MATCH($Q14,'Placebo Lags - Data'!$A:$A,0),MATCH(BK$1,'Placebo Lags - Data'!$B$1:$BA$1,0)))*BK$3</f>
        <v>0</v>
      </c>
      <c r="BL14" s="2">
        <f>IF(BL$2=0,0,INDEX('Placebo Lags - Data'!$B:$BA,MATCH($Q14,'Placebo Lags - Data'!$A:$A,0),MATCH(BL$1,'Placebo Lags - Data'!$B$1:$BA$1,0)))*BL$3</f>
        <v>0</v>
      </c>
      <c r="BM14" s="2">
        <f>IF(BM$2=0,0,INDEX('Placebo Lags - Data'!$B:$BA,MATCH($Q14,'Placebo Lags - Data'!$A:$A,0),MATCH(BM$1,'Placebo Lags - Data'!$B$1:$BA$1,0)))*BM$3</f>
        <v>0</v>
      </c>
      <c r="BN14" s="2">
        <f>IF(BN$2=0,0,INDEX('Placebo Lags - Data'!$B:$BA,MATCH($Q14,'Placebo Lags - Data'!$A:$A,0),MATCH(BN$1,'Placebo Lags - Data'!$B$1:$BA$1,0)))*BN$3</f>
        <v>0</v>
      </c>
      <c r="BO14" s="2">
        <f>IF(BO$2=0,0,INDEX('Placebo Lags - Data'!$B:$BA,MATCH($Q14,'Placebo Lags - Data'!$A:$A,0),MATCH(BO$1,'Placebo Lags - Data'!$B$1:$BA$1,0)))*BO$3</f>
        <v>1.3864831998944283E-2</v>
      </c>
      <c r="BP14" s="2">
        <f>IF(BP$2=0,0,INDEX('Placebo Lags - Data'!$B:$BA,MATCH($Q14,'Placebo Lags - Data'!$A:$A,0),MATCH(BP$1,'Placebo Lags - Data'!$B$1:$BA$1,0)))*BP$3</f>
        <v>0</v>
      </c>
      <c r="BQ14" s="2"/>
      <c r="BR14" s="2"/>
    </row>
    <row r="15" spans="1:71" x14ac:dyDescent="0.25">
      <c r="A15" t="s">
        <v>43</v>
      </c>
      <c r="B15" s="2">
        <f t="shared" si="0"/>
        <v>2.6153000911137609</v>
      </c>
      <c r="Q15">
        <f>'Placebo Lags - Data'!A12</f>
        <v>1992</v>
      </c>
      <c r="R15" s="2">
        <f>IF(R$2=0,0,INDEX('Placebo Lags - Data'!$B:$BA,MATCH($Q15,'Placebo Lags - Data'!$A:$A,0),MATCH(R$1,'Placebo Lags - Data'!$B$1:$BA$1,0)))*R$3</f>
        <v>-8.8515477254986763E-3</v>
      </c>
      <c r="S15" s="2">
        <f>IF(S$2=0,0,INDEX('Placebo Lags - Data'!$B:$BA,MATCH($Q15,'Placebo Lags - Data'!$A:$A,0),MATCH(S$1,'Placebo Lags - Data'!$B$1:$BA$1,0)))*S$3</f>
        <v>0</v>
      </c>
      <c r="T15" s="2">
        <f>IF(T$2=0,0,INDEX('Placebo Lags - Data'!$B:$BA,MATCH($Q15,'Placebo Lags - Data'!$A:$A,0),MATCH(T$1,'Placebo Lags - Data'!$B$1:$BA$1,0)))*T$3</f>
        <v>0</v>
      </c>
      <c r="U15" s="2">
        <f>IF(U$2=0,0,INDEX('Placebo Lags - Data'!$B:$BA,MATCH($Q15,'Placebo Lags - Data'!$A:$A,0),MATCH(U$1,'Placebo Lags - Data'!$B$1:$BA$1,0)))*U$3</f>
        <v>1.7701121047139168E-2</v>
      </c>
      <c r="V15" s="2">
        <f>IF(V$2=0,0,INDEX('Placebo Lags - Data'!$B:$BA,MATCH($Q15,'Placebo Lags - Data'!$A:$A,0),MATCH(V$1,'Placebo Lags - Data'!$B$1:$BA$1,0)))*V$3</f>
        <v>3.3556520938873291E-2</v>
      </c>
      <c r="W15" s="2">
        <f>IF(W$2=0,0,INDEX('Placebo Lags - Data'!$B:$BA,MATCH($Q15,'Placebo Lags - Data'!$A:$A,0),MATCH(W$1,'Placebo Lags - Data'!$B$1:$BA$1,0)))*W$3</f>
        <v>0</v>
      </c>
      <c r="X15" s="2">
        <f>IF(X$2=0,0,INDEX('Placebo Lags - Data'!$B:$BA,MATCH($Q15,'Placebo Lags - Data'!$A:$A,0),MATCH(X$1,'Placebo Lags - Data'!$B$1:$BA$1,0)))*X$3</f>
        <v>-1.7050957540050149E-3</v>
      </c>
      <c r="Y15" s="2">
        <f>IF(Y$2=0,0,INDEX('Placebo Lags - Data'!$B:$BA,MATCH($Q15,'Placebo Lags - Data'!$A:$A,0),MATCH(Y$1,'Placebo Lags - Data'!$B$1:$BA$1,0)))*Y$3</f>
        <v>2.0618688315153122E-2</v>
      </c>
      <c r="Z15" s="2">
        <f>IF(Z$2=0,0,INDEX('Placebo Lags - Data'!$B:$BA,MATCH($Q15,'Placebo Lags - Data'!$A:$A,0),MATCH(Z$1,'Placebo Lags - Data'!$B$1:$BA$1,0)))*Z$3</f>
        <v>0</v>
      </c>
      <c r="AA15" s="2">
        <f>IF(AA$2=0,0,INDEX('Placebo Lags - Data'!$B:$BA,MATCH($Q15,'Placebo Lags - Data'!$A:$A,0),MATCH(AA$1,'Placebo Lags - Data'!$B$1:$BA$1,0)))*AA$3</f>
        <v>0</v>
      </c>
      <c r="AB15" s="2">
        <f>IF(AB$2=0,0,INDEX('Placebo Lags - Data'!$B:$BA,MATCH($Q15,'Placebo Lags - Data'!$A:$A,0),MATCH(AB$1,'Placebo Lags - Data'!$B$1:$BA$1,0)))*AB$3</f>
        <v>-1.0998331941664219E-2</v>
      </c>
      <c r="AC15" s="2">
        <f>IF(AC$2=0,0,INDEX('Placebo Lags - Data'!$B:$BA,MATCH($Q15,'Placebo Lags - Data'!$A:$A,0),MATCH(AC$1,'Placebo Lags - Data'!$B$1:$BA$1,0)))*AC$3</f>
        <v>9.4434674829244614E-3</v>
      </c>
      <c r="AD15" s="2">
        <f>IF(AD$2=0,0,INDEX('Placebo Lags - Data'!$B:$BA,MATCH($Q15,'Placebo Lags - Data'!$A:$A,0),MATCH(AD$1,'Placebo Lags - Data'!$B$1:$BA$1,0)))*AD$3</f>
        <v>0</v>
      </c>
      <c r="AE15" s="2">
        <f>IF(AE$2=0,0,INDEX('Placebo Lags - Data'!$B:$BA,MATCH($Q15,'Placebo Lags - Data'!$A:$A,0),MATCH(AE$1,'Placebo Lags - Data'!$B$1:$BA$1,0)))*AE$3</f>
        <v>-3.2156556844711304E-2</v>
      </c>
      <c r="AF15" s="2">
        <f>IF(AF$2=0,0,INDEX('Placebo Lags - Data'!$B:$BA,MATCH($Q15,'Placebo Lags - Data'!$A:$A,0),MATCH(AF$1,'Placebo Lags - Data'!$B$1:$BA$1,0)))*AF$3</f>
        <v>2.9068170115351677E-2</v>
      </c>
      <c r="AG15" s="2">
        <f>IF(AG$2=0,0,INDEX('Placebo Lags - Data'!$B:$BA,MATCH($Q15,'Placebo Lags - Data'!$A:$A,0),MATCH(AG$1,'Placebo Lags - Data'!$B$1:$BA$1,0)))*AG$3</f>
        <v>0</v>
      </c>
      <c r="AH15" s="2">
        <f>IF(AH$2=0,0,INDEX('Placebo Lags - Data'!$B:$BA,MATCH($Q15,'Placebo Lags - Data'!$A:$A,0),MATCH(AH$1,'Placebo Lags - Data'!$B$1:$BA$1,0)))*AH$3</f>
        <v>-3.7239596247673035E-2</v>
      </c>
      <c r="AI15" s="2">
        <f>IF(AI$2=0,0,INDEX('Placebo Lags - Data'!$B:$BA,MATCH($Q15,'Placebo Lags - Data'!$A:$A,0),MATCH(AI$1,'Placebo Lags - Data'!$B$1:$BA$1,0)))*AI$3</f>
        <v>1.3751162216067314E-2</v>
      </c>
      <c r="AJ15" s="2">
        <f>IF(AJ$2=0,0,INDEX('Placebo Lags - Data'!$B:$BA,MATCH($Q15,'Placebo Lags - Data'!$A:$A,0),MATCH(AJ$1,'Placebo Lags - Data'!$B$1:$BA$1,0)))*AJ$3</f>
        <v>-5.6522175669670105E-2</v>
      </c>
      <c r="AK15" s="2">
        <f>IF(AK$2=0,0,INDEX('Placebo Lags - Data'!$B:$BA,MATCH($Q15,'Placebo Lags - Data'!$A:$A,0),MATCH(AK$1,'Placebo Lags - Data'!$B$1:$BA$1,0)))*AK$3</f>
        <v>0</v>
      </c>
      <c r="AL15" s="2">
        <f>IF(AL$2=0,0,INDEX('Placebo Lags - Data'!$B:$BA,MATCH($Q15,'Placebo Lags - Data'!$A:$A,0),MATCH(AL$1,'Placebo Lags - Data'!$B$1:$BA$1,0)))*AL$3</f>
        <v>-1.6027152538299561E-2</v>
      </c>
      <c r="AM15" s="2">
        <f>IF(AM$2=0,0,INDEX('Placebo Lags - Data'!$B:$BA,MATCH($Q15,'Placebo Lags - Data'!$A:$A,0),MATCH(AM$1,'Placebo Lags - Data'!$B$1:$BA$1,0)))*AM$3</f>
        <v>-3.528643399477005E-2</v>
      </c>
      <c r="AN15" s="2">
        <f>IF(AN$2=0,0,INDEX('Placebo Lags - Data'!$B:$BA,MATCH($Q15,'Placebo Lags - Data'!$A:$A,0),MATCH(AN$1,'Placebo Lags - Data'!$B$1:$BA$1,0)))*AN$3</f>
        <v>0</v>
      </c>
      <c r="AO15" s="2">
        <f>IF(AO$2=0,0,INDEX('Placebo Lags - Data'!$B:$BA,MATCH($Q15,'Placebo Lags - Data'!$A:$A,0),MATCH(AO$1,'Placebo Lags - Data'!$B$1:$BA$1,0)))*AO$3</f>
        <v>-3.6521155387163162E-2</v>
      </c>
      <c r="AP15" s="2">
        <f>IF(AP$2=0,0,INDEX('Placebo Lags - Data'!$B:$BA,MATCH($Q15,'Placebo Lags - Data'!$A:$A,0),MATCH(AP$1,'Placebo Lags - Data'!$B$1:$BA$1,0)))*AP$3</f>
        <v>0</v>
      </c>
      <c r="AQ15" s="2">
        <f>IF(AQ$2=0,0,INDEX('Placebo Lags - Data'!$B:$BA,MATCH($Q15,'Placebo Lags - Data'!$A:$A,0),MATCH(AQ$1,'Placebo Lags - Data'!$B$1:$BA$1,0)))*AQ$3</f>
        <v>-1.6429724637418985E-3</v>
      </c>
      <c r="AR15" s="2">
        <f>IF(AR$2=0,0,INDEX('Placebo Lags - Data'!$B:$BA,MATCH($Q15,'Placebo Lags - Data'!$A:$A,0),MATCH(AR$1,'Placebo Lags - Data'!$B$1:$BA$1,0)))*AR$3</f>
        <v>0</v>
      </c>
      <c r="AS15" s="2">
        <f>IF(AS$2=0,0,INDEX('Placebo Lags - Data'!$B:$BA,MATCH($Q15,'Placebo Lags - Data'!$A:$A,0),MATCH(AS$1,'Placebo Lags - Data'!$B$1:$BA$1,0)))*AS$3</f>
        <v>4.129420593380928E-2</v>
      </c>
      <c r="AT15" s="2">
        <f>IF(AT$2=0,0,INDEX('Placebo Lags - Data'!$B:$BA,MATCH($Q15,'Placebo Lags - Data'!$A:$A,0),MATCH(AT$1,'Placebo Lags - Data'!$B$1:$BA$1,0)))*AT$3</f>
        <v>-4.952022060751915E-2</v>
      </c>
      <c r="AU15" s="2">
        <f>IF(AU$2=0,0,INDEX('Placebo Lags - Data'!$B:$BA,MATCH($Q15,'Placebo Lags - Data'!$A:$A,0),MATCH(AU$1,'Placebo Lags - Data'!$B$1:$BA$1,0)))*AU$3</f>
        <v>0</v>
      </c>
      <c r="AV15" s="2">
        <f>IF(AV$2=0,0,INDEX('Placebo Lags - Data'!$B:$BA,MATCH($Q15,'Placebo Lags - Data'!$A:$A,0),MATCH(AV$1,'Placebo Lags - Data'!$B$1:$BA$1,0)))*AV$3</f>
        <v>3.8664024323225021E-2</v>
      </c>
      <c r="AW15" s="2">
        <f>IF(AW$2=0,0,INDEX('Placebo Lags - Data'!$B:$BA,MATCH($Q15,'Placebo Lags - Data'!$A:$A,0),MATCH(AW$1,'Placebo Lags - Data'!$B$1:$BA$1,0)))*AW$3</f>
        <v>0</v>
      </c>
      <c r="AX15" s="2">
        <f>IF(AX$2=0,0,INDEX('Placebo Lags - Data'!$B:$BA,MATCH($Q15,'Placebo Lags - Data'!$A:$A,0),MATCH(AX$1,'Placebo Lags - Data'!$B$1:$BA$1,0)))*AX$3</f>
        <v>0</v>
      </c>
      <c r="AY15" s="2">
        <f>IF(AY$2=0,0,INDEX('Placebo Lags - Data'!$B:$BA,MATCH($Q15,'Placebo Lags - Data'!$A:$A,0),MATCH(AY$1,'Placebo Lags - Data'!$B$1:$BA$1,0)))*AY$3</f>
        <v>0</v>
      </c>
      <c r="AZ15" s="2">
        <f>IF(AZ$2=0,0,INDEX('Placebo Lags - Data'!$B:$BA,MATCH($Q15,'Placebo Lags - Data'!$A:$A,0),MATCH(AZ$1,'Placebo Lags - Data'!$B$1:$BA$1,0)))*AZ$3</f>
        <v>1.5329919755458832E-2</v>
      </c>
      <c r="BA15" s="2">
        <f>IF(BA$2=0,0,INDEX('Placebo Lags - Data'!$B:$BA,MATCH($Q15,'Placebo Lags - Data'!$A:$A,0),MATCH(BA$1,'Placebo Lags - Data'!$B$1:$BA$1,0)))*BA$3</f>
        <v>0</v>
      </c>
      <c r="BB15" s="2">
        <f>IF(BB$2=0,0,INDEX('Placebo Lags - Data'!$B:$BA,MATCH($Q15,'Placebo Lags - Data'!$A:$A,0),MATCH(BB$1,'Placebo Lags - Data'!$B$1:$BA$1,0)))*BB$3</f>
        <v>-2.5732897222042084E-2</v>
      </c>
      <c r="BC15" s="2">
        <f>IF(BC$2=0,0,INDEX('Placebo Lags - Data'!$B:$BA,MATCH($Q15,'Placebo Lags - Data'!$A:$A,0),MATCH(BC$1,'Placebo Lags - Data'!$B$1:$BA$1,0)))*BC$3</f>
        <v>0</v>
      </c>
      <c r="BD15" s="2">
        <f>IF(BD$2=0,0,INDEX('Placebo Lags - Data'!$B:$BA,MATCH($Q15,'Placebo Lags - Data'!$A:$A,0),MATCH(BD$1,'Placebo Lags - Data'!$B$1:$BA$1,0)))*BD$3</f>
        <v>0</v>
      </c>
      <c r="BE15" s="2">
        <f>IF(BE$2=0,0,INDEX('Placebo Lags - Data'!$B:$BA,MATCH($Q15,'Placebo Lags - Data'!$A:$A,0),MATCH(BE$1,'Placebo Lags - Data'!$B$1:$BA$1,0)))*BE$3</f>
        <v>0</v>
      </c>
      <c r="BF15" s="2">
        <f>IF(BF$2=0,0,INDEX('Placebo Lags - Data'!$B:$BA,MATCH($Q15,'Placebo Lags - Data'!$A:$A,0),MATCH(BF$1,'Placebo Lags - Data'!$B$1:$BA$1,0)))*BF$3</f>
        <v>2.4393871426582336E-2</v>
      </c>
      <c r="BG15" s="2">
        <f>IF(BG$2=0,0,INDEX('Placebo Lags - Data'!$B:$BA,MATCH($Q15,'Placebo Lags - Data'!$A:$A,0),MATCH(BG$1,'Placebo Lags - Data'!$B$1:$BA$1,0)))*BG$3</f>
        <v>-2.8323007747530937E-2</v>
      </c>
      <c r="BH15" s="2">
        <f>IF(BH$2=0,0,INDEX('Placebo Lags - Data'!$B:$BA,MATCH($Q15,'Placebo Lags - Data'!$A:$A,0),MATCH(BH$1,'Placebo Lags - Data'!$B$1:$BA$1,0)))*BH$3</f>
        <v>-1.9305041059851646E-2</v>
      </c>
      <c r="BI15" s="2">
        <f>IF(BI$2=0,0,INDEX('Placebo Lags - Data'!$B:$BA,MATCH($Q15,'Placebo Lags - Data'!$A:$A,0),MATCH(BI$1,'Placebo Lags - Data'!$B$1:$BA$1,0)))*BI$3</f>
        <v>-5.0918508321046829E-2</v>
      </c>
      <c r="BJ15" s="2">
        <f>IF(BJ$2=0,0,INDEX('Placebo Lags - Data'!$B:$BA,MATCH($Q15,'Placebo Lags - Data'!$A:$A,0),MATCH(BJ$1,'Placebo Lags - Data'!$B$1:$BA$1,0)))*BJ$3</f>
        <v>0</v>
      </c>
      <c r="BK15" s="2">
        <f>IF(BK$2=0,0,INDEX('Placebo Lags - Data'!$B:$BA,MATCH($Q15,'Placebo Lags - Data'!$A:$A,0),MATCH(BK$1,'Placebo Lags - Data'!$B$1:$BA$1,0)))*BK$3</f>
        <v>0</v>
      </c>
      <c r="BL15" s="2">
        <f>IF(BL$2=0,0,INDEX('Placebo Lags - Data'!$B:$BA,MATCH($Q15,'Placebo Lags - Data'!$A:$A,0),MATCH(BL$1,'Placebo Lags - Data'!$B$1:$BA$1,0)))*BL$3</f>
        <v>0</v>
      </c>
      <c r="BM15" s="2">
        <f>IF(BM$2=0,0,INDEX('Placebo Lags - Data'!$B:$BA,MATCH($Q15,'Placebo Lags - Data'!$A:$A,0),MATCH(BM$1,'Placebo Lags - Data'!$B$1:$BA$1,0)))*BM$3</f>
        <v>0</v>
      </c>
      <c r="BN15" s="2">
        <f>IF(BN$2=0,0,INDEX('Placebo Lags - Data'!$B:$BA,MATCH($Q15,'Placebo Lags - Data'!$A:$A,0),MATCH(BN$1,'Placebo Lags - Data'!$B$1:$BA$1,0)))*BN$3</f>
        <v>0</v>
      </c>
      <c r="BO15" s="2">
        <f>IF(BO$2=0,0,INDEX('Placebo Lags - Data'!$B:$BA,MATCH($Q15,'Placebo Lags - Data'!$A:$A,0),MATCH(BO$1,'Placebo Lags - Data'!$B$1:$BA$1,0)))*BO$3</f>
        <v>-1.3746233657002449E-2</v>
      </c>
      <c r="BP15" s="2">
        <f>IF(BP$2=0,0,INDEX('Placebo Lags - Data'!$B:$BA,MATCH($Q15,'Placebo Lags - Data'!$A:$A,0),MATCH(BP$1,'Placebo Lags - Data'!$B$1:$BA$1,0)))*BP$3</f>
        <v>0</v>
      </c>
      <c r="BQ15" s="2"/>
      <c r="BR15" s="2"/>
    </row>
    <row r="16" spans="1:71" x14ac:dyDescent="0.25">
      <c r="A16" t="s">
        <v>52</v>
      </c>
      <c r="B16" s="2">
        <f t="shared" si="0"/>
        <v>2.5447609038267909</v>
      </c>
      <c r="Q16">
        <f>'Placebo Lags - Data'!A13</f>
        <v>1993</v>
      </c>
      <c r="R16" s="2">
        <f>IF(R$2=0,0,INDEX('Placebo Lags - Data'!$B:$BA,MATCH($Q16,'Placebo Lags - Data'!$A:$A,0),MATCH(R$1,'Placebo Lags - Data'!$B$1:$BA$1,0)))*R$3</f>
        <v>8.2745420513674617E-5</v>
      </c>
      <c r="S16" s="2">
        <f>IF(S$2=0,0,INDEX('Placebo Lags - Data'!$B:$BA,MATCH($Q16,'Placebo Lags - Data'!$A:$A,0),MATCH(S$1,'Placebo Lags - Data'!$B$1:$BA$1,0)))*S$3</f>
        <v>0</v>
      </c>
      <c r="T16" s="2">
        <f>IF(T$2=0,0,INDEX('Placebo Lags - Data'!$B:$BA,MATCH($Q16,'Placebo Lags - Data'!$A:$A,0),MATCH(T$1,'Placebo Lags - Data'!$B$1:$BA$1,0)))*T$3</f>
        <v>0</v>
      </c>
      <c r="U16" s="2">
        <f>IF(U$2=0,0,INDEX('Placebo Lags - Data'!$B:$BA,MATCH($Q16,'Placebo Lags - Data'!$A:$A,0),MATCH(U$1,'Placebo Lags - Data'!$B$1:$BA$1,0)))*U$3</f>
        <v>-1.0004216805100441E-2</v>
      </c>
      <c r="V16" s="2">
        <f>IF(V$2=0,0,INDEX('Placebo Lags - Data'!$B:$BA,MATCH($Q16,'Placebo Lags - Data'!$A:$A,0),MATCH(V$1,'Placebo Lags - Data'!$B$1:$BA$1,0)))*V$3</f>
        <v>1.841704361140728E-2</v>
      </c>
      <c r="W16" s="2">
        <f>IF(W$2=0,0,INDEX('Placebo Lags - Data'!$B:$BA,MATCH($Q16,'Placebo Lags - Data'!$A:$A,0),MATCH(W$1,'Placebo Lags - Data'!$B$1:$BA$1,0)))*W$3</f>
        <v>0</v>
      </c>
      <c r="X16" s="2">
        <f>IF(X$2=0,0,INDEX('Placebo Lags - Data'!$B:$BA,MATCH($Q16,'Placebo Lags - Data'!$A:$A,0),MATCH(X$1,'Placebo Lags - Data'!$B$1:$BA$1,0)))*X$3</f>
        <v>-4.4718794524669647E-3</v>
      </c>
      <c r="Y16" s="2">
        <f>IF(Y$2=0,0,INDEX('Placebo Lags - Data'!$B:$BA,MATCH($Q16,'Placebo Lags - Data'!$A:$A,0),MATCH(Y$1,'Placebo Lags - Data'!$B$1:$BA$1,0)))*Y$3</f>
        <v>-5.7107326574623585E-3</v>
      </c>
      <c r="Z16" s="2">
        <f>IF(Z$2=0,0,INDEX('Placebo Lags - Data'!$B:$BA,MATCH($Q16,'Placebo Lags - Data'!$A:$A,0),MATCH(Z$1,'Placebo Lags - Data'!$B$1:$BA$1,0)))*Z$3</f>
        <v>0</v>
      </c>
      <c r="AA16" s="2">
        <f>IF(AA$2=0,0,INDEX('Placebo Lags - Data'!$B:$BA,MATCH($Q16,'Placebo Lags - Data'!$A:$A,0),MATCH(AA$1,'Placebo Lags - Data'!$B$1:$BA$1,0)))*AA$3</f>
        <v>0</v>
      </c>
      <c r="AB16" s="2">
        <f>IF(AB$2=0,0,INDEX('Placebo Lags - Data'!$B:$BA,MATCH($Q16,'Placebo Lags - Data'!$A:$A,0),MATCH(AB$1,'Placebo Lags - Data'!$B$1:$BA$1,0)))*AB$3</f>
        <v>-2.0625248551368713E-2</v>
      </c>
      <c r="AC16" s="2">
        <f>IF(AC$2=0,0,INDEX('Placebo Lags - Data'!$B:$BA,MATCH($Q16,'Placebo Lags - Data'!$A:$A,0),MATCH(AC$1,'Placebo Lags - Data'!$B$1:$BA$1,0)))*AC$3</f>
        <v>4.7201346606016159E-3</v>
      </c>
      <c r="AD16" s="2">
        <f>IF(AD$2=0,0,INDEX('Placebo Lags - Data'!$B:$BA,MATCH($Q16,'Placebo Lags - Data'!$A:$A,0),MATCH(AD$1,'Placebo Lags - Data'!$B$1:$BA$1,0)))*AD$3</f>
        <v>0</v>
      </c>
      <c r="AE16" s="2">
        <f>IF(AE$2=0,0,INDEX('Placebo Lags - Data'!$B:$BA,MATCH($Q16,'Placebo Lags - Data'!$A:$A,0),MATCH(AE$1,'Placebo Lags - Data'!$B$1:$BA$1,0)))*AE$3</f>
        <v>-3.4377839416265488E-2</v>
      </c>
      <c r="AF16" s="2">
        <f>IF(AF$2=0,0,INDEX('Placebo Lags - Data'!$B:$BA,MATCH($Q16,'Placebo Lags - Data'!$A:$A,0),MATCH(AF$1,'Placebo Lags - Data'!$B$1:$BA$1,0)))*AF$3</f>
        <v>-2.2764026653021574E-4</v>
      </c>
      <c r="AG16" s="2">
        <f>IF(AG$2=0,0,INDEX('Placebo Lags - Data'!$B:$BA,MATCH($Q16,'Placebo Lags - Data'!$A:$A,0),MATCH(AG$1,'Placebo Lags - Data'!$B$1:$BA$1,0)))*AG$3</f>
        <v>0</v>
      </c>
      <c r="AH16" s="2">
        <f>IF(AH$2=0,0,INDEX('Placebo Lags - Data'!$B:$BA,MATCH($Q16,'Placebo Lags - Data'!$A:$A,0),MATCH(AH$1,'Placebo Lags - Data'!$B$1:$BA$1,0)))*AH$3</f>
        <v>2.2906763479113579E-2</v>
      </c>
      <c r="AI16" s="2">
        <f>IF(AI$2=0,0,INDEX('Placebo Lags - Data'!$B:$BA,MATCH($Q16,'Placebo Lags - Data'!$A:$A,0),MATCH(AI$1,'Placebo Lags - Data'!$B$1:$BA$1,0)))*AI$3</f>
        <v>-1.0589761659502983E-3</v>
      </c>
      <c r="AJ16" s="2">
        <f>IF(AJ$2=0,0,INDEX('Placebo Lags - Data'!$B:$BA,MATCH($Q16,'Placebo Lags - Data'!$A:$A,0),MATCH(AJ$1,'Placebo Lags - Data'!$B$1:$BA$1,0)))*AJ$3</f>
        <v>-3.6723222583532333E-2</v>
      </c>
      <c r="AK16" s="2">
        <f>IF(AK$2=0,0,INDEX('Placebo Lags - Data'!$B:$BA,MATCH($Q16,'Placebo Lags - Data'!$A:$A,0),MATCH(AK$1,'Placebo Lags - Data'!$B$1:$BA$1,0)))*AK$3</f>
        <v>0</v>
      </c>
      <c r="AL16" s="2">
        <f>IF(AL$2=0,0,INDEX('Placebo Lags - Data'!$B:$BA,MATCH($Q16,'Placebo Lags - Data'!$A:$A,0),MATCH(AL$1,'Placebo Lags - Data'!$B$1:$BA$1,0)))*AL$3</f>
        <v>9.7219750750809908E-4</v>
      </c>
      <c r="AM16" s="2">
        <f>IF(AM$2=0,0,INDEX('Placebo Lags - Data'!$B:$BA,MATCH($Q16,'Placebo Lags - Data'!$A:$A,0),MATCH(AM$1,'Placebo Lags - Data'!$B$1:$BA$1,0)))*AM$3</f>
        <v>3.1341300345957279E-3</v>
      </c>
      <c r="AN16" s="2">
        <f>IF(AN$2=0,0,INDEX('Placebo Lags - Data'!$B:$BA,MATCH($Q16,'Placebo Lags - Data'!$A:$A,0),MATCH(AN$1,'Placebo Lags - Data'!$B$1:$BA$1,0)))*AN$3</f>
        <v>0</v>
      </c>
      <c r="AO16" s="2">
        <f>IF(AO$2=0,0,INDEX('Placebo Lags - Data'!$B:$BA,MATCH($Q16,'Placebo Lags - Data'!$A:$A,0),MATCH(AO$1,'Placebo Lags - Data'!$B$1:$BA$1,0)))*AO$3</f>
        <v>-1.6210636124014854E-2</v>
      </c>
      <c r="AP16" s="2">
        <f>IF(AP$2=0,0,INDEX('Placebo Lags - Data'!$B:$BA,MATCH($Q16,'Placebo Lags - Data'!$A:$A,0),MATCH(AP$1,'Placebo Lags - Data'!$B$1:$BA$1,0)))*AP$3</f>
        <v>0</v>
      </c>
      <c r="AQ16" s="2">
        <f>IF(AQ$2=0,0,INDEX('Placebo Lags - Data'!$B:$BA,MATCH($Q16,'Placebo Lags - Data'!$A:$A,0),MATCH(AQ$1,'Placebo Lags - Data'!$B$1:$BA$1,0)))*AQ$3</f>
        <v>-2.0307045429944992E-2</v>
      </c>
      <c r="AR16" s="2">
        <f>IF(AR$2=0,0,INDEX('Placebo Lags - Data'!$B:$BA,MATCH($Q16,'Placebo Lags - Data'!$A:$A,0),MATCH(AR$1,'Placebo Lags - Data'!$B$1:$BA$1,0)))*AR$3</f>
        <v>0</v>
      </c>
      <c r="AS16" s="2">
        <f>IF(AS$2=0,0,INDEX('Placebo Lags - Data'!$B:$BA,MATCH($Q16,'Placebo Lags - Data'!$A:$A,0),MATCH(AS$1,'Placebo Lags - Data'!$B$1:$BA$1,0)))*AS$3</f>
        <v>6.4642955549061298E-3</v>
      </c>
      <c r="AT16" s="2">
        <f>IF(AT$2=0,0,INDEX('Placebo Lags - Data'!$B:$BA,MATCH($Q16,'Placebo Lags - Data'!$A:$A,0),MATCH(AT$1,'Placebo Lags - Data'!$B$1:$BA$1,0)))*AT$3</f>
        <v>1.7848866060376167E-2</v>
      </c>
      <c r="AU16" s="2">
        <f>IF(AU$2=0,0,INDEX('Placebo Lags - Data'!$B:$BA,MATCH($Q16,'Placebo Lags - Data'!$A:$A,0),MATCH(AU$1,'Placebo Lags - Data'!$B$1:$BA$1,0)))*AU$3</f>
        <v>0</v>
      </c>
      <c r="AV16" s="2">
        <f>IF(AV$2=0,0,INDEX('Placebo Lags - Data'!$B:$BA,MATCH($Q16,'Placebo Lags - Data'!$A:$A,0),MATCH(AV$1,'Placebo Lags - Data'!$B$1:$BA$1,0)))*AV$3</f>
        <v>3.0609380453824997E-2</v>
      </c>
      <c r="AW16" s="2">
        <f>IF(AW$2=0,0,INDEX('Placebo Lags - Data'!$B:$BA,MATCH($Q16,'Placebo Lags - Data'!$A:$A,0),MATCH(AW$1,'Placebo Lags - Data'!$B$1:$BA$1,0)))*AW$3</f>
        <v>0</v>
      </c>
      <c r="AX16" s="2">
        <f>IF(AX$2=0,0,INDEX('Placebo Lags - Data'!$B:$BA,MATCH($Q16,'Placebo Lags - Data'!$A:$A,0),MATCH(AX$1,'Placebo Lags - Data'!$B$1:$BA$1,0)))*AX$3</f>
        <v>0</v>
      </c>
      <c r="AY16" s="2">
        <f>IF(AY$2=0,0,INDEX('Placebo Lags - Data'!$B:$BA,MATCH($Q16,'Placebo Lags - Data'!$A:$A,0),MATCH(AY$1,'Placebo Lags - Data'!$B$1:$BA$1,0)))*AY$3</f>
        <v>0</v>
      </c>
      <c r="AZ16" s="2">
        <f>IF(AZ$2=0,0,INDEX('Placebo Lags - Data'!$B:$BA,MATCH($Q16,'Placebo Lags - Data'!$A:$A,0),MATCH(AZ$1,'Placebo Lags - Data'!$B$1:$BA$1,0)))*AZ$3</f>
        <v>-1.6593147069215775E-2</v>
      </c>
      <c r="BA16" s="2">
        <f>IF(BA$2=0,0,INDEX('Placebo Lags - Data'!$B:$BA,MATCH($Q16,'Placebo Lags - Data'!$A:$A,0),MATCH(BA$1,'Placebo Lags - Data'!$B$1:$BA$1,0)))*BA$3</f>
        <v>0</v>
      </c>
      <c r="BB16" s="2">
        <f>IF(BB$2=0,0,INDEX('Placebo Lags - Data'!$B:$BA,MATCH($Q16,'Placebo Lags - Data'!$A:$A,0),MATCH(BB$1,'Placebo Lags - Data'!$B$1:$BA$1,0)))*BB$3</f>
        <v>-5.8309007436037064E-3</v>
      </c>
      <c r="BC16" s="2">
        <f>IF(BC$2=0,0,INDEX('Placebo Lags - Data'!$B:$BA,MATCH($Q16,'Placebo Lags - Data'!$A:$A,0),MATCH(BC$1,'Placebo Lags - Data'!$B$1:$BA$1,0)))*BC$3</f>
        <v>0</v>
      </c>
      <c r="BD16" s="2">
        <f>IF(BD$2=0,0,INDEX('Placebo Lags - Data'!$B:$BA,MATCH($Q16,'Placebo Lags - Data'!$A:$A,0),MATCH(BD$1,'Placebo Lags - Data'!$B$1:$BA$1,0)))*BD$3</f>
        <v>0</v>
      </c>
      <c r="BE16" s="2">
        <f>IF(BE$2=0,0,INDEX('Placebo Lags - Data'!$B:$BA,MATCH($Q16,'Placebo Lags - Data'!$A:$A,0),MATCH(BE$1,'Placebo Lags - Data'!$B$1:$BA$1,0)))*BE$3</f>
        <v>0</v>
      </c>
      <c r="BF16" s="2">
        <f>IF(BF$2=0,0,INDEX('Placebo Lags - Data'!$B:$BA,MATCH($Q16,'Placebo Lags - Data'!$A:$A,0),MATCH(BF$1,'Placebo Lags - Data'!$B$1:$BA$1,0)))*BF$3</f>
        <v>2.6218591257929802E-2</v>
      </c>
      <c r="BG16" s="2">
        <f>IF(BG$2=0,0,INDEX('Placebo Lags - Data'!$B:$BA,MATCH($Q16,'Placebo Lags - Data'!$A:$A,0),MATCH(BG$1,'Placebo Lags - Data'!$B$1:$BA$1,0)))*BG$3</f>
        <v>2.4231910705566406E-2</v>
      </c>
      <c r="BH16" s="2">
        <f>IF(BH$2=0,0,INDEX('Placebo Lags - Data'!$B:$BA,MATCH($Q16,'Placebo Lags - Data'!$A:$A,0),MATCH(BH$1,'Placebo Lags - Data'!$B$1:$BA$1,0)))*BH$3</f>
        <v>2.7004978619515896E-4</v>
      </c>
      <c r="BI16" s="2">
        <f>IF(BI$2=0,0,INDEX('Placebo Lags - Data'!$B:$BA,MATCH($Q16,'Placebo Lags - Data'!$A:$A,0),MATCH(BI$1,'Placebo Lags - Data'!$B$1:$BA$1,0)))*BI$3</f>
        <v>-3.4539926797151566E-2</v>
      </c>
      <c r="BJ16" s="2">
        <f>IF(BJ$2=0,0,INDEX('Placebo Lags - Data'!$B:$BA,MATCH($Q16,'Placebo Lags - Data'!$A:$A,0),MATCH(BJ$1,'Placebo Lags - Data'!$B$1:$BA$1,0)))*BJ$3</f>
        <v>0</v>
      </c>
      <c r="BK16" s="2">
        <f>IF(BK$2=0,0,INDEX('Placebo Lags - Data'!$B:$BA,MATCH($Q16,'Placebo Lags - Data'!$A:$A,0),MATCH(BK$1,'Placebo Lags - Data'!$B$1:$BA$1,0)))*BK$3</f>
        <v>0</v>
      </c>
      <c r="BL16" s="2">
        <f>IF(BL$2=0,0,INDEX('Placebo Lags - Data'!$B:$BA,MATCH($Q16,'Placebo Lags - Data'!$A:$A,0),MATCH(BL$1,'Placebo Lags - Data'!$B$1:$BA$1,0)))*BL$3</f>
        <v>0</v>
      </c>
      <c r="BM16" s="2">
        <f>IF(BM$2=0,0,INDEX('Placebo Lags - Data'!$B:$BA,MATCH($Q16,'Placebo Lags - Data'!$A:$A,0),MATCH(BM$1,'Placebo Lags - Data'!$B$1:$BA$1,0)))*BM$3</f>
        <v>0</v>
      </c>
      <c r="BN16" s="2">
        <f>IF(BN$2=0,0,INDEX('Placebo Lags - Data'!$B:$BA,MATCH($Q16,'Placebo Lags - Data'!$A:$A,0),MATCH(BN$1,'Placebo Lags - Data'!$B$1:$BA$1,0)))*BN$3</f>
        <v>0</v>
      </c>
      <c r="BO16" s="2">
        <f>IF(BO$2=0,0,INDEX('Placebo Lags - Data'!$B:$BA,MATCH($Q16,'Placebo Lags - Data'!$A:$A,0),MATCH(BO$1,'Placebo Lags - Data'!$B$1:$BA$1,0)))*BO$3</f>
        <v>-5.5101411417126656E-3</v>
      </c>
      <c r="BP16" s="2">
        <f>IF(BP$2=0,0,INDEX('Placebo Lags - Data'!$B:$BA,MATCH($Q16,'Placebo Lags - Data'!$A:$A,0),MATCH(BP$1,'Placebo Lags - Data'!$B$1:$BA$1,0)))*BP$3</f>
        <v>0</v>
      </c>
      <c r="BQ16" s="2"/>
      <c r="BR16" s="2"/>
    </row>
    <row r="17" spans="1:70" x14ac:dyDescent="0.25">
      <c r="A17" t="s">
        <v>46</v>
      </c>
      <c r="B17" s="2">
        <f t="shared" si="0"/>
        <v>2.540862034198013</v>
      </c>
      <c r="Q17">
        <f>'Placebo Lags - Data'!A14</f>
        <v>1994</v>
      </c>
      <c r="R17" s="2">
        <f>IF(R$2=0,0,INDEX('Placebo Lags - Data'!$B:$BA,MATCH($Q17,'Placebo Lags - Data'!$A:$A,0),MATCH(R$1,'Placebo Lags - Data'!$B$1:$BA$1,0)))*R$3</f>
        <v>6.7466502077877522E-3</v>
      </c>
      <c r="S17" s="2">
        <f>IF(S$2=0,0,INDEX('Placebo Lags - Data'!$B:$BA,MATCH($Q17,'Placebo Lags - Data'!$A:$A,0),MATCH(S$1,'Placebo Lags - Data'!$B$1:$BA$1,0)))*S$3</f>
        <v>0</v>
      </c>
      <c r="T17" s="2">
        <f>IF(T$2=0,0,INDEX('Placebo Lags - Data'!$B:$BA,MATCH($Q17,'Placebo Lags - Data'!$A:$A,0),MATCH(T$1,'Placebo Lags - Data'!$B$1:$BA$1,0)))*T$3</f>
        <v>0</v>
      </c>
      <c r="U17" s="2">
        <f>IF(U$2=0,0,INDEX('Placebo Lags - Data'!$B:$BA,MATCH($Q17,'Placebo Lags - Data'!$A:$A,0),MATCH(U$1,'Placebo Lags - Data'!$B$1:$BA$1,0)))*U$3</f>
        <v>3.3727370202541351E-2</v>
      </c>
      <c r="V17" s="2">
        <f>IF(V$2=0,0,INDEX('Placebo Lags - Data'!$B:$BA,MATCH($Q17,'Placebo Lags - Data'!$A:$A,0),MATCH(V$1,'Placebo Lags - Data'!$B$1:$BA$1,0)))*V$3</f>
        <v>9.3961462378501892E-2</v>
      </c>
      <c r="W17" s="2">
        <f>IF(W$2=0,0,INDEX('Placebo Lags - Data'!$B:$BA,MATCH($Q17,'Placebo Lags - Data'!$A:$A,0),MATCH(W$1,'Placebo Lags - Data'!$B$1:$BA$1,0)))*W$3</f>
        <v>0</v>
      </c>
      <c r="X17" s="2">
        <f>IF(X$2=0,0,INDEX('Placebo Lags - Data'!$B:$BA,MATCH($Q17,'Placebo Lags - Data'!$A:$A,0),MATCH(X$1,'Placebo Lags - Data'!$B$1:$BA$1,0)))*X$3</f>
        <v>8.359421044588089E-4</v>
      </c>
      <c r="Y17" s="2">
        <f>IF(Y$2=0,0,INDEX('Placebo Lags - Data'!$B:$BA,MATCH($Q17,'Placebo Lags - Data'!$A:$A,0),MATCH(Y$1,'Placebo Lags - Data'!$B$1:$BA$1,0)))*Y$3</f>
        <v>7.7266558073461056E-3</v>
      </c>
      <c r="Z17" s="2">
        <f>IF(Z$2=0,0,INDEX('Placebo Lags - Data'!$B:$BA,MATCH($Q17,'Placebo Lags - Data'!$A:$A,0),MATCH(Z$1,'Placebo Lags - Data'!$B$1:$BA$1,0)))*Z$3</f>
        <v>0</v>
      </c>
      <c r="AA17" s="2">
        <f>IF(AA$2=0,0,INDEX('Placebo Lags - Data'!$B:$BA,MATCH($Q17,'Placebo Lags - Data'!$A:$A,0),MATCH(AA$1,'Placebo Lags - Data'!$B$1:$BA$1,0)))*AA$3</f>
        <v>0</v>
      </c>
      <c r="AB17" s="2">
        <f>IF(AB$2=0,0,INDEX('Placebo Lags - Data'!$B:$BA,MATCH($Q17,'Placebo Lags - Data'!$A:$A,0),MATCH(AB$1,'Placebo Lags - Data'!$B$1:$BA$1,0)))*AB$3</f>
        <v>4.3969850987195969E-2</v>
      </c>
      <c r="AC17" s="2">
        <f>IF(AC$2=0,0,INDEX('Placebo Lags - Data'!$B:$BA,MATCH($Q17,'Placebo Lags - Data'!$A:$A,0),MATCH(AC$1,'Placebo Lags - Data'!$B$1:$BA$1,0)))*AC$3</f>
        <v>4.3586692772805691E-3</v>
      </c>
      <c r="AD17" s="2">
        <f>IF(AD$2=0,0,INDEX('Placebo Lags - Data'!$B:$BA,MATCH($Q17,'Placebo Lags - Data'!$A:$A,0),MATCH(AD$1,'Placebo Lags - Data'!$B$1:$BA$1,0)))*AD$3</f>
        <v>0</v>
      </c>
      <c r="AE17" s="2">
        <f>IF(AE$2=0,0,INDEX('Placebo Lags - Data'!$B:$BA,MATCH($Q17,'Placebo Lags - Data'!$A:$A,0),MATCH(AE$1,'Placebo Lags - Data'!$B$1:$BA$1,0)))*AE$3</f>
        <v>6.4304345287382603E-3</v>
      </c>
      <c r="AF17" s="2">
        <f>IF(AF$2=0,0,INDEX('Placebo Lags - Data'!$B:$BA,MATCH($Q17,'Placebo Lags - Data'!$A:$A,0),MATCH(AF$1,'Placebo Lags - Data'!$B$1:$BA$1,0)))*AF$3</f>
        <v>1.9778463989496231E-2</v>
      </c>
      <c r="AG17" s="2">
        <f>IF(AG$2=0,0,INDEX('Placebo Lags - Data'!$B:$BA,MATCH($Q17,'Placebo Lags - Data'!$A:$A,0),MATCH(AG$1,'Placebo Lags - Data'!$B$1:$BA$1,0)))*AG$3</f>
        <v>0</v>
      </c>
      <c r="AH17" s="2">
        <f>IF(AH$2=0,0,INDEX('Placebo Lags - Data'!$B:$BA,MATCH($Q17,'Placebo Lags - Data'!$A:$A,0),MATCH(AH$1,'Placebo Lags - Data'!$B$1:$BA$1,0)))*AH$3</f>
        <v>-1.8969109281897545E-2</v>
      </c>
      <c r="AI17" s="2">
        <f>IF(AI$2=0,0,INDEX('Placebo Lags - Data'!$B:$BA,MATCH($Q17,'Placebo Lags - Data'!$A:$A,0),MATCH(AI$1,'Placebo Lags - Data'!$B$1:$BA$1,0)))*AI$3</f>
        <v>1.3924530707299709E-2</v>
      </c>
      <c r="AJ17" s="2">
        <f>IF(AJ$2=0,0,INDEX('Placebo Lags - Data'!$B:$BA,MATCH($Q17,'Placebo Lags - Data'!$A:$A,0),MATCH(AJ$1,'Placebo Lags - Data'!$B$1:$BA$1,0)))*AJ$3</f>
        <v>-2.4922218173742294E-2</v>
      </c>
      <c r="AK17" s="2">
        <f>IF(AK$2=0,0,INDEX('Placebo Lags - Data'!$B:$BA,MATCH($Q17,'Placebo Lags - Data'!$A:$A,0),MATCH(AK$1,'Placebo Lags - Data'!$B$1:$BA$1,0)))*AK$3</f>
        <v>0</v>
      </c>
      <c r="AL17" s="2">
        <f>IF(AL$2=0,0,INDEX('Placebo Lags - Data'!$B:$BA,MATCH($Q17,'Placebo Lags - Data'!$A:$A,0),MATCH(AL$1,'Placebo Lags - Data'!$B$1:$BA$1,0)))*AL$3</f>
        <v>3.5810414701700211E-2</v>
      </c>
      <c r="AM17" s="2">
        <f>IF(AM$2=0,0,INDEX('Placebo Lags - Data'!$B:$BA,MATCH($Q17,'Placebo Lags - Data'!$A:$A,0),MATCH(AM$1,'Placebo Lags - Data'!$B$1:$BA$1,0)))*AM$3</f>
        <v>-2.0987633615732193E-2</v>
      </c>
      <c r="AN17" s="2">
        <f>IF(AN$2=0,0,INDEX('Placebo Lags - Data'!$B:$BA,MATCH($Q17,'Placebo Lags - Data'!$A:$A,0),MATCH(AN$1,'Placebo Lags - Data'!$B$1:$BA$1,0)))*AN$3</f>
        <v>0</v>
      </c>
      <c r="AO17" s="2">
        <f>IF(AO$2=0,0,INDEX('Placebo Lags - Data'!$B:$BA,MATCH($Q17,'Placebo Lags - Data'!$A:$A,0),MATCH(AO$1,'Placebo Lags - Data'!$B$1:$BA$1,0)))*AO$3</f>
        <v>-2.3556100204586983E-2</v>
      </c>
      <c r="AP17" s="2">
        <f>IF(AP$2=0,0,INDEX('Placebo Lags - Data'!$B:$BA,MATCH($Q17,'Placebo Lags - Data'!$A:$A,0),MATCH(AP$1,'Placebo Lags - Data'!$B$1:$BA$1,0)))*AP$3</f>
        <v>0</v>
      </c>
      <c r="AQ17" s="2">
        <f>IF(AQ$2=0,0,INDEX('Placebo Lags - Data'!$B:$BA,MATCH($Q17,'Placebo Lags - Data'!$A:$A,0),MATCH(AQ$1,'Placebo Lags - Data'!$B$1:$BA$1,0)))*AQ$3</f>
        <v>-8.0004461109638214E-2</v>
      </c>
      <c r="AR17" s="2">
        <f>IF(AR$2=0,0,INDEX('Placebo Lags - Data'!$B:$BA,MATCH($Q17,'Placebo Lags - Data'!$A:$A,0),MATCH(AR$1,'Placebo Lags - Data'!$B$1:$BA$1,0)))*AR$3</f>
        <v>0</v>
      </c>
      <c r="AS17" s="2">
        <f>IF(AS$2=0,0,INDEX('Placebo Lags - Data'!$B:$BA,MATCH($Q17,'Placebo Lags - Data'!$A:$A,0),MATCH(AS$1,'Placebo Lags - Data'!$B$1:$BA$1,0)))*AS$3</f>
        <v>8.1728901714086533E-3</v>
      </c>
      <c r="AT17" s="2">
        <f>IF(AT$2=0,0,INDEX('Placebo Lags - Data'!$B:$BA,MATCH($Q17,'Placebo Lags - Data'!$A:$A,0),MATCH(AT$1,'Placebo Lags - Data'!$B$1:$BA$1,0)))*AT$3</f>
        <v>-2.2197479382157326E-2</v>
      </c>
      <c r="AU17" s="2">
        <f>IF(AU$2=0,0,INDEX('Placebo Lags - Data'!$B:$BA,MATCH($Q17,'Placebo Lags - Data'!$A:$A,0),MATCH(AU$1,'Placebo Lags - Data'!$B$1:$BA$1,0)))*AU$3</f>
        <v>0</v>
      </c>
      <c r="AV17" s="2">
        <f>IF(AV$2=0,0,INDEX('Placebo Lags - Data'!$B:$BA,MATCH($Q17,'Placebo Lags - Data'!$A:$A,0),MATCH(AV$1,'Placebo Lags - Data'!$B$1:$BA$1,0)))*AV$3</f>
        <v>-2.3421216756105423E-2</v>
      </c>
      <c r="AW17" s="2">
        <f>IF(AW$2=0,0,INDEX('Placebo Lags - Data'!$B:$BA,MATCH($Q17,'Placebo Lags - Data'!$A:$A,0),MATCH(AW$1,'Placebo Lags - Data'!$B$1:$BA$1,0)))*AW$3</f>
        <v>0</v>
      </c>
      <c r="AX17" s="2">
        <f>IF(AX$2=0,0,INDEX('Placebo Lags - Data'!$B:$BA,MATCH($Q17,'Placebo Lags - Data'!$A:$A,0),MATCH(AX$1,'Placebo Lags - Data'!$B$1:$BA$1,0)))*AX$3</f>
        <v>0</v>
      </c>
      <c r="AY17" s="2">
        <f>IF(AY$2=0,0,INDEX('Placebo Lags - Data'!$B:$BA,MATCH($Q17,'Placebo Lags - Data'!$A:$A,0),MATCH(AY$1,'Placebo Lags - Data'!$B$1:$BA$1,0)))*AY$3</f>
        <v>0</v>
      </c>
      <c r="AZ17" s="2">
        <f>IF(AZ$2=0,0,INDEX('Placebo Lags - Data'!$B:$BA,MATCH($Q17,'Placebo Lags - Data'!$A:$A,0),MATCH(AZ$1,'Placebo Lags - Data'!$B$1:$BA$1,0)))*AZ$3</f>
        <v>-5.0324577838182449E-2</v>
      </c>
      <c r="BA17" s="2">
        <f>IF(BA$2=0,0,INDEX('Placebo Lags - Data'!$B:$BA,MATCH($Q17,'Placebo Lags - Data'!$A:$A,0),MATCH(BA$1,'Placebo Lags - Data'!$B$1:$BA$1,0)))*BA$3</f>
        <v>0</v>
      </c>
      <c r="BB17" s="2">
        <f>IF(BB$2=0,0,INDEX('Placebo Lags - Data'!$B:$BA,MATCH($Q17,'Placebo Lags - Data'!$A:$A,0),MATCH(BB$1,'Placebo Lags - Data'!$B$1:$BA$1,0)))*BB$3</f>
        <v>-8.2167834043502808E-3</v>
      </c>
      <c r="BC17" s="2">
        <f>IF(BC$2=0,0,INDEX('Placebo Lags - Data'!$B:$BA,MATCH($Q17,'Placebo Lags - Data'!$A:$A,0),MATCH(BC$1,'Placebo Lags - Data'!$B$1:$BA$1,0)))*BC$3</f>
        <v>0</v>
      </c>
      <c r="BD17" s="2">
        <f>IF(BD$2=0,0,INDEX('Placebo Lags - Data'!$B:$BA,MATCH($Q17,'Placebo Lags - Data'!$A:$A,0),MATCH(BD$1,'Placebo Lags - Data'!$B$1:$BA$1,0)))*BD$3</f>
        <v>0</v>
      </c>
      <c r="BE17" s="2">
        <f>IF(BE$2=0,0,INDEX('Placebo Lags - Data'!$B:$BA,MATCH($Q17,'Placebo Lags - Data'!$A:$A,0),MATCH(BE$1,'Placebo Lags - Data'!$B$1:$BA$1,0)))*BE$3</f>
        <v>0</v>
      </c>
      <c r="BF17" s="2">
        <f>IF(BF$2=0,0,INDEX('Placebo Lags - Data'!$B:$BA,MATCH($Q17,'Placebo Lags - Data'!$A:$A,0),MATCH(BF$1,'Placebo Lags - Data'!$B$1:$BA$1,0)))*BF$3</f>
        <v>7.9429708421230316E-2</v>
      </c>
      <c r="BG17" s="2">
        <f>IF(BG$2=0,0,INDEX('Placebo Lags - Data'!$B:$BA,MATCH($Q17,'Placebo Lags - Data'!$A:$A,0),MATCH(BG$1,'Placebo Lags - Data'!$B$1:$BA$1,0)))*BG$3</f>
        <v>-5.5183548480272293E-2</v>
      </c>
      <c r="BH17" s="2">
        <f>IF(BH$2=0,0,INDEX('Placebo Lags - Data'!$B:$BA,MATCH($Q17,'Placebo Lags - Data'!$A:$A,0),MATCH(BH$1,'Placebo Lags - Data'!$B$1:$BA$1,0)))*BH$3</f>
        <v>5.9486038982868195E-2</v>
      </c>
      <c r="BI17" s="2">
        <f>IF(BI$2=0,0,INDEX('Placebo Lags - Data'!$B:$BA,MATCH($Q17,'Placebo Lags - Data'!$A:$A,0),MATCH(BI$1,'Placebo Lags - Data'!$B$1:$BA$1,0)))*BI$3</f>
        <v>-2.3577045649290085E-2</v>
      </c>
      <c r="BJ17" s="2">
        <f>IF(BJ$2=0,0,INDEX('Placebo Lags - Data'!$B:$BA,MATCH($Q17,'Placebo Lags - Data'!$A:$A,0),MATCH(BJ$1,'Placebo Lags - Data'!$B$1:$BA$1,0)))*BJ$3</f>
        <v>0</v>
      </c>
      <c r="BK17" s="2">
        <f>IF(BK$2=0,0,INDEX('Placebo Lags - Data'!$B:$BA,MATCH($Q17,'Placebo Lags - Data'!$A:$A,0),MATCH(BK$1,'Placebo Lags - Data'!$B$1:$BA$1,0)))*BK$3</f>
        <v>0</v>
      </c>
      <c r="BL17" s="2">
        <f>IF(BL$2=0,0,INDEX('Placebo Lags - Data'!$B:$BA,MATCH($Q17,'Placebo Lags - Data'!$A:$A,0),MATCH(BL$1,'Placebo Lags - Data'!$B$1:$BA$1,0)))*BL$3</f>
        <v>0</v>
      </c>
      <c r="BM17" s="2">
        <f>IF(BM$2=0,0,INDEX('Placebo Lags - Data'!$B:$BA,MATCH($Q17,'Placebo Lags - Data'!$A:$A,0),MATCH(BM$1,'Placebo Lags - Data'!$B$1:$BA$1,0)))*BM$3</f>
        <v>0</v>
      </c>
      <c r="BN17" s="2">
        <f>IF(BN$2=0,0,INDEX('Placebo Lags - Data'!$B:$BA,MATCH($Q17,'Placebo Lags - Data'!$A:$A,0),MATCH(BN$1,'Placebo Lags - Data'!$B$1:$BA$1,0)))*BN$3</f>
        <v>0</v>
      </c>
      <c r="BO17" s="2">
        <f>IF(BO$2=0,0,INDEX('Placebo Lags - Data'!$B:$BA,MATCH($Q17,'Placebo Lags - Data'!$A:$A,0),MATCH(BO$1,'Placebo Lags - Data'!$B$1:$BA$1,0)))*BO$3</f>
        <v>1.3646156527101994E-2</v>
      </c>
      <c r="BP17" s="2">
        <f>IF(BP$2=0,0,INDEX('Placebo Lags - Data'!$B:$BA,MATCH($Q17,'Placebo Lags - Data'!$A:$A,0),MATCH(BP$1,'Placebo Lags - Data'!$B$1:$BA$1,0)))*BP$3</f>
        <v>0</v>
      </c>
      <c r="BQ17" s="2"/>
      <c r="BR17" s="2"/>
    </row>
    <row r="18" spans="1:70" x14ac:dyDescent="0.25">
      <c r="A18" t="s">
        <v>44</v>
      </c>
      <c r="B18" s="2">
        <f t="shared" si="0"/>
        <v>2.4757523238598496</v>
      </c>
      <c r="Q18">
        <f>'Placebo Lags - Data'!A15</f>
        <v>1995</v>
      </c>
      <c r="R18" s="2">
        <f>IF(R$2=0,0,INDEX('Placebo Lags - Data'!$B:$BA,MATCH($Q18,'Placebo Lags - Data'!$A:$A,0),MATCH(R$1,'Placebo Lags - Data'!$B$1:$BA$1,0)))*R$3</f>
        <v>1.7757529392838478E-2</v>
      </c>
      <c r="S18" s="2">
        <f>IF(S$2=0,0,INDEX('Placebo Lags - Data'!$B:$BA,MATCH($Q18,'Placebo Lags - Data'!$A:$A,0),MATCH(S$1,'Placebo Lags - Data'!$B$1:$BA$1,0)))*S$3</f>
        <v>0</v>
      </c>
      <c r="T18" s="2">
        <f>IF(T$2=0,0,INDEX('Placebo Lags - Data'!$B:$BA,MATCH($Q18,'Placebo Lags - Data'!$A:$A,0),MATCH(T$1,'Placebo Lags - Data'!$B$1:$BA$1,0)))*T$3</f>
        <v>0</v>
      </c>
      <c r="U18" s="2">
        <f>IF(U$2=0,0,INDEX('Placebo Lags - Data'!$B:$BA,MATCH($Q18,'Placebo Lags - Data'!$A:$A,0),MATCH(U$1,'Placebo Lags - Data'!$B$1:$BA$1,0)))*U$3</f>
        <v>1.4790806919336319E-2</v>
      </c>
      <c r="V18" s="2">
        <f>IF(V$2=0,0,INDEX('Placebo Lags - Data'!$B:$BA,MATCH($Q18,'Placebo Lags - Data'!$A:$A,0),MATCH(V$1,'Placebo Lags - Data'!$B$1:$BA$1,0)))*V$3</f>
        <v>0.11056067049503326</v>
      </c>
      <c r="W18" s="2">
        <f>IF(W$2=0,0,INDEX('Placebo Lags - Data'!$B:$BA,MATCH($Q18,'Placebo Lags - Data'!$A:$A,0),MATCH(W$1,'Placebo Lags - Data'!$B$1:$BA$1,0)))*W$3</f>
        <v>0</v>
      </c>
      <c r="X18" s="2">
        <f>IF(X$2=0,0,INDEX('Placebo Lags - Data'!$B:$BA,MATCH($Q18,'Placebo Lags - Data'!$A:$A,0),MATCH(X$1,'Placebo Lags - Data'!$B$1:$BA$1,0)))*X$3</f>
        <v>5.2897310815751553E-3</v>
      </c>
      <c r="Y18" s="2">
        <f>IF(Y$2=0,0,INDEX('Placebo Lags - Data'!$B:$BA,MATCH($Q18,'Placebo Lags - Data'!$A:$A,0),MATCH(Y$1,'Placebo Lags - Data'!$B$1:$BA$1,0)))*Y$3</f>
        <v>-2.196180447936058E-2</v>
      </c>
      <c r="Z18" s="2">
        <f>IF(Z$2=0,0,INDEX('Placebo Lags - Data'!$B:$BA,MATCH($Q18,'Placebo Lags - Data'!$A:$A,0),MATCH(Z$1,'Placebo Lags - Data'!$B$1:$BA$1,0)))*Z$3</f>
        <v>0</v>
      </c>
      <c r="AA18" s="2">
        <f>IF(AA$2=0,0,INDEX('Placebo Lags - Data'!$B:$BA,MATCH($Q18,'Placebo Lags - Data'!$A:$A,0),MATCH(AA$1,'Placebo Lags - Data'!$B$1:$BA$1,0)))*AA$3</f>
        <v>0</v>
      </c>
      <c r="AB18" s="2">
        <f>IF(AB$2=0,0,INDEX('Placebo Lags - Data'!$B:$BA,MATCH($Q18,'Placebo Lags - Data'!$A:$A,0),MATCH(AB$1,'Placebo Lags - Data'!$B$1:$BA$1,0)))*AB$3</f>
        <v>3.1494613736867905E-2</v>
      </c>
      <c r="AC18" s="2">
        <f>IF(AC$2=0,0,INDEX('Placebo Lags - Data'!$B:$BA,MATCH($Q18,'Placebo Lags - Data'!$A:$A,0),MATCH(AC$1,'Placebo Lags - Data'!$B$1:$BA$1,0)))*AC$3</f>
        <v>1.5094425529241562E-2</v>
      </c>
      <c r="AD18" s="2">
        <f>IF(AD$2=0,0,INDEX('Placebo Lags - Data'!$B:$BA,MATCH($Q18,'Placebo Lags - Data'!$A:$A,0),MATCH(AD$1,'Placebo Lags - Data'!$B$1:$BA$1,0)))*AD$3</f>
        <v>0</v>
      </c>
      <c r="AE18" s="2">
        <f>IF(AE$2=0,0,INDEX('Placebo Lags - Data'!$B:$BA,MATCH($Q18,'Placebo Lags - Data'!$A:$A,0),MATCH(AE$1,'Placebo Lags - Data'!$B$1:$BA$1,0)))*AE$3</f>
        <v>2.7922259643673897E-2</v>
      </c>
      <c r="AF18" s="2">
        <f>IF(AF$2=0,0,INDEX('Placebo Lags - Data'!$B:$BA,MATCH($Q18,'Placebo Lags - Data'!$A:$A,0),MATCH(AF$1,'Placebo Lags - Data'!$B$1:$BA$1,0)))*AF$3</f>
        <v>4.0802128612995148E-2</v>
      </c>
      <c r="AG18" s="2">
        <f>IF(AG$2=0,0,INDEX('Placebo Lags - Data'!$B:$BA,MATCH($Q18,'Placebo Lags - Data'!$A:$A,0),MATCH(AG$1,'Placebo Lags - Data'!$B$1:$BA$1,0)))*AG$3</f>
        <v>0</v>
      </c>
      <c r="AH18" s="2">
        <f>IF(AH$2=0,0,INDEX('Placebo Lags - Data'!$B:$BA,MATCH($Q18,'Placebo Lags - Data'!$A:$A,0),MATCH(AH$1,'Placebo Lags - Data'!$B$1:$BA$1,0)))*AH$3</f>
        <v>-9.1261982917785645E-2</v>
      </c>
      <c r="AI18" s="2">
        <f>IF(AI$2=0,0,INDEX('Placebo Lags - Data'!$B:$BA,MATCH($Q18,'Placebo Lags - Data'!$A:$A,0),MATCH(AI$1,'Placebo Lags - Data'!$B$1:$BA$1,0)))*AI$3</f>
        <v>1.6650194302201271E-2</v>
      </c>
      <c r="AJ18" s="2">
        <f>IF(AJ$2=0,0,INDEX('Placebo Lags - Data'!$B:$BA,MATCH($Q18,'Placebo Lags - Data'!$A:$A,0),MATCH(AJ$1,'Placebo Lags - Data'!$B$1:$BA$1,0)))*AJ$3</f>
        <v>-4.635528102517128E-2</v>
      </c>
      <c r="AK18" s="2">
        <f>IF(AK$2=0,0,INDEX('Placebo Lags - Data'!$B:$BA,MATCH($Q18,'Placebo Lags - Data'!$A:$A,0),MATCH(AK$1,'Placebo Lags - Data'!$B$1:$BA$1,0)))*AK$3</f>
        <v>0</v>
      </c>
      <c r="AL18" s="2">
        <f>IF(AL$2=0,0,INDEX('Placebo Lags - Data'!$B:$BA,MATCH($Q18,'Placebo Lags - Data'!$A:$A,0),MATCH(AL$1,'Placebo Lags - Data'!$B$1:$BA$1,0)))*AL$3</f>
        <v>-2.0440101623535156E-2</v>
      </c>
      <c r="AM18" s="2">
        <f>IF(AM$2=0,0,INDEX('Placebo Lags - Data'!$B:$BA,MATCH($Q18,'Placebo Lags - Data'!$A:$A,0),MATCH(AM$1,'Placebo Lags - Data'!$B$1:$BA$1,0)))*AM$3</f>
        <v>3.4328710287809372E-2</v>
      </c>
      <c r="AN18" s="2">
        <f>IF(AN$2=0,0,INDEX('Placebo Lags - Data'!$B:$BA,MATCH($Q18,'Placebo Lags - Data'!$A:$A,0),MATCH(AN$1,'Placebo Lags - Data'!$B$1:$BA$1,0)))*AN$3</f>
        <v>0</v>
      </c>
      <c r="AO18" s="2">
        <f>IF(AO$2=0,0,INDEX('Placebo Lags - Data'!$B:$BA,MATCH($Q18,'Placebo Lags - Data'!$A:$A,0),MATCH(AO$1,'Placebo Lags - Data'!$B$1:$BA$1,0)))*AO$3</f>
        <v>-4.7753460705280304E-2</v>
      </c>
      <c r="AP18" s="2">
        <f>IF(AP$2=0,0,INDEX('Placebo Lags - Data'!$B:$BA,MATCH($Q18,'Placebo Lags - Data'!$A:$A,0),MATCH(AP$1,'Placebo Lags - Data'!$B$1:$BA$1,0)))*AP$3</f>
        <v>0</v>
      </c>
      <c r="AQ18" s="2">
        <f>IF(AQ$2=0,0,INDEX('Placebo Lags - Data'!$B:$BA,MATCH($Q18,'Placebo Lags - Data'!$A:$A,0),MATCH(AQ$1,'Placebo Lags - Data'!$B$1:$BA$1,0)))*AQ$3</f>
        <v>-5.2694734185934067E-2</v>
      </c>
      <c r="AR18" s="2">
        <f>IF(AR$2=0,0,INDEX('Placebo Lags - Data'!$B:$BA,MATCH($Q18,'Placebo Lags - Data'!$A:$A,0),MATCH(AR$1,'Placebo Lags - Data'!$B$1:$BA$1,0)))*AR$3</f>
        <v>0</v>
      </c>
      <c r="AS18" s="2">
        <f>IF(AS$2=0,0,INDEX('Placebo Lags - Data'!$B:$BA,MATCH($Q18,'Placebo Lags - Data'!$A:$A,0),MATCH(AS$1,'Placebo Lags - Data'!$B$1:$BA$1,0)))*AS$3</f>
        <v>1.5792069956660271E-2</v>
      </c>
      <c r="AT18" s="2">
        <f>IF(AT$2=0,0,INDEX('Placebo Lags - Data'!$B:$BA,MATCH($Q18,'Placebo Lags - Data'!$A:$A,0),MATCH(AT$1,'Placebo Lags - Data'!$B$1:$BA$1,0)))*AT$3</f>
        <v>-3.7035789340734482E-2</v>
      </c>
      <c r="AU18" s="2">
        <f>IF(AU$2=0,0,INDEX('Placebo Lags - Data'!$B:$BA,MATCH($Q18,'Placebo Lags - Data'!$A:$A,0),MATCH(AU$1,'Placebo Lags - Data'!$B$1:$BA$1,0)))*AU$3</f>
        <v>0</v>
      </c>
      <c r="AV18" s="2">
        <f>IF(AV$2=0,0,INDEX('Placebo Lags - Data'!$B:$BA,MATCH($Q18,'Placebo Lags - Data'!$A:$A,0),MATCH(AV$1,'Placebo Lags - Data'!$B$1:$BA$1,0)))*AV$3</f>
        <v>4.0773402899503708E-2</v>
      </c>
      <c r="AW18" s="2">
        <f>IF(AW$2=0,0,INDEX('Placebo Lags - Data'!$B:$BA,MATCH($Q18,'Placebo Lags - Data'!$A:$A,0),MATCH(AW$1,'Placebo Lags - Data'!$B$1:$BA$1,0)))*AW$3</f>
        <v>0</v>
      </c>
      <c r="AX18" s="2">
        <f>IF(AX$2=0,0,INDEX('Placebo Lags - Data'!$B:$BA,MATCH($Q18,'Placebo Lags - Data'!$A:$A,0),MATCH(AX$1,'Placebo Lags - Data'!$B$1:$BA$1,0)))*AX$3</f>
        <v>0</v>
      </c>
      <c r="AY18" s="2">
        <f>IF(AY$2=0,0,INDEX('Placebo Lags - Data'!$B:$BA,MATCH($Q18,'Placebo Lags - Data'!$A:$A,0),MATCH(AY$1,'Placebo Lags - Data'!$B$1:$BA$1,0)))*AY$3</f>
        <v>0</v>
      </c>
      <c r="AZ18" s="2">
        <f>IF(AZ$2=0,0,INDEX('Placebo Lags - Data'!$B:$BA,MATCH($Q18,'Placebo Lags - Data'!$A:$A,0),MATCH(AZ$1,'Placebo Lags - Data'!$B$1:$BA$1,0)))*AZ$3</f>
        <v>-3.9281390607357025E-2</v>
      </c>
      <c r="BA18" s="2">
        <f>IF(BA$2=0,0,INDEX('Placebo Lags - Data'!$B:$BA,MATCH($Q18,'Placebo Lags - Data'!$A:$A,0),MATCH(BA$1,'Placebo Lags - Data'!$B$1:$BA$1,0)))*BA$3</f>
        <v>0</v>
      </c>
      <c r="BB18" s="2">
        <f>IF(BB$2=0,0,INDEX('Placebo Lags - Data'!$B:$BA,MATCH($Q18,'Placebo Lags - Data'!$A:$A,0),MATCH(BB$1,'Placebo Lags - Data'!$B$1:$BA$1,0)))*BB$3</f>
        <v>-3.5725753754377365E-2</v>
      </c>
      <c r="BC18" s="2">
        <f>IF(BC$2=0,0,INDEX('Placebo Lags - Data'!$B:$BA,MATCH($Q18,'Placebo Lags - Data'!$A:$A,0),MATCH(BC$1,'Placebo Lags - Data'!$B$1:$BA$1,0)))*BC$3</f>
        <v>0</v>
      </c>
      <c r="BD18" s="2">
        <f>IF(BD$2=0,0,INDEX('Placebo Lags - Data'!$B:$BA,MATCH($Q18,'Placebo Lags - Data'!$A:$A,0),MATCH(BD$1,'Placebo Lags - Data'!$B$1:$BA$1,0)))*BD$3</f>
        <v>0</v>
      </c>
      <c r="BE18" s="2">
        <f>IF(BE$2=0,0,INDEX('Placebo Lags - Data'!$B:$BA,MATCH($Q18,'Placebo Lags - Data'!$A:$A,0),MATCH(BE$1,'Placebo Lags - Data'!$B$1:$BA$1,0)))*BE$3</f>
        <v>0</v>
      </c>
      <c r="BF18" s="2">
        <f>IF(BF$2=0,0,INDEX('Placebo Lags - Data'!$B:$BA,MATCH($Q18,'Placebo Lags - Data'!$A:$A,0),MATCH(BF$1,'Placebo Lags - Data'!$B$1:$BA$1,0)))*BF$3</f>
        <v>3.6339703947305679E-2</v>
      </c>
      <c r="BG18" s="2">
        <f>IF(BG$2=0,0,INDEX('Placebo Lags - Data'!$B:$BA,MATCH($Q18,'Placebo Lags - Data'!$A:$A,0),MATCH(BG$1,'Placebo Lags - Data'!$B$1:$BA$1,0)))*BG$3</f>
        <v>-6.594211608171463E-2</v>
      </c>
      <c r="BH18" s="2">
        <f>IF(BH$2=0,0,INDEX('Placebo Lags - Data'!$B:$BA,MATCH($Q18,'Placebo Lags - Data'!$A:$A,0),MATCH(BH$1,'Placebo Lags - Data'!$B$1:$BA$1,0)))*BH$3</f>
        <v>3.8124177604913712E-2</v>
      </c>
      <c r="BI18" s="2">
        <f>IF(BI$2=0,0,INDEX('Placebo Lags - Data'!$B:$BA,MATCH($Q18,'Placebo Lags - Data'!$A:$A,0),MATCH(BI$1,'Placebo Lags - Data'!$B$1:$BA$1,0)))*BI$3</f>
        <v>-1.9332192838191986E-2</v>
      </c>
      <c r="BJ18" s="2">
        <f>IF(BJ$2=0,0,INDEX('Placebo Lags - Data'!$B:$BA,MATCH($Q18,'Placebo Lags - Data'!$A:$A,0),MATCH(BJ$1,'Placebo Lags - Data'!$B$1:$BA$1,0)))*BJ$3</f>
        <v>0</v>
      </c>
      <c r="BK18" s="2">
        <f>IF(BK$2=0,0,INDEX('Placebo Lags - Data'!$B:$BA,MATCH($Q18,'Placebo Lags - Data'!$A:$A,0),MATCH(BK$1,'Placebo Lags - Data'!$B$1:$BA$1,0)))*BK$3</f>
        <v>0</v>
      </c>
      <c r="BL18" s="2">
        <f>IF(BL$2=0,0,INDEX('Placebo Lags - Data'!$B:$BA,MATCH($Q18,'Placebo Lags - Data'!$A:$A,0),MATCH(BL$1,'Placebo Lags - Data'!$B$1:$BA$1,0)))*BL$3</f>
        <v>0</v>
      </c>
      <c r="BM18" s="2">
        <f>IF(BM$2=0,0,INDEX('Placebo Lags - Data'!$B:$BA,MATCH($Q18,'Placebo Lags - Data'!$A:$A,0),MATCH(BM$1,'Placebo Lags - Data'!$B$1:$BA$1,0)))*BM$3</f>
        <v>0</v>
      </c>
      <c r="BN18" s="2">
        <f>IF(BN$2=0,0,INDEX('Placebo Lags - Data'!$B:$BA,MATCH($Q18,'Placebo Lags - Data'!$A:$A,0),MATCH(BN$1,'Placebo Lags - Data'!$B$1:$BA$1,0)))*BN$3</f>
        <v>0</v>
      </c>
      <c r="BO18" s="2">
        <f>IF(BO$2=0,0,INDEX('Placebo Lags - Data'!$B:$BA,MATCH($Q18,'Placebo Lags - Data'!$A:$A,0),MATCH(BO$1,'Placebo Lags - Data'!$B$1:$BA$1,0)))*BO$3</f>
        <v>2.0746601745486259E-2</v>
      </c>
      <c r="BP18" s="2">
        <f>IF(BP$2=0,0,INDEX('Placebo Lags - Data'!$B:$BA,MATCH($Q18,'Placebo Lags - Data'!$A:$A,0),MATCH(BP$1,'Placebo Lags - Data'!$B$1:$BA$1,0)))*BP$3</f>
        <v>0</v>
      </c>
      <c r="BQ18" s="2"/>
      <c r="BR18" s="2"/>
    </row>
    <row r="19" spans="1:70" x14ac:dyDescent="0.25">
      <c r="A19" t="s">
        <v>38</v>
      </c>
      <c r="B19" s="2">
        <f t="shared" si="0"/>
        <v>2.4623572452934877</v>
      </c>
      <c r="Q19">
        <f>'Placebo Lags - Data'!A16</f>
        <v>1996</v>
      </c>
      <c r="R19" s="2">
        <f>IF(R$2=0,0,INDEX('Placebo Lags - Data'!$B:$BA,MATCH($Q19,'Placebo Lags - Data'!$A:$A,0),MATCH(R$1,'Placebo Lags - Data'!$B$1:$BA$1,0)))*R$3</f>
        <v>-1.624801941215992E-2</v>
      </c>
      <c r="S19" s="2">
        <f>IF(S$2=0,0,INDEX('Placebo Lags - Data'!$B:$BA,MATCH($Q19,'Placebo Lags - Data'!$A:$A,0),MATCH(S$1,'Placebo Lags - Data'!$B$1:$BA$1,0)))*S$3</f>
        <v>0</v>
      </c>
      <c r="T19" s="2">
        <f>IF(T$2=0,0,INDEX('Placebo Lags - Data'!$B:$BA,MATCH($Q19,'Placebo Lags - Data'!$A:$A,0),MATCH(T$1,'Placebo Lags - Data'!$B$1:$BA$1,0)))*T$3</f>
        <v>0</v>
      </c>
      <c r="U19" s="2">
        <f>IF(U$2=0,0,INDEX('Placebo Lags - Data'!$B:$BA,MATCH($Q19,'Placebo Lags - Data'!$A:$A,0),MATCH(U$1,'Placebo Lags - Data'!$B$1:$BA$1,0)))*U$3</f>
        <v>7.8896759077906609E-3</v>
      </c>
      <c r="V19" s="2">
        <f>IF(V$2=0,0,INDEX('Placebo Lags - Data'!$B:$BA,MATCH($Q19,'Placebo Lags - Data'!$A:$A,0),MATCH(V$1,'Placebo Lags - Data'!$B$1:$BA$1,0)))*V$3</f>
        <v>5.065072700381279E-2</v>
      </c>
      <c r="W19" s="2">
        <f>IF(W$2=0,0,INDEX('Placebo Lags - Data'!$B:$BA,MATCH($Q19,'Placebo Lags - Data'!$A:$A,0),MATCH(W$1,'Placebo Lags - Data'!$B$1:$BA$1,0)))*W$3</f>
        <v>0</v>
      </c>
      <c r="X19" s="2">
        <f>IF(X$2=0,0,INDEX('Placebo Lags - Data'!$B:$BA,MATCH($Q19,'Placebo Lags - Data'!$A:$A,0),MATCH(X$1,'Placebo Lags - Data'!$B$1:$BA$1,0)))*X$3</f>
        <v>6.2220976687967777E-3</v>
      </c>
      <c r="Y19" s="2">
        <f>IF(Y$2=0,0,INDEX('Placebo Lags - Data'!$B:$BA,MATCH($Q19,'Placebo Lags - Data'!$A:$A,0),MATCH(Y$1,'Placebo Lags - Data'!$B$1:$BA$1,0)))*Y$3</f>
        <v>-8.4285447373986244E-3</v>
      </c>
      <c r="Z19" s="2">
        <f>IF(Z$2=0,0,INDEX('Placebo Lags - Data'!$B:$BA,MATCH($Q19,'Placebo Lags - Data'!$A:$A,0),MATCH(Z$1,'Placebo Lags - Data'!$B$1:$BA$1,0)))*Z$3</f>
        <v>0</v>
      </c>
      <c r="AA19" s="2">
        <f>IF(AA$2=0,0,INDEX('Placebo Lags - Data'!$B:$BA,MATCH($Q19,'Placebo Lags - Data'!$A:$A,0),MATCH(AA$1,'Placebo Lags - Data'!$B$1:$BA$1,0)))*AA$3</f>
        <v>0</v>
      </c>
      <c r="AB19" s="2">
        <f>IF(AB$2=0,0,INDEX('Placebo Lags - Data'!$B:$BA,MATCH($Q19,'Placebo Lags - Data'!$A:$A,0),MATCH(AB$1,'Placebo Lags - Data'!$B$1:$BA$1,0)))*AB$3</f>
        <v>3.5974495112895966E-2</v>
      </c>
      <c r="AC19" s="2">
        <f>IF(AC$2=0,0,INDEX('Placebo Lags - Data'!$B:$BA,MATCH($Q19,'Placebo Lags - Data'!$A:$A,0),MATCH(AC$1,'Placebo Lags - Data'!$B$1:$BA$1,0)))*AC$3</f>
        <v>-2.2315580397844315E-2</v>
      </c>
      <c r="AD19" s="2">
        <f>IF(AD$2=0,0,INDEX('Placebo Lags - Data'!$B:$BA,MATCH($Q19,'Placebo Lags - Data'!$A:$A,0),MATCH(AD$1,'Placebo Lags - Data'!$B$1:$BA$1,0)))*AD$3</f>
        <v>0</v>
      </c>
      <c r="AE19" s="2">
        <f>IF(AE$2=0,0,INDEX('Placebo Lags - Data'!$B:$BA,MATCH($Q19,'Placebo Lags - Data'!$A:$A,0),MATCH(AE$1,'Placebo Lags - Data'!$B$1:$BA$1,0)))*AE$3</f>
        <v>3.2075010240077972E-2</v>
      </c>
      <c r="AF19" s="2">
        <f>IF(AF$2=0,0,INDEX('Placebo Lags - Data'!$B:$BA,MATCH($Q19,'Placebo Lags - Data'!$A:$A,0),MATCH(AF$1,'Placebo Lags - Data'!$B$1:$BA$1,0)))*AF$3</f>
        <v>3.5287879407405853E-2</v>
      </c>
      <c r="AG19" s="2">
        <f>IF(AG$2=0,0,INDEX('Placebo Lags - Data'!$B:$BA,MATCH($Q19,'Placebo Lags - Data'!$A:$A,0),MATCH(AG$1,'Placebo Lags - Data'!$B$1:$BA$1,0)))*AG$3</f>
        <v>0</v>
      </c>
      <c r="AH19" s="2">
        <f>IF(AH$2=0,0,INDEX('Placebo Lags - Data'!$B:$BA,MATCH($Q19,'Placebo Lags - Data'!$A:$A,0),MATCH(AH$1,'Placebo Lags - Data'!$B$1:$BA$1,0)))*AH$3</f>
        <v>-5.3182099014520645E-2</v>
      </c>
      <c r="AI19" s="2">
        <f>IF(AI$2=0,0,INDEX('Placebo Lags - Data'!$B:$BA,MATCH($Q19,'Placebo Lags - Data'!$A:$A,0),MATCH(AI$1,'Placebo Lags - Data'!$B$1:$BA$1,0)))*AI$3</f>
        <v>-1.2206170940771699E-3</v>
      </c>
      <c r="AJ19" s="2">
        <f>IF(AJ$2=0,0,INDEX('Placebo Lags - Data'!$B:$BA,MATCH($Q19,'Placebo Lags - Data'!$A:$A,0),MATCH(AJ$1,'Placebo Lags - Data'!$B$1:$BA$1,0)))*AJ$3</f>
        <v>2.9552537947893143E-2</v>
      </c>
      <c r="AK19" s="2">
        <f>IF(AK$2=0,0,INDEX('Placebo Lags - Data'!$B:$BA,MATCH($Q19,'Placebo Lags - Data'!$A:$A,0),MATCH(AK$1,'Placebo Lags - Data'!$B$1:$BA$1,0)))*AK$3</f>
        <v>0</v>
      </c>
      <c r="AL19" s="2">
        <f>IF(AL$2=0,0,INDEX('Placebo Lags - Data'!$B:$BA,MATCH($Q19,'Placebo Lags - Data'!$A:$A,0),MATCH(AL$1,'Placebo Lags - Data'!$B$1:$BA$1,0)))*AL$3</f>
        <v>2.10234634578228E-2</v>
      </c>
      <c r="AM19" s="2">
        <f>IF(AM$2=0,0,INDEX('Placebo Lags - Data'!$B:$BA,MATCH($Q19,'Placebo Lags - Data'!$A:$A,0),MATCH(AM$1,'Placebo Lags - Data'!$B$1:$BA$1,0)))*AM$3</f>
        <v>3.8669310510158539E-2</v>
      </c>
      <c r="AN19" s="2">
        <f>IF(AN$2=0,0,INDEX('Placebo Lags - Data'!$B:$BA,MATCH($Q19,'Placebo Lags - Data'!$A:$A,0),MATCH(AN$1,'Placebo Lags - Data'!$B$1:$BA$1,0)))*AN$3</f>
        <v>0</v>
      </c>
      <c r="AO19" s="2">
        <f>IF(AO$2=0,0,INDEX('Placebo Lags - Data'!$B:$BA,MATCH($Q19,'Placebo Lags - Data'!$A:$A,0),MATCH(AO$1,'Placebo Lags - Data'!$B$1:$BA$1,0)))*AO$3</f>
        <v>-1.7376527190208435E-2</v>
      </c>
      <c r="AP19" s="2">
        <f>IF(AP$2=0,0,INDEX('Placebo Lags - Data'!$B:$BA,MATCH($Q19,'Placebo Lags - Data'!$A:$A,0),MATCH(AP$1,'Placebo Lags - Data'!$B$1:$BA$1,0)))*AP$3</f>
        <v>0</v>
      </c>
      <c r="AQ19" s="2">
        <f>IF(AQ$2=0,0,INDEX('Placebo Lags - Data'!$B:$BA,MATCH($Q19,'Placebo Lags - Data'!$A:$A,0),MATCH(AQ$1,'Placebo Lags - Data'!$B$1:$BA$1,0)))*AQ$3</f>
        <v>-6.45279660820961E-2</v>
      </c>
      <c r="AR19" s="2">
        <f>IF(AR$2=0,0,INDEX('Placebo Lags - Data'!$B:$BA,MATCH($Q19,'Placebo Lags - Data'!$A:$A,0),MATCH(AR$1,'Placebo Lags - Data'!$B$1:$BA$1,0)))*AR$3</f>
        <v>0</v>
      </c>
      <c r="AS19" s="2">
        <f>IF(AS$2=0,0,INDEX('Placebo Lags - Data'!$B:$BA,MATCH($Q19,'Placebo Lags - Data'!$A:$A,0),MATCH(AS$1,'Placebo Lags - Data'!$B$1:$BA$1,0)))*AS$3</f>
        <v>1.2629863806068897E-2</v>
      </c>
      <c r="AT19" s="2">
        <f>IF(AT$2=0,0,INDEX('Placebo Lags - Data'!$B:$BA,MATCH($Q19,'Placebo Lags - Data'!$A:$A,0),MATCH(AT$1,'Placebo Lags - Data'!$B$1:$BA$1,0)))*AT$3</f>
        <v>-3.5994984209537506E-2</v>
      </c>
      <c r="AU19" s="2">
        <f>IF(AU$2=0,0,INDEX('Placebo Lags - Data'!$B:$BA,MATCH($Q19,'Placebo Lags - Data'!$A:$A,0),MATCH(AU$1,'Placebo Lags - Data'!$B$1:$BA$1,0)))*AU$3</f>
        <v>0</v>
      </c>
      <c r="AV19" s="2">
        <f>IF(AV$2=0,0,INDEX('Placebo Lags - Data'!$B:$BA,MATCH($Q19,'Placebo Lags - Data'!$A:$A,0),MATCH(AV$1,'Placebo Lags - Data'!$B$1:$BA$1,0)))*AV$3</f>
        <v>1.634187251329422E-2</v>
      </c>
      <c r="AW19" s="2">
        <f>IF(AW$2=0,0,INDEX('Placebo Lags - Data'!$B:$BA,MATCH($Q19,'Placebo Lags - Data'!$A:$A,0),MATCH(AW$1,'Placebo Lags - Data'!$B$1:$BA$1,0)))*AW$3</f>
        <v>0</v>
      </c>
      <c r="AX19" s="2">
        <f>IF(AX$2=0,0,INDEX('Placebo Lags - Data'!$B:$BA,MATCH($Q19,'Placebo Lags - Data'!$A:$A,0),MATCH(AX$1,'Placebo Lags - Data'!$B$1:$BA$1,0)))*AX$3</f>
        <v>0</v>
      </c>
      <c r="AY19" s="2">
        <f>IF(AY$2=0,0,INDEX('Placebo Lags - Data'!$B:$BA,MATCH($Q19,'Placebo Lags - Data'!$A:$A,0),MATCH(AY$1,'Placebo Lags - Data'!$B$1:$BA$1,0)))*AY$3</f>
        <v>0</v>
      </c>
      <c r="AZ19" s="2">
        <f>IF(AZ$2=0,0,INDEX('Placebo Lags - Data'!$B:$BA,MATCH($Q19,'Placebo Lags - Data'!$A:$A,0),MATCH(AZ$1,'Placebo Lags - Data'!$B$1:$BA$1,0)))*AZ$3</f>
        <v>-0.13969810307025909</v>
      </c>
      <c r="BA19" s="2">
        <f>IF(BA$2=0,0,INDEX('Placebo Lags - Data'!$B:$BA,MATCH($Q19,'Placebo Lags - Data'!$A:$A,0),MATCH(BA$1,'Placebo Lags - Data'!$B$1:$BA$1,0)))*BA$3</f>
        <v>0</v>
      </c>
      <c r="BB19" s="2">
        <f>IF(BB$2=0,0,INDEX('Placebo Lags - Data'!$B:$BA,MATCH($Q19,'Placebo Lags - Data'!$A:$A,0),MATCH(BB$1,'Placebo Lags - Data'!$B$1:$BA$1,0)))*BB$3</f>
        <v>-3.2077785581350327E-2</v>
      </c>
      <c r="BC19" s="2">
        <f>IF(BC$2=0,0,INDEX('Placebo Lags - Data'!$B:$BA,MATCH($Q19,'Placebo Lags - Data'!$A:$A,0),MATCH(BC$1,'Placebo Lags - Data'!$B$1:$BA$1,0)))*BC$3</f>
        <v>0</v>
      </c>
      <c r="BD19" s="2">
        <f>IF(BD$2=0,0,INDEX('Placebo Lags - Data'!$B:$BA,MATCH($Q19,'Placebo Lags - Data'!$A:$A,0),MATCH(BD$1,'Placebo Lags - Data'!$B$1:$BA$1,0)))*BD$3</f>
        <v>0</v>
      </c>
      <c r="BE19" s="2">
        <f>IF(BE$2=0,0,INDEX('Placebo Lags - Data'!$B:$BA,MATCH($Q19,'Placebo Lags - Data'!$A:$A,0),MATCH(BE$1,'Placebo Lags - Data'!$B$1:$BA$1,0)))*BE$3</f>
        <v>0</v>
      </c>
      <c r="BF19" s="2">
        <f>IF(BF$2=0,0,INDEX('Placebo Lags - Data'!$B:$BA,MATCH($Q19,'Placebo Lags - Data'!$A:$A,0),MATCH(BF$1,'Placebo Lags - Data'!$B$1:$BA$1,0)))*BF$3</f>
        <v>-5.6814104318618774E-2</v>
      </c>
      <c r="BG19" s="2">
        <f>IF(BG$2=0,0,INDEX('Placebo Lags - Data'!$B:$BA,MATCH($Q19,'Placebo Lags - Data'!$A:$A,0),MATCH(BG$1,'Placebo Lags - Data'!$B$1:$BA$1,0)))*BG$3</f>
        <v>2.6282127946615219E-2</v>
      </c>
      <c r="BH19" s="2">
        <f>IF(BH$2=0,0,INDEX('Placebo Lags - Data'!$B:$BA,MATCH($Q19,'Placebo Lags - Data'!$A:$A,0),MATCH(BH$1,'Placebo Lags - Data'!$B$1:$BA$1,0)))*BH$3</f>
        <v>5.1400266587734222E-2</v>
      </c>
      <c r="BI19" s="2">
        <f>IF(BI$2=0,0,INDEX('Placebo Lags - Data'!$B:$BA,MATCH($Q19,'Placebo Lags - Data'!$A:$A,0),MATCH(BI$1,'Placebo Lags - Data'!$B$1:$BA$1,0)))*BI$3</f>
        <v>2.9101159423589706E-2</v>
      </c>
      <c r="BJ19" s="2">
        <f>IF(BJ$2=0,0,INDEX('Placebo Lags - Data'!$B:$BA,MATCH($Q19,'Placebo Lags - Data'!$A:$A,0),MATCH(BJ$1,'Placebo Lags - Data'!$B$1:$BA$1,0)))*BJ$3</f>
        <v>0</v>
      </c>
      <c r="BK19" s="2">
        <f>IF(BK$2=0,0,INDEX('Placebo Lags - Data'!$B:$BA,MATCH($Q19,'Placebo Lags - Data'!$A:$A,0),MATCH(BK$1,'Placebo Lags - Data'!$B$1:$BA$1,0)))*BK$3</f>
        <v>0</v>
      </c>
      <c r="BL19" s="2">
        <f>IF(BL$2=0,0,INDEX('Placebo Lags - Data'!$B:$BA,MATCH($Q19,'Placebo Lags - Data'!$A:$A,0),MATCH(BL$1,'Placebo Lags - Data'!$B$1:$BA$1,0)))*BL$3</f>
        <v>0</v>
      </c>
      <c r="BM19" s="2">
        <f>IF(BM$2=0,0,INDEX('Placebo Lags - Data'!$B:$BA,MATCH($Q19,'Placebo Lags - Data'!$A:$A,0),MATCH(BM$1,'Placebo Lags - Data'!$B$1:$BA$1,0)))*BM$3</f>
        <v>0</v>
      </c>
      <c r="BN19" s="2">
        <f>IF(BN$2=0,0,INDEX('Placebo Lags - Data'!$B:$BA,MATCH($Q19,'Placebo Lags - Data'!$A:$A,0),MATCH(BN$1,'Placebo Lags - Data'!$B$1:$BA$1,0)))*BN$3</f>
        <v>0</v>
      </c>
      <c r="BO19" s="2">
        <f>IF(BO$2=0,0,INDEX('Placebo Lags - Data'!$B:$BA,MATCH($Q19,'Placebo Lags - Data'!$A:$A,0),MATCH(BO$1,'Placebo Lags - Data'!$B$1:$BA$1,0)))*BO$3</f>
        <v>3.9665054529905319E-2</v>
      </c>
      <c r="BP19" s="2">
        <f>IF(BP$2=0,0,INDEX('Placebo Lags - Data'!$B:$BA,MATCH($Q19,'Placebo Lags - Data'!$A:$A,0),MATCH(BP$1,'Placebo Lags - Data'!$B$1:$BA$1,0)))*BP$3</f>
        <v>0</v>
      </c>
      <c r="BQ19" s="2"/>
      <c r="BR19" s="2"/>
    </row>
    <row r="20" spans="1:70" x14ac:dyDescent="0.25">
      <c r="A20" t="s">
        <v>57</v>
      </c>
      <c r="B20" s="2">
        <f t="shared" si="0"/>
        <v>2.2602915841799254</v>
      </c>
      <c r="Q20">
        <f>'Placebo Lags - Data'!A17</f>
        <v>1997</v>
      </c>
      <c r="R20" s="2">
        <f>IF(R$2=0,0,INDEX('Placebo Lags - Data'!$B:$BA,MATCH($Q20,'Placebo Lags - Data'!$A:$A,0),MATCH(R$1,'Placebo Lags - Data'!$B$1:$BA$1,0)))*R$3</f>
        <v>-9.7364550456404686E-3</v>
      </c>
      <c r="S20" s="2">
        <f>IF(S$2=0,0,INDEX('Placebo Lags - Data'!$B:$BA,MATCH($Q20,'Placebo Lags - Data'!$A:$A,0),MATCH(S$1,'Placebo Lags - Data'!$B$1:$BA$1,0)))*S$3</f>
        <v>0</v>
      </c>
      <c r="T20" s="2">
        <f>IF(T$2=0,0,INDEX('Placebo Lags - Data'!$B:$BA,MATCH($Q20,'Placebo Lags - Data'!$A:$A,0),MATCH(T$1,'Placebo Lags - Data'!$B$1:$BA$1,0)))*T$3</f>
        <v>0</v>
      </c>
      <c r="U20" s="2">
        <f>IF(U$2=0,0,INDEX('Placebo Lags - Data'!$B:$BA,MATCH($Q20,'Placebo Lags - Data'!$A:$A,0),MATCH(U$1,'Placebo Lags - Data'!$B$1:$BA$1,0)))*U$3</f>
        <v>-5.0955560058355331E-2</v>
      </c>
      <c r="V20" s="2">
        <f>IF(V$2=0,0,INDEX('Placebo Lags - Data'!$B:$BA,MATCH($Q20,'Placebo Lags - Data'!$A:$A,0),MATCH(V$1,'Placebo Lags - Data'!$B$1:$BA$1,0)))*V$3</f>
        <v>5.5143203586339951E-2</v>
      </c>
      <c r="W20" s="2">
        <f>IF(W$2=0,0,INDEX('Placebo Lags - Data'!$B:$BA,MATCH($Q20,'Placebo Lags - Data'!$A:$A,0),MATCH(W$1,'Placebo Lags - Data'!$B$1:$BA$1,0)))*W$3</f>
        <v>0</v>
      </c>
      <c r="X20" s="2">
        <f>IF(X$2=0,0,INDEX('Placebo Lags - Data'!$B:$BA,MATCH($Q20,'Placebo Lags - Data'!$A:$A,0),MATCH(X$1,'Placebo Lags - Data'!$B$1:$BA$1,0)))*X$3</f>
        <v>2.7138091623783112E-2</v>
      </c>
      <c r="Y20" s="2">
        <f>IF(Y$2=0,0,INDEX('Placebo Lags - Data'!$B:$BA,MATCH($Q20,'Placebo Lags - Data'!$A:$A,0),MATCH(Y$1,'Placebo Lags - Data'!$B$1:$BA$1,0)))*Y$3</f>
        <v>-5.1978481933474541E-3</v>
      </c>
      <c r="Z20" s="2">
        <f>IF(Z$2=0,0,INDEX('Placebo Lags - Data'!$B:$BA,MATCH($Q20,'Placebo Lags - Data'!$A:$A,0),MATCH(Z$1,'Placebo Lags - Data'!$B$1:$BA$1,0)))*Z$3</f>
        <v>0</v>
      </c>
      <c r="AA20" s="2">
        <f>IF(AA$2=0,0,INDEX('Placebo Lags - Data'!$B:$BA,MATCH($Q20,'Placebo Lags - Data'!$A:$A,0),MATCH(AA$1,'Placebo Lags - Data'!$B$1:$BA$1,0)))*AA$3</f>
        <v>0</v>
      </c>
      <c r="AB20" s="2">
        <f>IF(AB$2=0,0,INDEX('Placebo Lags - Data'!$B:$BA,MATCH($Q20,'Placebo Lags - Data'!$A:$A,0),MATCH(AB$1,'Placebo Lags - Data'!$B$1:$BA$1,0)))*AB$3</f>
        <v>3.4443404525518417E-2</v>
      </c>
      <c r="AC20" s="2">
        <f>IF(AC$2=0,0,INDEX('Placebo Lags - Data'!$B:$BA,MATCH($Q20,'Placebo Lags - Data'!$A:$A,0),MATCH(AC$1,'Placebo Lags - Data'!$B$1:$BA$1,0)))*AC$3</f>
        <v>2.0654687657952309E-2</v>
      </c>
      <c r="AD20" s="2">
        <f>IF(AD$2=0,0,INDEX('Placebo Lags - Data'!$B:$BA,MATCH($Q20,'Placebo Lags - Data'!$A:$A,0),MATCH(AD$1,'Placebo Lags - Data'!$B$1:$BA$1,0)))*AD$3</f>
        <v>0</v>
      </c>
      <c r="AE20" s="2">
        <f>IF(AE$2=0,0,INDEX('Placebo Lags - Data'!$B:$BA,MATCH($Q20,'Placebo Lags - Data'!$A:$A,0),MATCH(AE$1,'Placebo Lags - Data'!$B$1:$BA$1,0)))*AE$3</f>
        <v>9.0183578431606293E-3</v>
      </c>
      <c r="AF20" s="2">
        <f>IF(AF$2=0,0,INDEX('Placebo Lags - Data'!$B:$BA,MATCH($Q20,'Placebo Lags - Data'!$A:$A,0),MATCH(AF$1,'Placebo Lags - Data'!$B$1:$BA$1,0)))*AF$3</f>
        <v>-8.1269377842545509E-3</v>
      </c>
      <c r="AG20" s="2">
        <f>IF(AG$2=0,0,INDEX('Placebo Lags - Data'!$B:$BA,MATCH($Q20,'Placebo Lags - Data'!$A:$A,0),MATCH(AG$1,'Placebo Lags - Data'!$B$1:$BA$1,0)))*AG$3</f>
        <v>0</v>
      </c>
      <c r="AH20" s="2">
        <f>IF(AH$2=0,0,INDEX('Placebo Lags - Data'!$B:$BA,MATCH($Q20,'Placebo Lags - Data'!$A:$A,0),MATCH(AH$1,'Placebo Lags - Data'!$B$1:$BA$1,0)))*AH$3</f>
        <v>1.2562238611280918E-2</v>
      </c>
      <c r="AI20" s="2">
        <f>IF(AI$2=0,0,INDEX('Placebo Lags - Data'!$B:$BA,MATCH($Q20,'Placebo Lags - Data'!$A:$A,0),MATCH(AI$1,'Placebo Lags - Data'!$B$1:$BA$1,0)))*AI$3</f>
        <v>1.7449716106057167E-2</v>
      </c>
      <c r="AJ20" s="2">
        <f>IF(AJ$2=0,0,INDEX('Placebo Lags - Data'!$B:$BA,MATCH($Q20,'Placebo Lags - Data'!$A:$A,0),MATCH(AJ$1,'Placebo Lags - Data'!$B$1:$BA$1,0)))*AJ$3</f>
        <v>-2.8102847281843424E-3</v>
      </c>
      <c r="AK20" s="2">
        <f>IF(AK$2=0,0,INDEX('Placebo Lags - Data'!$B:$BA,MATCH($Q20,'Placebo Lags - Data'!$A:$A,0),MATCH(AK$1,'Placebo Lags - Data'!$B$1:$BA$1,0)))*AK$3</f>
        <v>0</v>
      </c>
      <c r="AL20" s="2">
        <f>IF(AL$2=0,0,INDEX('Placebo Lags - Data'!$B:$BA,MATCH($Q20,'Placebo Lags - Data'!$A:$A,0),MATCH(AL$1,'Placebo Lags - Data'!$B$1:$BA$1,0)))*AL$3</f>
        <v>-3.4472562372684479E-2</v>
      </c>
      <c r="AM20" s="2">
        <f>IF(AM$2=0,0,INDEX('Placebo Lags - Data'!$B:$BA,MATCH($Q20,'Placebo Lags - Data'!$A:$A,0),MATCH(AM$1,'Placebo Lags - Data'!$B$1:$BA$1,0)))*AM$3</f>
        <v>-1.0209600441157818E-2</v>
      </c>
      <c r="AN20" s="2">
        <f>IF(AN$2=0,0,INDEX('Placebo Lags - Data'!$B:$BA,MATCH($Q20,'Placebo Lags - Data'!$A:$A,0),MATCH(AN$1,'Placebo Lags - Data'!$B$1:$BA$1,0)))*AN$3</f>
        <v>0</v>
      </c>
      <c r="AO20" s="2">
        <f>IF(AO$2=0,0,INDEX('Placebo Lags - Data'!$B:$BA,MATCH($Q20,'Placebo Lags - Data'!$A:$A,0),MATCH(AO$1,'Placebo Lags - Data'!$B$1:$BA$1,0)))*AO$3</f>
        <v>1.0341544635593891E-2</v>
      </c>
      <c r="AP20" s="2">
        <f>IF(AP$2=0,0,INDEX('Placebo Lags - Data'!$B:$BA,MATCH($Q20,'Placebo Lags - Data'!$A:$A,0),MATCH(AP$1,'Placebo Lags - Data'!$B$1:$BA$1,0)))*AP$3</f>
        <v>0</v>
      </c>
      <c r="AQ20" s="2">
        <f>IF(AQ$2=0,0,INDEX('Placebo Lags - Data'!$B:$BA,MATCH($Q20,'Placebo Lags - Data'!$A:$A,0),MATCH(AQ$1,'Placebo Lags - Data'!$B$1:$BA$1,0)))*AQ$3</f>
        <v>1.1085969395935535E-2</v>
      </c>
      <c r="AR20" s="2">
        <f>IF(AR$2=0,0,INDEX('Placebo Lags - Data'!$B:$BA,MATCH($Q20,'Placebo Lags - Data'!$A:$A,0),MATCH(AR$1,'Placebo Lags - Data'!$B$1:$BA$1,0)))*AR$3</f>
        <v>0</v>
      </c>
      <c r="AS20" s="2">
        <f>IF(AS$2=0,0,INDEX('Placebo Lags - Data'!$B:$BA,MATCH($Q20,'Placebo Lags - Data'!$A:$A,0),MATCH(AS$1,'Placebo Lags - Data'!$B$1:$BA$1,0)))*AS$3</f>
        <v>1.2519786832854152E-3</v>
      </c>
      <c r="AT20" s="2">
        <f>IF(AT$2=0,0,INDEX('Placebo Lags - Data'!$B:$BA,MATCH($Q20,'Placebo Lags - Data'!$A:$A,0),MATCH(AT$1,'Placebo Lags - Data'!$B$1:$BA$1,0)))*AT$3</f>
        <v>1.1750119738280773E-3</v>
      </c>
      <c r="AU20" s="2">
        <f>IF(AU$2=0,0,INDEX('Placebo Lags - Data'!$B:$BA,MATCH($Q20,'Placebo Lags - Data'!$A:$A,0),MATCH(AU$1,'Placebo Lags - Data'!$B$1:$BA$1,0)))*AU$3</f>
        <v>0</v>
      </c>
      <c r="AV20" s="2">
        <f>IF(AV$2=0,0,INDEX('Placebo Lags - Data'!$B:$BA,MATCH($Q20,'Placebo Lags - Data'!$A:$A,0),MATCH(AV$1,'Placebo Lags - Data'!$B$1:$BA$1,0)))*AV$3</f>
        <v>5.6365050375461578E-2</v>
      </c>
      <c r="AW20" s="2">
        <f>IF(AW$2=0,0,INDEX('Placebo Lags - Data'!$B:$BA,MATCH($Q20,'Placebo Lags - Data'!$A:$A,0),MATCH(AW$1,'Placebo Lags - Data'!$B$1:$BA$1,0)))*AW$3</f>
        <v>0</v>
      </c>
      <c r="AX20" s="2">
        <f>IF(AX$2=0,0,INDEX('Placebo Lags - Data'!$B:$BA,MATCH($Q20,'Placebo Lags - Data'!$A:$A,0),MATCH(AX$1,'Placebo Lags - Data'!$B$1:$BA$1,0)))*AX$3</f>
        <v>0</v>
      </c>
      <c r="AY20" s="2">
        <f>IF(AY$2=0,0,INDEX('Placebo Lags - Data'!$B:$BA,MATCH($Q20,'Placebo Lags - Data'!$A:$A,0),MATCH(AY$1,'Placebo Lags - Data'!$B$1:$BA$1,0)))*AY$3</f>
        <v>0</v>
      </c>
      <c r="AZ20" s="2">
        <f>IF(AZ$2=0,0,INDEX('Placebo Lags - Data'!$B:$BA,MATCH($Q20,'Placebo Lags - Data'!$A:$A,0),MATCH(AZ$1,'Placebo Lags - Data'!$B$1:$BA$1,0)))*AZ$3</f>
        <v>-5.6862369179725647E-2</v>
      </c>
      <c r="BA20" s="2">
        <f>IF(BA$2=0,0,INDEX('Placebo Lags - Data'!$B:$BA,MATCH($Q20,'Placebo Lags - Data'!$A:$A,0),MATCH(BA$1,'Placebo Lags - Data'!$B$1:$BA$1,0)))*BA$3</f>
        <v>0</v>
      </c>
      <c r="BB20" s="2">
        <f>IF(BB$2=0,0,INDEX('Placebo Lags - Data'!$B:$BA,MATCH($Q20,'Placebo Lags - Data'!$A:$A,0),MATCH(BB$1,'Placebo Lags - Data'!$B$1:$BA$1,0)))*BB$3</f>
        <v>-4.3418757617473602E-2</v>
      </c>
      <c r="BC20" s="2">
        <f>IF(BC$2=0,0,INDEX('Placebo Lags - Data'!$B:$BA,MATCH($Q20,'Placebo Lags - Data'!$A:$A,0),MATCH(BC$1,'Placebo Lags - Data'!$B$1:$BA$1,0)))*BC$3</f>
        <v>0</v>
      </c>
      <c r="BD20" s="2">
        <f>IF(BD$2=0,0,INDEX('Placebo Lags - Data'!$B:$BA,MATCH($Q20,'Placebo Lags - Data'!$A:$A,0),MATCH(BD$1,'Placebo Lags - Data'!$B$1:$BA$1,0)))*BD$3</f>
        <v>0</v>
      </c>
      <c r="BE20" s="2">
        <f>IF(BE$2=0,0,INDEX('Placebo Lags - Data'!$B:$BA,MATCH($Q20,'Placebo Lags - Data'!$A:$A,0),MATCH(BE$1,'Placebo Lags - Data'!$B$1:$BA$1,0)))*BE$3</f>
        <v>0</v>
      </c>
      <c r="BF20" s="2">
        <f>IF(BF$2=0,0,INDEX('Placebo Lags - Data'!$B:$BA,MATCH($Q20,'Placebo Lags - Data'!$A:$A,0),MATCH(BF$1,'Placebo Lags - Data'!$B$1:$BA$1,0)))*BF$3</f>
        <v>-1.0020874440670013E-2</v>
      </c>
      <c r="BG20" s="2">
        <f>IF(BG$2=0,0,INDEX('Placebo Lags - Data'!$B:$BA,MATCH($Q20,'Placebo Lags - Data'!$A:$A,0),MATCH(BG$1,'Placebo Lags - Data'!$B$1:$BA$1,0)))*BG$3</f>
        <v>-2.8954820707440376E-2</v>
      </c>
      <c r="BH20" s="2">
        <f>IF(BH$2=0,0,INDEX('Placebo Lags - Data'!$B:$BA,MATCH($Q20,'Placebo Lags - Data'!$A:$A,0),MATCH(BH$1,'Placebo Lags - Data'!$B$1:$BA$1,0)))*BH$3</f>
        <v>5.1485183648765087E-3</v>
      </c>
      <c r="BI20" s="2">
        <f>IF(BI$2=0,0,INDEX('Placebo Lags - Data'!$B:$BA,MATCH($Q20,'Placebo Lags - Data'!$A:$A,0),MATCH(BI$1,'Placebo Lags - Data'!$B$1:$BA$1,0)))*BI$3</f>
        <v>-3.5347798839211464E-3</v>
      </c>
      <c r="BJ20" s="2">
        <f>IF(BJ$2=0,0,INDEX('Placebo Lags - Data'!$B:$BA,MATCH($Q20,'Placebo Lags - Data'!$A:$A,0),MATCH(BJ$1,'Placebo Lags - Data'!$B$1:$BA$1,0)))*BJ$3</f>
        <v>0</v>
      </c>
      <c r="BK20" s="2">
        <f>IF(BK$2=0,0,INDEX('Placebo Lags - Data'!$B:$BA,MATCH($Q20,'Placebo Lags - Data'!$A:$A,0),MATCH(BK$1,'Placebo Lags - Data'!$B$1:$BA$1,0)))*BK$3</f>
        <v>0</v>
      </c>
      <c r="BL20" s="2">
        <f>IF(BL$2=0,0,INDEX('Placebo Lags - Data'!$B:$BA,MATCH($Q20,'Placebo Lags - Data'!$A:$A,0),MATCH(BL$1,'Placebo Lags - Data'!$B$1:$BA$1,0)))*BL$3</f>
        <v>0</v>
      </c>
      <c r="BM20" s="2">
        <f>IF(BM$2=0,0,INDEX('Placebo Lags - Data'!$B:$BA,MATCH($Q20,'Placebo Lags - Data'!$A:$A,0),MATCH(BM$1,'Placebo Lags - Data'!$B$1:$BA$1,0)))*BM$3</f>
        <v>0</v>
      </c>
      <c r="BN20" s="2">
        <f>IF(BN$2=0,0,INDEX('Placebo Lags - Data'!$B:$BA,MATCH($Q20,'Placebo Lags - Data'!$A:$A,0),MATCH(BN$1,'Placebo Lags - Data'!$B$1:$BA$1,0)))*BN$3</f>
        <v>0</v>
      </c>
      <c r="BO20" s="2">
        <f>IF(BO$2=0,0,INDEX('Placebo Lags - Data'!$B:$BA,MATCH($Q20,'Placebo Lags - Data'!$A:$A,0),MATCH(BO$1,'Placebo Lags - Data'!$B$1:$BA$1,0)))*BO$3</f>
        <v>-3.6403876729309559E-3</v>
      </c>
      <c r="BP20" s="2">
        <f>IF(BP$2=0,0,INDEX('Placebo Lags - Data'!$B:$BA,MATCH($Q20,'Placebo Lags - Data'!$A:$A,0),MATCH(BP$1,'Placebo Lags - Data'!$B$1:$BA$1,0)))*BP$3</f>
        <v>0</v>
      </c>
      <c r="BQ20" s="2"/>
      <c r="BR20" s="2"/>
    </row>
    <row r="21" spans="1:70" x14ac:dyDescent="0.25">
      <c r="A21" t="s">
        <v>55</v>
      </c>
      <c r="B21" s="2">
        <f t="shared" si="0"/>
        <v>2.2490548660849825</v>
      </c>
      <c r="Q21">
        <f>'Placebo Lags - Data'!A18</f>
        <v>1998</v>
      </c>
      <c r="R21" s="2">
        <f>IF(R$2=0,0,INDEX('Placebo Lags - Data'!$B:$BA,MATCH($Q21,'Placebo Lags - Data'!$A:$A,0),MATCH(R$1,'Placebo Lags - Data'!$B$1:$BA$1,0)))*R$3</f>
        <v>-2.0769404247403145E-2</v>
      </c>
      <c r="S21" s="2">
        <f>IF(S$2=0,0,INDEX('Placebo Lags - Data'!$B:$BA,MATCH($Q21,'Placebo Lags - Data'!$A:$A,0),MATCH(S$1,'Placebo Lags - Data'!$B$1:$BA$1,0)))*S$3</f>
        <v>0</v>
      </c>
      <c r="T21" s="2">
        <f>IF(T$2=0,0,INDEX('Placebo Lags - Data'!$B:$BA,MATCH($Q21,'Placebo Lags - Data'!$A:$A,0),MATCH(T$1,'Placebo Lags - Data'!$B$1:$BA$1,0)))*T$3</f>
        <v>0</v>
      </c>
      <c r="U21" s="2">
        <f>IF(U$2=0,0,INDEX('Placebo Lags - Data'!$B:$BA,MATCH($Q21,'Placebo Lags - Data'!$A:$A,0),MATCH(U$1,'Placebo Lags - Data'!$B$1:$BA$1,0)))*U$3</f>
        <v>-1.0311925783753395E-2</v>
      </c>
      <c r="V21" s="2">
        <f>IF(V$2=0,0,INDEX('Placebo Lags - Data'!$B:$BA,MATCH($Q21,'Placebo Lags - Data'!$A:$A,0),MATCH(V$1,'Placebo Lags - Data'!$B$1:$BA$1,0)))*V$3</f>
        <v>5.3236905485391617E-2</v>
      </c>
      <c r="W21" s="2">
        <f>IF(W$2=0,0,INDEX('Placebo Lags - Data'!$B:$BA,MATCH($Q21,'Placebo Lags - Data'!$A:$A,0),MATCH(W$1,'Placebo Lags - Data'!$B$1:$BA$1,0)))*W$3</f>
        <v>0</v>
      </c>
      <c r="X21" s="2">
        <f>IF(X$2=0,0,INDEX('Placebo Lags - Data'!$B:$BA,MATCH($Q21,'Placebo Lags - Data'!$A:$A,0),MATCH(X$1,'Placebo Lags - Data'!$B$1:$BA$1,0)))*X$3</f>
        <v>1.293477974832058E-2</v>
      </c>
      <c r="Y21" s="2">
        <f>IF(Y$2=0,0,INDEX('Placebo Lags - Data'!$B:$BA,MATCH($Q21,'Placebo Lags - Data'!$A:$A,0),MATCH(Y$1,'Placebo Lags - Data'!$B$1:$BA$1,0)))*Y$3</f>
        <v>-3.8955576717853546E-2</v>
      </c>
      <c r="Z21" s="2">
        <f>IF(Z$2=0,0,INDEX('Placebo Lags - Data'!$B:$BA,MATCH($Q21,'Placebo Lags - Data'!$A:$A,0),MATCH(Z$1,'Placebo Lags - Data'!$B$1:$BA$1,0)))*Z$3</f>
        <v>0</v>
      </c>
      <c r="AA21" s="2">
        <f>IF(AA$2=0,0,INDEX('Placebo Lags - Data'!$B:$BA,MATCH($Q21,'Placebo Lags - Data'!$A:$A,0),MATCH(AA$1,'Placebo Lags - Data'!$B$1:$BA$1,0)))*AA$3</f>
        <v>0</v>
      </c>
      <c r="AB21" s="2">
        <f>IF(AB$2=0,0,INDEX('Placebo Lags - Data'!$B:$BA,MATCH($Q21,'Placebo Lags - Data'!$A:$A,0),MATCH(AB$1,'Placebo Lags - Data'!$B$1:$BA$1,0)))*AB$3</f>
        <v>5.0966493785381317E-2</v>
      </c>
      <c r="AC21" s="2">
        <f>IF(AC$2=0,0,INDEX('Placebo Lags - Data'!$B:$BA,MATCH($Q21,'Placebo Lags - Data'!$A:$A,0),MATCH(AC$1,'Placebo Lags - Data'!$B$1:$BA$1,0)))*AC$3</f>
        <v>5.3161557763814926E-2</v>
      </c>
      <c r="AD21" s="2">
        <f>IF(AD$2=0,0,INDEX('Placebo Lags - Data'!$B:$BA,MATCH($Q21,'Placebo Lags - Data'!$A:$A,0),MATCH(AD$1,'Placebo Lags - Data'!$B$1:$BA$1,0)))*AD$3</f>
        <v>0</v>
      </c>
      <c r="AE21" s="2">
        <f>IF(AE$2=0,0,INDEX('Placebo Lags - Data'!$B:$BA,MATCH($Q21,'Placebo Lags - Data'!$A:$A,0),MATCH(AE$1,'Placebo Lags - Data'!$B$1:$BA$1,0)))*AE$3</f>
        <v>-6.2276646494865417E-3</v>
      </c>
      <c r="AF21" s="2">
        <f>IF(AF$2=0,0,INDEX('Placebo Lags - Data'!$B:$BA,MATCH($Q21,'Placebo Lags - Data'!$A:$A,0),MATCH(AF$1,'Placebo Lags - Data'!$B$1:$BA$1,0)))*AF$3</f>
        <v>-4.632272943854332E-2</v>
      </c>
      <c r="AG21" s="2">
        <f>IF(AG$2=0,0,INDEX('Placebo Lags - Data'!$B:$BA,MATCH($Q21,'Placebo Lags - Data'!$A:$A,0),MATCH(AG$1,'Placebo Lags - Data'!$B$1:$BA$1,0)))*AG$3</f>
        <v>0</v>
      </c>
      <c r="AH21" s="2">
        <f>IF(AH$2=0,0,INDEX('Placebo Lags - Data'!$B:$BA,MATCH($Q21,'Placebo Lags - Data'!$A:$A,0),MATCH(AH$1,'Placebo Lags - Data'!$B$1:$BA$1,0)))*AH$3</f>
        <v>7.8834956511855125E-3</v>
      </c>
      <c r="AI21" s="2">
        <f>IF(AI$2=0,0,INDEX('Placebo Lags - Data'!$B:$BA,MATCH($Q21,'Placebo Lags - Data'!$A:$A,0),MATCH(AI$1,'Placebo Lags - Data'!$B$1:$BA$1,0)))*AI$3</f>
        <v>9.2870909720659256E-3</v>
      </c>
      <c r="AJ21" s="2">
        <f>IF(AJ$2=0,0,INDEX('Placebo Lags - Data'!$B:$BA,MATCH($Q21,'Placebo Lags - Data'!$A:$A,0),MATCH(AJ$1,'Placebo Lags - Data'!$B$1:$BA$1,0)))*AJ$3</f>
        <v>1.6941968351602554E-2</v>
      </c>
      <c r="AK21" s="2">
        <f>IF(AK$2=0,0,INDEX('Placebo Lags - Data'!$B:$BA,MATCH($Q21,'Placebo Lags - Data'!$A:$A,0),MATCH(AK$1,'Placebo Lags - Data'!$B$1:$BA$1,0)))*AK$3</f>
        <v>0</v>
      </c>
      <c r="AL21" s="2">
        <f>IF(AL$2=0,0,INDEX('Placebo Lags - Data'!$B:$BA,MATCH($Q21,'Placebo Lags - Data'!$A:$A,0),MATCH(AL$1,'Placebo Lags - Data'!$B$1:$BA$1,0)))*AL$3</f>
        <v>-1.050120685249567E-2</v>
      </c>
      <c r="AM21" s="2">
        <f>IF(AM$2=0,0,INDEX('Placebo Lags - Data'!$B:$BA,MATCH($Q21,'Placebo Lags - Data'!$A:$A,0),MATCH(AM$1,'Placebo Lags - Data'!$B$1:$BA$1,0)))*AM$3</f>
        <v>2.6338594034314156E-2</v>
      </c>
      <c r="AN21" s="2">
        <f>IF(AN$2=0,0,INDEX('Placebo Lags - Data'!$B:$BA,MATCH($Q21,'Placebo Lags - Data'!$A:$A,0),MATCH(AN$1,'Placebo Lags - Data'!$B$1:$BA$1,0)))*AN$3</f>
        <v>0</v>
      </c>
      <c r="AO21" s="2">
        <f>IF(AO$2=0,0,INDEX('Placebo Lags - Data'!$B:$BA,MATCH($Q21,'Placebo Lags - Data'!$A:$A,0),MATCH(AO$1,'Placebo Lags - Data'!$B$1:$BA$1,0)))*AO$3</f>
        <v>-5.8416616171598434E-2</v>
      </c>
      <c r="AP21" s="2">
        <f>IF(AP$2=0,0,INDEX('Placebo Lags - Data'!$B:$BA,MATCH($Q21,'Placebo Lags - Data'!$A:$A,0),MATCH(AP$1,'Placebo Lags - Data'!$B$1:$BA$1,0)))*AP$3</f>
        <v>0</v>
      </c>
      <c r="AQ21" s="2">
        <f>IF(AQ$2=0,0,INDEX('Placebo Lags - Data'!$B:$BA,MATCH($Q21,'Placebo Lags - Data'!$A:$A,0),MATCH(AQ$1,'Placebo Lags - Data'!$B$1:$BA$1,0)))*AQ$3</f>
        <v>8.9691104367375374E-3</v>
      </c>
      <c r="AR21" s="2">
        <f>IF(AR$2=0,0,INDEX('Placebo Lags - Data'!$B:$BA,MATCH($Q21,'Placebo Lags - Data'!$A:$A,0),MATCH(AR$1,'Placebo Lags - Data'!$B$1:$BA$1,0)))*AR$3</f>
        <v>0</v>
      </c>
      <c r="AS21" s="2">
        <f>IF(AS$2=0,0,INDEX('Placebo Lags - Data'!$B:$BA,MATCH($Q21,'Placebo Lags - Data'!$A:$A,0),MATCH(AS$1,'Placebo Lags - Data'!$B$1:$BA$1,0)))*AS$3</f>
        <v>-2.8294641524553299E-2</v>
      </c>
      <c r="AT21" s="2">
        <f>IF(AT$2=0,0,INDEX('Placebo Lags - Data'!$B:$BA,MATCH($Q21,'Placebo Lags - Data'!$A:$A,0),MATCH(AT$1,'Placebo Lags - Data'!$B$1:$BA$1,0)))*AT$3</f>
        <v>-1.1755121871829033E-2</v>
      </c>
      <c r="AU21" s="2">
        <f>IF(AU$2=0,0,INDEX('Placebo Lags - Data'!$B:$BA,MATCH($Q21,'Placebo Lags - Data'!$A:$A,0),MATCH(AU$1,'Placebo Lags - Data'!$B$1:$BA$1,0)))*AU$3</f>
        <v>0</v>
      </c>
      <c r="AV21" s="2">
        <f>IF(AV$2=0,0,INDEX('Placebo Lags - Data'!$B:$BA,MATCH($Q21,'Placebo Lags - Data'!$A:$A,0),MATCH(AV$1,'Placebo Lags - Data'!$B$1:$BA$1,0)))*AV$3</f>
        <v>3.1527537852525711E-2</v>
      </c>
      <c r="AW21" s="2">
        <f>IF(AW$2=0,0,INDEX('Placebo Lags - Data'!$B:$BA,MATCH($Q21,'Placebo Lags - Data'!$A:$A,0),MATCH(AW$1,'Placebo Lags - Data'!$B$1:$BA$1,0)))*AW$3</f>
        <v>0</v>
      </c>
      <c r="AX21" s="2">
        <f>IF(AX$2=0,0,INDEX('Placebo Lags - Data'!$B:$BA,MATCH($Q21,'Placebo Lags - Data'!$A:$A,0),MATCH(AX$1,'Placebo Lags - Data'!$B$1:$BA$1,0)))*AX$3</f>
        <v>0</v>
      </c>
      <c r="AY21" s="2">
        <f>IF(AY$2=0,0,INDEX('Placebo Lags - Data'!$B:$BA,MATCH($Q21,'Placebo Lags - Data'!$A:$A,0),MATCH(AY$1,'Placebo Lags - Data'!$B$1:$BA$1,0)))*AY$3</f>
        <v>0</v>
      </c>
      <c r="AZ21" s="2">
        <f>IF(AZ$2=0,0,INDEX('Placebo Lags - Data'!$B:$BA,MATCH($Q21,'Placebo Lags - Data'!$A:$A,0),MATCH(AZ$1,'Placebo Lags - Data'!$B$1:$BA$1,0)))*AZ$3</f>
        <v>-6.1640620231628418E-2</v>
      </c>
      <c r="BA21" s="2">
        <f>IF(BA$2=0,0,INDEX('Placebo Lags - Data'!$B:$BA,MATCH($Q21,'Placebo Lags - Data'!$A:$A,0),MATCH(BA$1,'Placebo Lags - Data'!$B$1:$BA$1,0)))*BA$3</f>
        <v>0</v>
      </c>
      <c r="BB21" s="2">
        <f>IF(BB$2=0,0,INDEX('Placebo Lags - Data'!$B:$BA,MATCH($Q21,'Placebo Lags - Data'!$A:$A,0),MATCH(BB$1,'Placebo Lags - Data'!$B$1:$BA$1,0)))*BB$3</f>
        <v>-1.0750743560492992E-2</v>
      </c>
      <c r="BC21" s="2">
        <f>IF(BC$2=0,0,INDEX('Placebo Lags - Data'!$B:$BA,MATCH($Q21,'Placebo Lags - Data'!$A:$A,0),MATCH(BC$1,'Placebo Lags - Data'!$B$1:$BA$1,0)))*BC$3</f>
        <v>0</v>
      </c>
      <c r="BD21" s="2">
        <f>IF(BD$2=0,0,INDEX('Placebo Lags - Data'!$B:$BA,MATCH($Q21,'Placebo Lags - Data'!$A:$A,0),MATCH(BD$1,'Placebo Lags - Data'!$B$1:$BA$1,0)))*BD$3</f>
        <v>0</v>
      </c>
      <c r="BE21" s="2">
        <f>IF(BE$2=0,0,INDEX('Placebo Lags - Data'!$B:$BA,MATCH($Q21,'Placebo Lags - Data'!$A:$A,0),MATCH(BE$1,'Placebo Lags - Data'!$B$1:$BA$1,0)))*BE$3</f>
        <v>0</v>
      </c>
      <c r="BF21" s="2">
        <f>IF(BF$2=0,0,INDEX('Placebo Lags - Data'!$B:$BA,MATCH($Q21,'Placebo Lags - Data'!$A:$A,0),MATCH(BF$1,'Placebo Lags - Data'!$B$1:$BA$1,0)))*BF$3</f>
        <v>1.130412332713604E-2</v>
      </c>
      <c r="BG21" s="2">
        <f>IF(BG$2=0,0,INDEX('Placebo Lags - Data'!$B:$BA,MATCH($Q21,'Placebo Lags - Data'!$A:$A,0),MATCH(BG$1,'Placebo Lags - Data'!$B$1:$BA$1,0)))*BG$3</f>
        <v>-2.8646055608987808E-2</v>
      </c>
      <c r="BH21" s="2">
        <f>IF(BH$2=0,0,INDEX('Placebo Lags - Data'!$B:$BA,MATCH($Q21,'Placebo Lags - Data'!$A:$A,0),MATCH(BH$1,'Placebo Lags - Data'!$B$1:$BA$1,0)))*BH$3</f>
        <v>5.2634244784712791E-3</v>
      </c>
      <c r="BI21" s="2">
        <f>IF(BI$2=0,0,INDEX('Placebo Lags - Data'!$B:$BA,MATCH($Q21,'Placebo Lags - Data'!$A:$A,0),MATCH(BI$1,'Placebo Lags - Data'!$B$1:$BA$1,0)))*BI$3</f>
        <v>2.1507111378014088E-3</v>
      </c>
      <c r="BJ21" s="2">
        <f>IF(BJ$2=0,0,INDEX('Placebo Lags - Data'!$B:$BA,MATCH($Q21,'Placebo Lags - Data'!$A:$A,0),MATCH(BJ$1,'Placebo Lags - Data'!$B$1:$BA$1,0)))*BJ$3</f>
        <v>0</v>
      </c>
      <c r="BK21" s="2">
        <f>IF(BK$2=0,0,INDEX('Placebo Lags - Data'!$B:$BA,MATCH($Q21,'Placebo Lags - Data'!$A:$A,0),MATCH(BK$1,'Placebo Lags - Data'!$B$1:$BA$1,0)))*BK$3</f>
        <v>0</v>
      </c>
      <c r="BL21" s="2">
        <f>IF(BL$2=0,0,INDEX('Placebo Lags - Data'!$B:$BA,MATCH($Q21,'Placebo Lags - Data'!$A:$A,0),MATCH(BL$1,'Placebo Lags - Data'!$B$1:$BA$1,0)))*BL$3</f>
        <v>0</v>
      </c>
      <c r="BM21" s="2">
        <f>IF(BM$2=0,0,INDEX('Placebo Lags - Data'!$B:$BA,MATCH($Q21,'Placebo Lags - Data'!$A:$A,0),MATCH(BM$1,'Placebo Lags - Data'!$B$1:$BA$1,0)))*BM$3</f>
        <v>0</v>
      </c>
      <c r="BN21" s="2">
        <f>IF(BN$2=0,0,INDEX('Placebo Lags - Data'!$B:$BA,MATCH($Q21,'Placebo Lags - Data'!$A:$A,0),MATCH(BN$1,'Placebo Lags - Data'!$B$1:$BA$1,0)))*BN$3</f>
        <v>0</v>
      </c>
      <c r="BO21" s="2">
        <f>IF(BO$2=0,0,INDEX('Placebo Lags - Data'!$B:$BA,MATCH($Q21,'Placebo Lags - Data'!$A:$A,0),MATCH(BO$1,'Placebo Lags - Data'!$B$1:$BA$1,0)))*BO$3</f>
        <v>3.0747134238481522E-2</v>
      </c>
      <c r="BP21" s="2">
        <f>IF(BP$2=0,0,INDEX('Placebo Lags - Data'!$B:$BA,MATCH($Q21,'Placebo Lags - Data'!$A:$A,0),MATCH(BP$1,'Placebo Lags - Data'!$B$1:$BA$1,0)))*BP$3</f>
        <v>0</v>
      </c>
      <c r="BQ21" s="2"/>
      <c r="BR21" s="2"/>
    </row>
    <row r="22" spans="1:70" x14ac:dyDescent="0.25">
      <c r="A22" t="s">
        <v>42</v>
      </c>
      <c r="B22" s="2">
        <f t="shared" si="0"/>
        <v>2.1266387166129661</v>
      </c>
      <c r="Q22">
        <f>'Placebo Lags - Data'!A19</f>
        <v>1999</v>
      </c>
      <c r="R22" s="2">
        <f>IF(R$2=0,0,INDEX('Placebo Lags - Data'!$B:$BA,MATCH($Q22,'Placebo Lags - Data'!$A:$A,0),MATCH(R$1,'Placebo Lags - Data'!$B$1:$BA$1,0)))*R$3</f>
        <v>-2.4302443489432335E-4</v>
      </c>
      <c r="S22" s="2">
        <f>IF(S$2=0,0,INDEX('Placebo Lags - Data'!$B:$BA,MATCH($Q22,'Placebo Lags - Data'!$A:$A,0),MATCH(S$1,'Placebo Lags - Data'!$B$1:$BA$1,0)))*S$3</f>
        <v>0</v>
      </c>
      <c r="T22" s="2">
        <f>IF(T$2=0,0,INDEX('Placebo Lags - Data'!$B:$BA,MATCH($Q22,'Placebo Lags - Data'!$A:$A,0),MATCH(T$1,'Placebo Lags - Data'!$B$1:$BA$1,0)))*T$3</f>
        <v>0</v>
      </c>
      <c r="U22" s="2">
        <f>IF(U$2=0,0,INDEX('Placebo Lags - Data'!$B:$BA,MATCH($Q22,'Placebo Lags - Data'!$A:$A,0),MATCH(U$1,'Placebo Lags - Data'!$B$1:$BA$1,0)))*U$3</f>
        <v>4.5814947225153446E-3</v>
      </c>
      <c r="V22" s="2">
        <f>IF(V$2=0,0,INDEX('Placebo Lags - Data'!$B:$BA,MATCH($Q22,'Placebo Lags - Data'!$A:$A,0),MATCH(V$1,'Placebo Lags - Data'!$B$1:$BA$1,0)))*V$3</f>
        <v>4.1388008743524551E-2</v>
      </c>
      <c r="W22" s="2">
        <f>IF(W$2=0,0,INDEX('Placebo Lags - Data'!$B:$BA,MATCH($Q22,'Placebo Lags - Data'!$A:$A,0),MATCH(W$1,'Placebo Lags - Data'!$B$1:$BA$1,0)))*W$3</f>
        <v>0</v>
      </c>
      <c r="X22" s="2">
        <f>IF(X$2=0,0,INDEX('Placebo Lags - Data'!$B:$BA,MATCH($Q22,'Placebo Lags - Data'!$A:$A,0),MATCH(X$1,'Placebo Lags - Data'!$B$1:$BA$1,0)))*X$3</f>
        <v>1.8533332273364067E-2</v>
      </c>
      <c r="Y22" s="2">
        <f>IF(Y$2=0,0,INDEX('Placebo Lags - Data'!$B:$BA,MATCH($Q22,'Placebo Lags - Data'!$A:$A,0),MATCH(Y$1,'Placebo Lags - Data'!$B$1:$BA$1,0)))*Y$3</f>
        <v>-2.1430531051009893E-3</v>
      </c>
      <c r="Z22" s="2">
        <f>IF(Z$2=0,0,INDEX('Placebo Lags - Data'!$B:$BA,MATCH($Q22,'Placebo Lags - Data'!$A:$A,0),MATCH(Z$1,'Placebo Lags - Data'!$B$1:$BA$1,0)))*Z$3</f>
        <v>0</v>
      </c>
      <c r="AA22" s="2">
        <f>IF(AA$2=0,0,INDEX('Placebo Lags - Data'!$B:$BA,MATCH($Q22,'Placebo Lags - Data'!$A:$A,0),MATCH(AA$1,'Placebo Lags - Data'!$B$1:$BA$1,0)))*AA$3</f>
        <v>0</v>
      </c>
      <c r="AB22" s="2">
        <f>IF(AB$2=0,0,INDEX('Placebo Lags - Data'!$B:$BA,MATCH($Q22,'Placebo Lags - Data'!$A:$A,0),MATCH(AB$1,'Placebo Lags - Data'!$B$1:$BA$1,0)))*AB$3</f>
        <v>3.2289288938045502E-2</v>
      </c>
      <c r="AC22" s="2">
        <f>IF(AC$2=0,0,INDEX('Placebo Lags - Data'!$B:$BA,MATCH($Q22,'Placebo Lags - Data'!$A:$A,0),MATCH(AC$1,'Placebo Lags - Data'!$B$1:$BA$1,0)))*AC$3</f>
        <v>2.122284471988678E-2</v>
      </c>
      <c r="AD22" s="2">
        <f>IF(AD$2=0,0,INDEX('Placebo Lags - Data'!$B:$BA,MATCH($Q22,'Placebo Lags - Data'!$A:$A,0),MATCH(AD$1,'Placebo Lags - Data'!$B$1:$BA$1,0)))*AD$3</f>
        <v>0</v>
      </c>
      <c r="AE22" s="2">
        <f>IF(AE$2=0,0,INDEX('Placebo Lags - Data'!$B:$BA,MATCH($Q22,'Placebo Lags - Data'!$A:$A,0),MATCH(AE$1,'Placebo Lags - Data'!$B$1:$BA$1,0)))*AE$3</f>
        <v>1.2475877068936825E-2</v>
      </c>
      <c r="AF22" s="2">
        <f>IF(AF$2=0,0,INDEX('Placebo Lags - Data'!$B:$BA,MATCH($Q22,'Placebo Lags - Data'!$A:$A,0),MATCH(AF$1,'Placebo Lags - Data'!$B$1:$BA$1,0)))*AF$3</f>
        <v>-1.0956268524751067E-3</v>
      </c>
      <c r="AG22" s="2">
        <f>IF(AG$2=0,0,INDEX('Placebo Lags - Data'!$B:$BA,MATCH($Q22,'Placebo Lags - Data'!$A:$A,0),MATCH(AG$1,'Placebo Lags - Data'!$B$1:$BA$1,0)))*AG$3</f>
        <v>0</v>
      </c>
      <c r="AH22" s="2">
        <f>IF(AH$2=0,0,INDEX('Placebo Lags - Data'!$B:$BA,MATCH($Q22,'Placebo Lags - Data'!$A:$A,0),MATCH(AH$1,'Placebo Lags - Data'!$B$1:$BA$1,0)))*AH$3</f>
        <v>-4.4961674138903618E-3</v>
      </c>
      <c r="AI22" s="2">
        <f>IF(AI$2=0,0,INDEX('Placebo Lags - Data'!$B:$BA,MATCH($Q22,'Placebo Lags - Data'!$A:$A,0),MATCH(AI$1,'Placebo Lags - Data'!$B$1:$BA$1,0)))*AI$3</f>
        <v>2.4530116934329271E-4</v>
      </c>
      <c r="AJ22" s="2">
        <f>IF(AJ$2=0,0,INDEX('Placebo Lags - Data'!$B:$BA,MATCH($Q22,'Placebo Lags - Data'!$A:$A,0),MATCH(AJ$1,'Placebo Lags - Data'!$B$1:$BA$1,0)))*AJ$3</f>
        <v>-1.4973967336118221E-2</v>
      </c>
      <c r="AK22" s="2">
        <f>IF(AK$2=0,0,INDEX('Placebo Lags - Data'!$B:$BA,MATCH($Q22,'Placebo Lags - Data'!$A:$A,0),MATCH(AK$1,'Placebo Lags - Data'!$B$1:$BA$1,0)))*AK$3</f>
        <v>0</v>
      </c>
      <c r="AL22" s="2">
        <f>IF(AL$2=0,0,INDEX('Placebo Lags - Data'!$B:$BA,MATCH($Q22,'Placebo Lags - Data'!$A:$A,0),MATCH(AL$1,'Placebo Lags - Data'!$B$1:$BA$1,0)))*AL$3</f>
        <v>9.8193082958459854E-3</v>
      </c>
      <c r="AM22" s="2">
        <f>IF(AM$2=0,0,INDEX('Placebo Lags - Data'!$B:$BA,MATCH($Q22,'Placebo Lags - Data'!$A:$A,0),MATCH(AM$1,'Placebo Lags - Data'!$B$1:$BA$1,0)))*AM$3</f>
        <v>-4.9062486505135894E-4</v>
      </c>
      <c r="AN22" s="2">
        <f>IF(AN$2=0,0,INDEX('Placebo Lags - Data'!$B:$BA,MATCH($Q22,'Placebo Lags - Data'!$A:$A,0),MATCH(AN$1,'Placebo Lags - Data'!$B$1:$BA$1,0)))*AN$3</f>
        <v>0</v>
      </c>
      <c r="AO22" s="2">
        <f>IF(AO$2=0,0,INDEX('Placebo Lags - Data'!$B:$BA,MATCH($Q22,'Placebo Lags - Data'!$A:$A,0),MATCH(AO$1,'Placebo Lags - Data'!$B$1:$BA$1,0)))*AO$3</f>
        <v>6.3237263821065426E-3</v>
      </c>
      <c r="AP22" s="2">
        <f>IF(AP$2=0,0,INDEX('Placebo Lags - Data'!$B:$BA,MATCH($Q22,'Placebo Lags - Data'!$A:$A,0),MATCH(AP$1,'Placebo Lags - Data'!$B$1:$BA$1,0)))*AP$3</f>
        <v>0</v>
      </c>
      <c r="AQ22" s="2">
        <f>IF(AQ$2=0,0,INDEX('Placebo Lags - Data'!$B:$BA,MATCH($Q22,'Placebo Lags - Data'!$A:$A,0),MATCH(AQ$1,'Placebo Lags - Data'!$B$1:$BA$1,0)))*AQ$3</f>
        <v>6.1921682208776474E-3</v>
      </c>
      <c r="AR22" s="2">
        <f>IF(AR$2=0,0,INDEX('Placebo Lags - Data'!$B:$BA,MATCH($Q22,'Placebo Lags - Data'!$A:$A,0),MATCH(AR$1,'Placebo Lags - Data'!$B$1:$BA$1,0)))*AR$3</f>
        <v>0</v>
      </c>
      <c r="AS22" s="2">
        <f>IF(AS$2=0,0,INDEX('Placebo Lags - Data'!$B:$BA,MATCH($Q22,'Placebo Lags - Data'!$A:$A,0),MATCH(AS$1,'Placebo Lags - Data'!$B$1:$BA$1,0)))*AS$3</f>
        <v>-2.7219833806157112E-2</v>
      </c>
      <c r="AT22" s="2">
        <f>IF(AT$2=0,0,INDEX('Placebo Lags - Data'!$B:$BA,MATCH($Q22,'Placebo Lags - Data'!$A:$A,0),MATCH(AT$1,'Placebo Lags - Data'!$B$1:$BA$1,0)))*AT$3</f>
        <v>6.7961486056447029E-3</v>
      </c>
      <c r="AU22" s="2">
        <f>IF(AU$2=0,0,INDEX('Placebo Lags - Data'!$B:$BA,MATCH($Q22,'Placebo Lags - Data'!$A:$A,0),MATCH(AU$1,'Placebo Lags - Data'!$B$1:$BA$1,0)))*AU$3</f>
        <v>0</v>
      </c>
      <c r="AV22" s="2">
        <f>IF(AV$2=0,0,INDEX('Placebo Lags - Data'!$B:$BA,MATCH($Q22,'Placebo Lags - Data'!$A:$A,0),MATCH(AV$1,'Placebo Lags - Data'!$B$1:$BA$1,0)))*AV$3</f>
        <v>1.3576474040746689E-2</v>
      </c>
      <c r="AW22" s="2">
        <f>IF(AW$2=0,0,INDEX('Placebo Lags - Data'!$B:$BA,MATCH($Q22,'Placebo Lags - Data'!$A:$A,0),MATCH(AW$1,'Placebo Lags - Data'!$B$1:$BA$1,0)))*AW$3</f>
        <v>0</v>
      </c>
      <c r="AX22" s="2">
        <f>IF(AX$2=0,0,INDEX('Placebo Lags - Data'!$B:$BA,MATCH($Q22,'Placebo Lags - Data'!$A:$A,0),MATCH(AX$1,'Placebo Lags - Data'!$B$1:$BA$1,0)))*AX$3</f>
        <v>0</v>
      </c>
      <c r="AY22" s="2">
        <f>IF(AY$2=0,0,INDEX('Placebo Lags - Data'!$B:$BA,MATCH($Q22,'Placebo Lags - Data'!$A:$A,0),MATCH(AY$1,'Placebo Lags - Data'!$B$1:$BA$1,0)))*AY$3</f>
        <v>0</v>
      </c>
      <c r="AZ22" s="2">
        <f>IF(AZ$2=0,0,INDEX('Placebo Lags - Data'!$B:$BA,MATCH($Q22,'Placebo Lags - Data'!$A:$A,0),MATCH(AZ$1,'Placebo Lags - Data'!$B$1:$BA$1,0)))*AZ$3</f>
        <v>-8.2758881151676178E-2</v>
      </c>
      <c r="BA22" s="2">
        <f>IF(BA$2=0,0,INDEX('Placebo Lags - Data'!$B:$BA,MATCH($Q22,'Placebo Lags - Data'!$A:$A,0),MATCH(BA$1,'Placebo Lags - Data'!$B$1:$BA$1,0)))*BA$3</f>
        <v>0</v>
      </c>
      <c r="BB22" s="2">
        <f>IF(BB$2=0,0,INDEX('Placebo Lags - Data'!$B:$BA,MATCH($Q22,'Placebo Lags - Data'!$A:$A,0),MATCH(BB$1,'Placebo Lags - Data'!$B$1:$BA$1,0)))*BB$3</f>
        <v>8.4110809257254004E-4</v>
      </c>
      <c r="BC22" s="2">
        <f>IF(BC$2=0,0,INDEX('Placebo Lags - Data'!$B:$BA,MATCH($Q22,'Placebo Lags - Data'!$A:$A,0),MATCH(BC$1,'Placebo Lags - Data'!$B$1:$BA$1,0)))*BC$3</f>
        <v>0</v>
      </c>
      <c r="BD22" s="2">
        <f>IF(BD$2=0,0,INDEX('Placebo Lags - Data'!$B:$BA,MATCH($Q22,'Placebo Lags - Data'!$A:$A,0),MATCH(BD$1,'Placebo Lags - Data'!$B$1:$BA$1,0)))*BD$3</f>
        <v>0</v>
      </c>
      <c r="BE22" s="2">
        <f>IF(BE$2=0,0,INDEX('Placebo Lags - Data'!$B:$BA,MATCH($Q22,'Placebo Lags - Data'!$A:$A,0),MATCH(BE$1,'Placebo Lags - Data'!$B$1:$BA$1,0)))*BE$3</f>
        <v>0</v>
      </c>
      <c r="BF22" s="2">
        <f>IF(BF$2=0,0,INDEX('Placebo Lags - Data'!$B:$BA,MATCH($Q22,'Placebo Lags - Data'!$A:$A,0),MATCH(BF$1,'Placebo Lags - Data'!$B$1:$BA$1,0)))*BF$3</f>
        <v>7.2586745955049992E-3</v>
      </c>
      <c r="BG22" s="2">
        <f>IF(BG$2=0,0,INDEX('Placebo Lags - Data'!$B:$BA,MATCH($Q22,'Placebo Lags - Data'!$A:$A,0),MATCH(BG$1,'Placebo Lags - Data'!$B$1:$BA$1,0)))*BG$3</f>
        <v>-3.4123007208108902E-2</v>
      </c>
      <c r="BH22" s="2">
        <f>IF(BH$2=0,0,INDEX('Placebo Lags - Data'!$B:$BA,MATCH($Q22,'Placebo Lags - Data'!$A:$A,0),MATCH(BH$1,'Placebo Lags - Data'!$B$1:$BA$1,0)))*BH$3</f>
        <v>-9.5416675321757793E-4</v>
      </c>
      <c r="BI22" s="2">
        <f>IF(BI$2=0,0,INDEX('Placebo Lags - Data'!$B:$BA,MATCH($Q22,'Placebo Lags - Data'!$A:$A,0),MATCH(BI$1,'Placebo Lags - Data'!$B$1:$BA$1,0)))*BI$3</f>
        <v>1.8295558169484138E-2</v>
      </c>
      <c r="BJ22" s="2">
        <f>IF(BJ$2=0,0,INDEX('Placebo Lags - Data'!$B:$BA,MATCH($Q22,'Placebo Lags - Data'!$A:$A,0),MATCH(BJ$1,'Placebo Lags - Data'!$B$1:$BA$1,0)))*BJ$3</f>
        <v>0</v>
      </c>
      <c r="BK22" s="2">
        <f>IF(BK$2=0,0,INDEX('Placebo Lags - Data'!$B:$BA,MATCH($Q22,'Placebo Lags - Data'!$A:$A,0),MATCH(BK$1,'Placebo Lags - Data'!$B$1:$BA$1,0)))*BK$3</f>
        <v>0</v>
      </c>
      <c r="BL22" s="2">
        <f>IF(BL$2=0,0,INDEX('Placebo Lags - Data'!$B:$BA,MATCH($Q22,'Placebo Lags - Data'!$A:$A,0),MATCH(BL$1,'Placebo Lags - Data'!$B$1:$BA$1,0)))*BL$3</f>
        <v>0</v>
      </c>
      <c r="BM22" s="2">
        <f>IF(BM$2=0,0,INDEX('Placebo Lags - Data'!$B:$BA,MATCH($Q22,'Placebo Lags - Data'!$A:$A,0),MATCH(BM$1,'Placebo Lags - Data'!$B$1:$BA$1,0)))*BM$3</f>
        <v>0</v>
      </c>
      <c r="BN22" s="2">
        <f>IF(BN$2=0,0,INDEX('Placebo Lags - Data'!$B:$BA,MATCH($Q22,'Placebo Lags - Data'!$A:$A,0),MATCH(BN$1,'Placebo Lags - Data'!$B$1:$BA$1,0)))*BN$3</f>
        <v>0</v>
      </c>
      <c r="BO22" s="2">
        <f>IF(BO$2=0,0,INDEX('Placebo Lags - Data'!$B:$BA,MATCH($Q22,'Placebo Lags - Data'!$A:$A,0),MATCH(BO$1,'Placebo Lags - Data'!$B$1:$BA$1,0)))*BO$3</f>
        <v>1.4580347342416644E-3</v>
      </c>
      <c r="BP22" s="2">
        <f>IF(BP$2=0,0,INDEX('Placebo Lags - Data'!$B:$BA,MATCH($Q22,'Placebo Lags - Data'!$A:$A,0),MATCH(BP$1,'Placebo Lags - Data'!$B$1:$BA$1,0)))*BP$3</f>
        <v>0</v>
      </c>
      <c r="BQ22" s="2"/>
      <c r="BR22" s="2"/>
    </row>
    <row r="23" spans="1:70" x14ac:dyDescent="0.25">
      <c r="A23" t="s">
        <v>40</v>
      </c>
      <c r="B23" s="2">
        <f t="shared" si="0"/>
        <v>2.1220390255284065</v>
      </c>
      <c r="Q23">
        <f>'Placebo Lags - Data'!A20</f>
        <v>2000</v>
      </c>
      <c r="R23" s="2">
        <f>IF(R$2=0,0,INDEX('Placebo Lags - Data'!$B:$BA,MATCH($Q23,'Placebo Lags - Data'!$A:$A,0),MATCH(R$1,'Placebo Lags - Data'!$B$1:$BA$1,0)))*R$3</f>
        <v>7.7341101132333279E-3</v>
      </c>
      <c r="S23" s="2">
        <f>IF(S$2=0,0,INDEX('Placebo Lags - Data'!$B:$BA,MATCH($Q23,'Placebo Lags - Data'!$A:$A,0),MATCH(S$1,'Placebo Lags - Data'!$B$1:$BA$1,0)))*S$3</f>
        <v>0</v>
      </c>
      <c r="T23" s="2">
        <f>IF(T$2=0,0,INDEX('Placebo Lags - Data'!$B:$BA,MATCH($Q23,'Placebo Lags - Data'!$A:$A,0),MATCH(T$1,'Placebo Lags - Data'!$B$1:$BA$1,0)))*T$3</f>
        <v>0</v>
      </c>
      <c r="U23" s="2">
        <f>IF(U$2=0,0,INDEX('Placebo Lags - Data'!$B:$BA,MATCH($Q23,'Placebo Lags - Data'!$A:$A,0),MATCH(U$1,'Placebo Lags - Data'!$B$1:$BA$1,0)))*U$3</f>
        <v>-2.6905701961368322E-3</v>
      </c>
      <c r="V23" s="2">
        <f>IF(V$2=0,0,INDEX('Placebo Lags - Data'!$B:$BA,MATCH($Q23,'Placebo Lags - Data'!$A:$A,0),MATCH(V$1,'Placebo Lags - Data'!$B$1:$BA$1,0)))*V$3</f>
        <v>6.9966912269592285E-2</v>
      </c>
      <c r="W23" s="2">
        <f>IF(W$2=0,0,INDEX('Placebo Lags - Data'!$B:$BA,MATCH($Q23,'Placebo Lags - Data'!$A:$A,0),MATCH(W$1,'Placebo Lags - Data'!$B$1:$BA$1,0)))*W$3</f>
        <v>0</v>
      </c>
      <c r="X23" s="2">
        <f>IF(X$2=0,0,INDEX('Placebo Lags - Data'!$B:$BA,MATCH($Q23,'Placebo Lags - Data'!$A:$A,0),MATCH(X$1,'Placebo Lags - Data'!$B$1:$BA$1,0)))*X$3</f>
        <v>6.8864956498146057E-2</v>
      </c>
      <c r="Y23" s="2">
        <f>IF(Y$2=0,0,INDEX('Placebo Lags - Data'!$B:$BA,MATCH($Q23,'Placebo Lags - Data'!$A:$A,0),MATCH(Y$1,'Placebo Lags - Data'!$B$1:$BA$1,0)))*Y$3</f>
        <v>-1.6641579568386078E-2</v>
      </c>
      <c r="Z23" s="2">
        <f>IF(Z$2=0,0,INDEX('Placebo Lags - Data'!$B:$BA,MATCH($Q23,'Placebo Lags - Data'!$A:$A,0),MATCH(Z$1,'Placebo Lags - Data'!$B$1:$BA$1,0)))*Z$3</f>
        <v>0</v>
      </c>
      <c r="AA23" s="2">
        <f>IF(AA$2=0,0,INDEX('Placebo Lags - Data'!$B:$BA,MATCH($Q23,'Placebo Lags - Data'!$A:$A,0),MATCH(AA$1,'Placebo Lags - Data'!$B$1:$BA$1,0)))*AA$3</f>
        <v>0</v>
      </c>
      <c r="AB23" s="2">
        <f>IF(AB$2=0,0,INDEX('Placebo Lags - Data'!$B:$BA,MATCH($Q23,'Placebo Lags - Data'!$A:$A,0),MATCH(AB$1,'Placebo Lags - Data'!$B$1:$BA$1,0)))*AB$3</f>
        <v>3.8705773651599884E-2</v>
      </c>
      <c r="AC23" s="2">
        <f>IF(AC$2=0,0,INDEX('Placebo Lags - Data'!$B:$BA,MATCH($Q23,'Placebo Lags - Data'!$A:$A,0),MATCH(AC$1,'Placebo Lags - Data'!$B$1:$BA$1,0)))*AC$3</f>
        <v>-1.3264637673273683E-3</v>
      </c>
      <c r="AD23" s="2">
        <f>IF(AD$2=0,0,INDEX('Placebo Lags - Data'!$B:$BA,MATCH($Q23,'Placebo Lags - Data'!$A:$A,0),MATCH(AD$1,'Placebo Lags - Data'!$B$1:$BA$1,0)))*AD$3</f>
        <v>0</v>
      </c>
      <c r="AE23" s="2">
        <f>IF(AE$2=0,0,INDEX('Placebo Lags - Data'!$B:$BA,MATCH($Q23,'Placebo Lags - Data'!$A:$A,0),MATCH(AE$1,'Placebo Lags - Data'!$B$1:$BA$1,0)))*AE$3</f>
        <v>-7.4380445294082165E-3</v>
      </c>
      <c r="AF23" s="2">
        <f>IF(AF$2=0,0,INDEX('Placebo Lags - Data'!$B:$BA,MATCH($Q23,'Placebo Lags - Data'!$A:$A,0),MATCH(AF$1,'Placebo Lags - Data'!$B$1:$BA$1,0)))*AF$3</f>
        <v>3.5195082426071167E-2</v>
      </c>
      <c r="AG23" s="2">
        <f>IF(AG$2=0,0,INDEX('Placebo Lags - Data'!$B:$BA,MATCH($Q23,'Placebo Lags - Data'!$A:$A,0),MATCH(AG$1,'Placebo Lags - Data'!$B$1:$BA$1,0)))*AG$3</f>
        <v>0</v>
      </c>
      <c r="AH23" s="2">
        <f>IF(AH$2=0,0,INDEX('Placebo Lags - Data'!$B:$BA,MATCH($Q23,'Placebo Lags - Data'!$A:$A,0),MATCH(AH$1,'Placebo Lags - Data'!$B$1:$BA$1,0)))*AH$3</f>
        <v>-1.3259735889732838E-2</v>
      </c>
      <c r="AI23" s="2">
        <f>IF(AI$2=0,0,INDEX('Placebo Lags - Data'!$B:$BA,MATCH($Q23,'Placebo Lags - Data'!$A:$A,0),MATCH(AI$1,'Placebo Lags - Data'!$B$1:$BA$1,0)))*AI$3</f>
        <v>3.8412086665630341E-2</v>
      </c>
      <c r="AJ23" s="2">
        <f>IF(AJ$2=0,0,INDEX('Placebo Lags - Data'!$B:$BA,MATCH($Q23,'Placebo Lags - Data'!$A:$A,0),MATCH(AJ$1,'Placebo Lags - Data'!$B$1:$BA$1,0)))*AJ$3</f>
        <v>-3.6755941808223724E-2</v>
      </c>
      <c r="AK23" s="2">
        <f>IF(AK$2=0,0,INDEX('Placebo Lags - Data'!$B:$BA,MATCH($Q23,'Placebo Lags - Data'!$A:$A,0),MATCH(AK$1,'Placebo Lags - Data'!$B$1:$BA$1,0)))*AK$3</f>
        <v>0</v>
      </c>
      <c r="AL23" s="2">
        <f>IF(AL$2=0,0,INDEX('Placebo Lags - Data'!$B:$BA,MATCH($Q23,'Placebo Lags - Data'!$A:$A,0),MATCH(AL$1,'Placebo Lags - Data'!$B$1:$BA$1,0)))*AL$3</f>
        <v>3.1861372292041779E-2</v>
      </c>
      <c r="AM23" s="2">
        <f>IF(AM$2=0,0,INDEX('Placebo Lags - Data'!$B:$BA,MATCH($Q23,'Placebo Lags - Data'!$A:$A,0),MATCH(AM$1,'Placebo Lags - Data'!$B$1:$BA$1,0)))*AM$3</f>
        <v>-5.1835593767464161E-3</v>
      </c>
      <c r="AN23" s="2">
        <f>IF(AN$2=0,0,INDEX('Placebo Lags - Data'!$B:$BA,MATCH($Q23,'Placebo Lags - Data'!$A:$A,0),MATCH(AN$1,'Placebo Lags - Data'!$B$1:$BA$1,0)))*AN$3</f>
        <v>0</v>
      </c>
      <c r="AO23" s="2">
        <f>IF(AO$2=0,0,INDEX('Placebo Lags - Data'!$B:$BA,MATCH($Q23,'Placebo Lags - Data'!$A:$A,0),MATCH(AO$1,'Placebo Lags - Data'!$B$1:$BA$1,0)))*AO$3</f>
        <v>-4.5373495668172836E-2</v>
      </c>
      <c r="AP23" s="2">
        <f>IF(AP$2=0,0,INDEX('Placebo Lags - Data'!$B:$BA,MATCH($Q23,'Placebo Lags - Data'!$A:$A,0),MATCH(AP$1,'Placebo Lags - Data'!$B$1:$BA$1,0)))*AP$3</f>
        <v>0</v>
      </c>
      <c r="AQ23" s="2">
        <f>IF(AQ$2=0,0,INDEX('Placebo Lags - Data'!$B:$BA,MATCH($Q23,'Placebo Lags - Data'!$A:$A,0),MATCH(AQ$1,'Placebo Lags - Data'!$B$1:$BA$1,0)))*AQ$3</f>
        <v>-8.3054294809699059E-3</v>
      </c>
      <c r="AR23" s="2">
        <f>IF(AR$2=0,0,INDEX('Placebo Lags - Data'!$B:$BA,MATCH($Q23,'Placebo Lags - Data'!$A:$A,0),MATCH(AR$1,'Placebo Lags - Data'!$B$1:$BA$1,0)))*AR$3</f>
        <v>0</v>
      </c>
      <c r="AS23" s="2">
        <f>IF(AS$2=0,0,INDEX('Placebo Lags - Data'!$B:$BA,MATCH($Q23,'Placebo Lags - Data'!$A:$A,0),MATCH(AS$1,'Placebo Lags - Data'!$B$1:$BA$1,0)))*AS$3</f>
        <v>3.8401342928409576E-2</v>
      </c>
      <c r="AT23" s="2">
        <f>IF(AT$2=0,0,INDEX('Placebo Lags - Data'!$B:$BA,MATCH($Q23,'Placebo Lags - Data'!$A:$A,0),MATCH(AT$1,'Placebo Lags - Data'!$B$1:$BA$1,0)))*AT$3</f>
        <v>-6.0707543045282364E-2</v>
      </c>
      <c r="AU23" s="2">
        <f>IF(AU$2=0,0,INDEX('Placebo Lags - Data'!$B:$BA,MATCH($Q23,'Placebo Lags - Data'!$A:$A,0),MATCH(AU$1,'Placebo Lags - Data'!$B$1:$BA$1,0)))*AU$3</f>
        <v>0</v>
      </c>
      <c r="AV23" s="2">
        <f>IF(AV$2=0,0,INDEX('Placebo Lags - Data'!$B:$BA,MATCH($Q23,'Placebo Lags - Data'!$A:$A,0),MATCH(AV$1,'Placebo Lags - Data'!$B$1:$BA$1,0)))*AV$3</f>
        <v>-1.1286845430731773E-2</v>
      </c>
      <c r="AW23" s="2">
        <f>IF(AW$2=0,0,INDEX('Placebo Lags - Data'!$B:$BA,MATCH($Q23,'Placebo Lags - Data'!$A:$A,0),MATCH(AW$1,'Placebo Lags - Data'!$B$1:$BA$1,0)))*AW$3</f>
        <v>0</v>
      </c>
      <c r="AX23" s="2">
        <f>IF(AX$2=0,0,INDEX('Placebo Lags - Data'!$B:$BA,MATCH($Q23,'Placebo Lags - Data'!$A:$A,0),MATCH(AX$1,'Placebo Lags - Data'!$B$1:$BA$1,0)))*AX$3</f>
        <v>0</v>
      </c>
      <c r="AY23" s="2">
        <f>IF(AY$2=0,0,INDEX('Placebo Lags - Data'!$B:$BA,MATCH($Q23,'Placebo Lags - Data'!$A:$A,0),MATCH(AY$1,'Placebo Lags - Data'!$B$1:$BA$1,0)))*AY$3</f>
        <v>0</v>
      </c>
      <c r="AZ23" s="2">
        <f>IF(AZ$2=0,0,INDEX('Placebo Lags - Data'!$B:$BA,MATCH($Q23,'Placebo Lags - Data'!$A:$A,0),MATCH(AZ$1,'Placebo Lags - Data'!$B$1:$BA$1,0)))*AZ$3</f>
        <v>-7.4229851365089417E-2</v>
      </c>
      <c r="BA23" s="2">
        <f>IF(BA$2=0,0,INDEX('Placebo Lags - Data'!$B:$BA,MATCH($Q23,'Placebo Lags - Data'!$A:$A,0),MATCH(BA$1,'Placebo Lags - Data'!$B$1:$BA$1,0)))*BA$3</f>
        <v>0</v>
      </c>
      <c r="BB23" s="2">
        <f>IF(BB$2=0,0,INDEX('Placebo Lags - Data'!$B:$BA,MATCH($Q23,'Placebo Lags - Data'!$A:$A,0),MATCH(BB$1,'Placebo Lags - Data'!$B$1:$BA$1,0)))*BB$3</f>
        <v>2.5414196774363518E-2</v>
      </c>
      <c r="BC23" s="2">
        <f>IF(BC$2=0,0,INDEX('Placebo Lags - Data'!$B:$BA,MATCH($Q23,'Placebo Lags - Data'!$A:$A,0),MATCH(BC$1,'Placebo Lags - Data'!$B$1:$BA$1,0)))*BC$3</f>
        <v>0</v>
      </c>
      <c r="BD23" s="2">
        <f>IF(BD$2=0,0,INDEX('Placebo Lags - Data'!$B:$BA,MATCH($Q23,'Placebo Lags - Data'!$A:$A,0),MATCH(BD$1,'Placebo Lags - Data'!$B$1:$BA$1,0)))*BD$3</f>
        <v>0</v>
      </c>
      <c r="BE23" s="2">
        <f>IF(BE$2=0,0,INDEX('Placebo Lags - Data'!$B:$BA,MATCH($Q23,'Placebo Lags - Data'!$A:$A,0),MATCH(BE$1,'Placebo Lags - Data'!$B$1:$BA$1,0)))*BE$3</f>
        <v>0</v>
      </c>
      <c r="BF23" s="2">
        <f>IF(BF$2=0,0,INDEX('Placebo Lags - Data'!$B:$BA,MATCH($Q23,'Placebo Lags - Data'!$A:$A,0),MATCH(BF$1,'Placebo Lags - Data'!$B$1:$BA$1,0)))*BF$3</f>
        <v>-5.7067688554525375E-2</v>
      </c>
      <c r="BG23" s="2">
        <f>IF(BG$2=0,0,INDEX('Placebo Lags - Data'!$B:$BA,MATCH($Q23,'Placebo Lags - Data'!$A:$A,0),MATCH(BG$1,'Placebo Lags - Data'!$B$1:$BA$1,0)))*BG$3</f>
        <v>-3.5654649138450623E-2</v>
      </c>
      <c r="BH23" s="2">
        <f>IF(BH$2=0,0,INDEX('Placebo Lags - Data'!$B:$BA,MATCH($Q23,'Placebo Lags - Data'!$A:$A,0),MATCH(BH$1,'Placebo Lags - Data'!$B$1:$BA$1,0)))*BH$3</f>
        <v>3.676995262503624E-2</v>
      </c>
      <c r="BI23" s="2">
        <f>IF(BI$2=0,0,INDEX('Placebo Lags - Data'!$B:$BA,MATCH($Q23,'Placebo Lags - Data'!$A:$A,0),MATCH(BI$1,'Placebo Lags - Data'!$B$1:$BA$1,0)))*BI$3</f>
        <v>1.978547777980566E-3</v>
      </c>
      <c r="BJ23" s="2">
        <f>IF(BJ$2=0,0,INDEX('Placebo Lags - Data'!$B:$BA,MATCH($Q23,'Placebo Lags - Data'!$A:$A,0),MATCH(BJ$1,'Placebo Lags - Data'!$B$1:$BA$1,0)))*BJ$3</f>
        <v>0</v>
      </c>
      <c r="BK23" s="2">
        <f>IF(BK$2=0,0,INDEX('Placebo Lags - Data'!$B:$BA,MATCH($Q23,'Placebo Lags - Data'!$A:$A,0),MATCH(BK$1,'Placebo Lags - Data'!$B$1:$BA$1,0)))*BK$3</f>
        <v>0</v>
      </c>
      <c r="BL23" s="2">
        <f>IF(BL$2=0,0,INDEX('Placebo Lags - Data'!$B:$BA,MATCH($Q23,'Placebo Lags - Data'!$A:$A,0),MATCH(BL$1,'Placebo Lags - Data'!$B$1:$BA$1,0)))*BL$3</f>
        <v>0</v>
      </c>
      <c r="BM23" s="2">
        <f>IF(BM$2=0,0,INDEX('Placebo Lags - Data'!$B:$BA,MATCH($Q23,'Placebo Lags - Data'!$A:$A,0),MATCH(BM$1,'Placebo Lags - Data'!$B$1:$BA$1,0)))*BM$3</f>
        <v>0</v>
      </c>
      <c r="BN23" s="2">
        <f>IF(BN$2=0,0,INDEX('Placebo Lags - Data'!$B:$BA,MATCH($Q23,'Placebo Lags - Data'!$A:$A,0),MATCH(BN$1,'Placebo Lags - Data'!$B$1:$BA$1,0)))*BN$3</f>
        <v>0</v>
      </c>
      <c r="BO23" s="2">
        <f>IF(BO$2=0,0,INDEX('Placebo Lags - Data'!$B:$BA,MATCH($Q23,'Placebo Lags - Data'!$A:$A,0),MATCH(BO$1,'Placebo Lags - Data'!$B$1:$BA$1,0)))*BO$3</f>
        <v>1.9331514835357666E-2</v>
      </c>
      <c r="BP23" s="2">
        <f>IF(BP$2=0,0,INDEX('Placebo Lags - Data'!$B:$BA,MATCH($Q23,'Placebo Lags - Data'!$A:$A,0),MATCH(BP$1,'Placebo Lags - Data'!$B$1:$BA$1,0)))*BP$3</f>
        <v>0</v>
      </c>
      <c r="BQ23" s="2"/>
      <c r="BR23" s="2"/>
    </row>
    <row r="24" spans="1:70" x14ac:dyDescent="0.25">
      <c r="A24" t="s">
        <v>34</v>
      </c>
      <c r="B24" s="2">
        <f t="shared" si="0"/>
        <v>2.0842337535437347</v>
      </c>
      <c r="Q24">
        <f>'Placebo Lags - Data'!A21</f>
        <v>2001</v>
      </c>
      <c r="R24" s="2">
        <f>IF(R$2=0,0,INDEX('Placebo Lags - Data'!$B:$BA,MATCH($Q24,'Placebo Lags - Data'!$A:$A,0),MATCH(R$1,'Placebo Lags - Data'!$B$1:$BA$1,0)))*R$3</f>
        <v>1.5117344446480274E-2</v>
      </c>
      <c r="S24" s="2">
        <f>IF(S$2=0,0,INDEX('Placebo Lags - Data'!$B:$BA,MATCH($Q24,'Placebo Lags - Data'!$A:$A,0),MATCH(S$1,'Placebo Lags - Data'!$B$1:$BA$1,0)))*S$3</f>
        <v>0</v>
      </c>
      <c r="T24" s="2">
        <f>IF(T$2=0,0,INDEX('Placebo Lags - Data'!$B:$BA,MATCH($Q24,'Placebo Lags - Data'!$A:$A,0),MATCH(T$1,'Placebo Lags - Data'!$B$1:$BA$1,0)))*T$3</f>
        <v>0</v>
      </c>
      <c r="U24" s="2">
        <f>IF(U$2=0,0,INDEX('Placebo Lags - Data'!$B:$BA,MATCH($Q24,'Placebo Lags - Data'!$A:$A,0),MATCH(U$1,'Placebo Lags - Data'!$B$1:$BA$1,0)))*U$3</f>
        <v>-1.0643030516803265E-2</v>
      </c>
      <c r="V24" s="2">
        <f>IF(V$2=0,0,INDEX('Placebo Lags - Data'!$B:$BA,MATCH($Q24,'Placebo Lags - Data'!$A:$A,0),MATCH(V$1,'Placebo Lags - Data'!$B$1:$BA$1,0)))*V$3</f>
        <v>0.13711065053939819</v>
      </c>
      <c r="W24" s="2">
        <f>IF(W$2=0,0,INDEX('Placebo Lags - Data'!$B:$BA,MATCH($Q24,'Placebo Lags - Data'!$A:$A,0),MATCH(W$1,'Placebo Lags - Data'!$B$1:$BA$1,0)))*W$3</f>
        <v>0</v>
      </c>
      <c r="X24" s="2">
        <f>IF(X$2=0,0,INDEX('Placebo Lags - Data'!$B:$BA,MATCH($Q24,'Placebo Lags - Data'!$A:$A,0),MATCH(X$1,'Placebo Lags - Data'!$B$1:$BA$1,0)))*X$3</f>
        <v>-1.7315354198217392E-2</v>
      </c>
      <c r="Y24" s="2">
        <f>IF(Y$2=0,0,INDEX('Placebo Lags - Data'!$B:$BA,MATCH($Q24,'Placebo Lags - Data'!$A:$A,0),MATCH(Y$1,'Placebo Lags - Data'!$B$1:$BA$1,0)))*Y$3</f>
        <v>-3.8748972117900848E-2</v>
      </c>
      <c r="Z24" s="2">
        <f>IF(Z$2=0,0,INDEX('Placebo Lags - Data'!$B:$BA,MATCH($Q24,'Placebo Lags - Data'!$A:$A,0),MATCH(Z$1,'Placebo Lags - Data'!$B$1:$BA$1,0)))*Z$3</f>
        <v>0</v>
      </c>
      <c r="AA24" s="2">
        <f>IF(AA$2=0,0,INDEX('Placebo Lags - Data'!$B:$BA,MATCH($Q24,'Placebo Lags - Data'!$A:$A,0),MATCH(AA$1,'Placebo Lags - Data'!$B$1:$BA$1,0)))*AA$3</f>
        <v>0</v>
      </c>
      <c r="AB24" s="2">
        <f>IF(AB$2=0,0,INDEX('Placebo Lags - Data'!$B:$BA,MATCH($Q24,'Placebo Lags - Data'!$A:$A,0),MATCH(AB$1,'Placebo Lags - Data'!$B$1:$BA$1,0)))*AB$3</f>
        <v>3.2749675214290619E-2</v>
      </c>
      <c r="AC24" s="2">
        <f>IF(AC$2=0,0,INDEX('Placebo Lags - Data'!$B:$BA,MATCH($Q24,'Placebo Lags - Data'!$A:$A,0),MATCH(AC$1,'Placebo Lags - Data'!$B$1:$BA$1,0)))*AC$3</f>
        <v>2.8093697503209114E-2</v>
      </c>
      <c r="AD24" s="2">
        <f>IF(AD$2=0,0,INDEX('Placebo Lags - Data'!$B:$BA,MATCH($Q24,'Placebo Lags - Data'!$A:$A,0),MATCH(AD$1,'Placebo Lags - Data'!$B$1:$BA$1,0)))*AD$3</f>
        <v>0</v>
      </c>
      <c r="AE24" s="2">
        <f>IF(AE$2=0,0,INDEX('Placebo Lags - Data'!$B:$BA,MATCH($Q24,'Placebo Lags - Data'!$A:$A,0),MATCH(AE$1,'Placebo Lags - Data'!$B$1:$BA$1,0)))*AE$3</f>
        <v>2.4848358705639839E-2</v>
      </c>
      <c r="AF24" s="2">
        <f>IF(AF$2=0,0,INDEX('Placebo Lags - Data'!$B:$BA,MATCH($Q24,'Placebo Lags - Data'!$A:$A,0),MATCH(AF$1,'Placebo Lags - Data'!$B$1:$BA$1,0)))*AF$3</f>
        <v>2.9122345149517059E-2</v>
      </c>
      <c r="AG24" s="2">
        <f>IF(AG$2=0,0,INDEX('Placebo Lags - Data'!$B:$BA,MATCH($Q24,'Placebo Lags - Data'!$A:$A,0),MATCH(AG$1,'Placebo Lags - Data'!$B$1:$BA$1,0)))*AG$3</f>
        <v>0</v>
      </c>
      <c r="AH24" s="2">
        <f>IF(AH$2=0,0,INDEX('Placebo Lags - Data'!$B:$BA,MATCH($Q24,'Placebo Lags - Data'!$A:$A,0),MATCH(AH$1,'Placebo Lags - Data'!$B$1:$BA$1,0)))*AH$3</f>
        <v>-6.5337240695953369E-2</v>
      </c>
      <c r="AI24" s="2">
        <f>IF(AI$2=0,0,INDEX('Placebo Lags - Data'!$B:$BA,MATCH($Q24,'Placebo Lags - Data'!$A:$A,0),MATCH(AI$1,'Placebo Lags - Data'!$B$1:$BA$1,0)))*AI$3</f>
        <v>8.5644356906414032E-2</v>
      </c>
      <c r="AJ24" s="2">
        <f>IF(AJ$2=0,0,INDEX('Placebo Lags - Data'!$B:$BA,MATCH($Q24,'Placebo Lags - Data'!$A:$A,0),MATCH(AJ$1,'Placebo Lags - Data'!$B$1:$BA$1,0)))*AJ$3</f>
        <v>-3.1011174432933331E-3</v>
      </c>
      <c r="AK24" s="2">
        <f>IF(AK$2=0,0,INDEX('Placebo Lags - Data'!$B:$BA,MATCH($Q24,'Placebo Lags - Data'!$A:$A,0),MATCH(AK$1,'Placebo Lags - Data'!$B$1:$BA$1,0)))*AK$3</f>
        <v>0</v>
      </c>
      <c r="AL24" s="2">
        <f>IF(AL$2=0,0,INDEX('Placebo Lags - Data'!$B:$BA,MATCH($Q24,'Placebo Lags - Data'!$A:$A,0),MATCH(AL$1,'Placebo Lags - Data'!$B$1:$BA$1,0)))*AL$3</f>
        <v>-5.2466350607573986E-3</v>
      </c>
      <c r="AM24" s="2">
        <f>IF(AM$2=0,0,INDEX('Placebo Lags - Data'!$B:$BA,MATCH($Q24,'Placebo Lags - Data'!$A:$A,0),MATCH(AM$1,'Placebo Lags - Data'!$B$1:$BA$1,0)))*AM$3</f>
        <v>-9.5792720094323158E-3</v>
      </c>
      <c r="AN24" s="2">
        <f>IF(AN$2=0,0,INDEX('Placebo Lags - Data'!$B:$BA,MATCH($Q24,'Placebo Lags - Data'!$A:$A,0),MATCH(AN$1,'Placebo Lags - Data'!$B$1:$BA$1,0)))*AN$3</f>
        <v>0</v>
      </c>
      <c r="AO24" s="2">
        <f>IF(AO$2=0,0,INDEX('Placebo Lags - Data'!$B:$BA,MATCH($Q24,'Placebo Lags - Data'!$A:$A,0),MATCH(AO$1,'Placebo Lags - Data'!$B$1:$BA$1,0)))*AO$3</f>
        <v>-8.4819765761494637E-3</v>
      </c>
      <c r="AP24" s="2">
        <f>IF(AP$2=0,0,INDEX('Placebo Lags - Data'!$B:$BA,MATCH($Q24,'Placebo Lags - Data'!$A:$A,0),MATCH(AP$1,'Placebo Lags - Data'!$B$1:$BA$1,0)))*AP$3</f>
        <v>0</v>
      </c>
      <c r="AQ24" s="2">
        <f>IF(AQ$2=0,0,INDEX('Placebo Lags - Data'!$B:$BA,MATCH($Q24,'Placebo Lags - Data'!$A:$A,0),MATCH(AQ$1,'Placebo Lags - Data'!$B$1:$BA$1,0)))*AQ$3</f>
        <v>-7.3751723393797874E-3</v>
      </c>
      <c r="AR24" s="2">
        <f>IF(AR$2=0,0,INDEX('Placebo Lags - Data'!$B:$BA,MATCH($Q24,'Placebo Lags - Data'!$A:$A,0),MATCH(AR$1,'Placebo Lags - Data'!$B$1:$BA$1,0)))*AR$3</f>
        <v>0</v>
      </c>
      <c r="AS24" s="2">
        <f>IF(AS$2=0,0,INDEX('Placebo Lags - Data'!$B:$BA,MATCH($Q24,'Placebo Lags - Data'!$A:$A,0),MATCH(AS$1,'Placebo Lags - Data'!$B$1:$BA$1,0)))*AS$3</f>
        <v>-2.3360313847661018E-2</v>
      </c>
      <c r="AT24" s="2">
        <f>IF(AT$2=0,0,INDEX('Placebo Lags - Data'!$B:$BA,MATCH($Q24,'Placebo Lags - Data'!$A:$A,0),MATCH(AT$1,'Placebo Lags - Data'!$B$1:$BA$1,0)))*AT$3</f>
        <v>-1.545824808999896E-3</v>
      </c>
      <c r="AU24" s="2">
        <f>IF(AU$2=0,0,INDEX('Placebo Lags - Data'!$B:$BA,MATCH($Q24,'Placebo Lags - Data'!$A:$A,0),MATCH(AU$1,'Placebo Lags - Data'!$B$1:$BA$1,0)))*AU$3</f>
        <v>0</v>
      </c>
      <c r="AV24" s="2">
        <f>IF(AV$2=0,0,INDEX('Placebo Lags - Data'!$B:$BA,MATCH($Q24,'Placebo Lags - Data'!$A:$A,0),MATCH(AV$1,'Placebo Lags - Data'!$B$1:$BA$1,0)))*AV$3</f>
        <v>4.6665798872709274E-2</v>
      </c>
      <c r="AW24" s="2">
        <f>IF(AW$2=0,0,INDEX('Placebo Lags - Data'!$B:$BA,MATCH($Q24,'Placebo Lags - Data'!$A:$A,0),MATCH(AW$1,'Placebo Lags - Data'!$B$1:$BA$1,0)))*AW$3</f>
        <v>0</v>
      </c>
      <c r="AX24" s="2">
        <f>IF(AX$2=0,0,INDEX('Placebo Lags - Data'!$B:$BA,MATCH($Q24,'Placebo Lags - Data'!$A:$A,0),MATCH(AX$1,'Placebo Lags - Data'!$B$1:$BA$1,0)))*AX$3</f>
        <v>0</v>
      </c>
      <c r="AY24" s="2">
        <f>IF(AY$2=0,0,INDEX('Placebo Lags - Data'!$B:$BA,MATCH($Q24,'Placebo Lags - Data'!$A:$A,0),MATCH(AY$1,'Placebo Lags - Data'!$B$1:$BA$1,0)))*AY$3</f>
        <v>0</v>
      </c>
      <c r="AZ24" s="2">
        <f>IF(AZ$2=0,0,INDEX('Placebo Lags - Data'!$B:$BA,MATCH($Q24,'Placebo Lags - Data'!$A:$A,0),MATCH(AZ$1,'Placebo Lags - Data'!$B$1:$BA$1,0)))*AZ$3</f>
        <v>-4.5942302793264389E-2</v>
      </c>
      <c r="BA24" s="2">
        <f>IF(BA$2=0,0,INDEX('Placebo Lags - Data'!$B:$BA,MATCH($Q24,'Placebo Lags - Data'!$A:$A,0),MATCH(BA$1,'Placebo Lags - Data'!$B$1:$BA$1,0)))*BA$3</f>
        <v>0</v>
      </c>
      <c r="BB24" s="2">
        <f>IF(BB$2=0,0,INDEX('Placebo Lags - Data'!$B:$BA,MATCH($Q24,'Placebo Lags - Data'!$A:$A,0),MATCH(BB$1,'Placebo Lags - Data'!$B$1:$BA$1,0)))*BB$3</f>
        <v>-2.5518422946333885E-2</v>
      </c>
      <c r="BC24" s="2">
        <f>IF(BC$2=0,0,INDEX('Placebo Lags - Data'!$B:$BA,MATCH($Q24,'Placebo Lags - Data'!$A:$A,0),MATCH(BC$1,'Placebo Lags - Data'!$B$1:$BA$1,0)))*BC$3</f>
        <v>0</v>
      </c>
      <c r="BD24" s="2">
        <f>IF(BD$2=0,0,INDEX('Placebo Lags - Data'!$B:$BA,MATCH($Q24,'Placebo Lags - Data'!$A:$A,0),MATCH(BD$1,'Placebo Lags - Data'!$B$1:$BA$1,0)))*BD$3</f>
        <v>0</v>
      </c>
      <c r="BE24" s="2">
        <f>IF(BE$2=0,0,INDEX('Placebo Lags - Data'!$B:$BA,MATCH($Q24,'Placebo Lags - Data'!$A:$A,0),MATCH(BE$1,'Placebo Lags - Data'!$B$1:$BA$1,0)))*BE$3</f>
        <v>0</v>
      </c>
      <c r="BF24" s="2">
        <f>IF(BF$2=0,0,INDEX('Placebo Lags - Data'!$B:$BA,MATCH($Q24,'Placebo Lags - Data'!$A:$A,0),MATCH(BF$1,'Placebo Lags - Data'!$B$1:$BA$1,0)))*BF$3</f>
        <v>-0.14968068897724152</v>
      </c>
      <c r="BG24" s="2">
        <f>IF(BG$2=0,0,INDEX('Placebo Lags - Data'!$B:$BA,MATCH($Q24,'Placebo Lags - Data'!$A:$A,0),MATCH(BG$1,'Placebo Lags - Data'!$B$1:$BA$1,0)))*BG$3</f>
        <v>-7.8299850225448608E-2</v>
      </c>
      <c r="BH24" s="2">
        <f>IF(BH$2=0,0,INDEX('Placebo Lags - Data'!$B:$BA,MATCH($Q24,'Placebo Lags - Data'!$A:$A,0),MATCH(BH$1,'Placebo Lags - Data'!$B$1:$BA$1,0)))*BH$3</f>
        <v>-9.6882972866296768E-3</v>
      </c>
      <c r="BI24" s="2">
        <f>IF(BI$2=0,0,INDEX('Placebo Lags - Data'!$B:$BA,MATCH($Q24,'Placebo Lags - Data'!$A:$A,0),MATCH(BI$1,'Placebo Lags - Data'!$B$1:$BA$1,0)))*BI$3</f>
        <v>2.6659814640879631E-2</v>
      </c>
      <c r="BJ24" s="2">
        <f>IF(BJ$2=0,0,INDEX('Placebo Lags - Data'!$B:$BA,MATCH($Q24,'Placebo Lags - Data'!$A:$A,0),MATCH(BJ$1,'Placebo Lags - Data'!$B$1:$BA$1,0)))*BJ$3</f>
        <v>0</v>
      </c>
      <c r="BK24" s="2">
        <f>IF(BK$2=0,0,INDEX('Placebo Lags - Data'!$B:$BA,MATCH($Q24,'Placebo Lags - Data'!$A:$A,0),MATCH(BK$1,'Placebo Lags - Data'!$B$1:$BA$1,0)))*BK$3</f>
        <v>0</v>
      </c>
      <c r="BL24" s="2">
        <f>IF(BL$2=0,0,INDEX('Placebo Lags - Data'!$B:$BA,MATCH($Q24,'Placebo Lags - Data'!$A:$A,0),MATCH(BL$1,'Placebo Lags - Data'!$B$1:$BA$1,0)))*BL$3</f>
        <v>0</v>
      </c>
      <c r="BM24" s="2">
        <f>IF(BM$2=0,0,INDEX('Placebo Lags - Data'!$B:$BA,MATCH($Q24,'Placebo Lags - Data'!$A:$A,0),MATCH(BM$1,'Placebo Lags - Data'!$B$1:$BA$1,0)))*BM$3</f>
        <v>0</v>
      </c>
      <c r="BN24" s="2">
        <f>IF(BN$2=0,0,INDEX('Placebo Lags - Data'!$B:$BA,MATCH($Q24,'Placebo Lags - Data'!$A:$A,0),MATCH(BN$1,'Placebo Lags - Data'!$B$1:$BA$1,0)))*BN$3</f>
        <v>0</v>
      </c>
      <c r="BO24" s="2">
        <f>IF(BO$2=0,0,INDEX('Placebo Lags - Data'!$B:$BA,MATCH($Q24,'Placebo Lags - Data'!$A:$A,0),MATCH(BO$1,'Placebo Lags - Data'!$B$1:$BA$1,0)))*BO$3</f>
        <v>-1.8935967236757278E-2</v>
      </c>
      <c r="BP24" s="2">
        <f>IF(BP$2=0,0,INDEX('Placebo Lags - Data'!$B:$BA,MATCH($Q24,'Placebo Lags - Data'!$A:$A,0),MATCH(BP$1,'Placebo Lags - Data'!$B$1:$BA$1,0)))*BP$3</f>
        <v>0</v>
      </c>
      <c r="BQ24" s="2"/>
      <c r="BR24" s="2"/>
    </row>
    <row r="25" spans="1:70" x14ac:dyDescent="0.25">
      <c r="A25" t="s">
        <v>37</v>
      </c>
      <c r="B25" s="2">
        <f t="shared" si="0"/>
        <v>1.8694735105536977</v>
      </c>
      <c r="Q25">
        <f>'Placebo Lags - Data'!A22</f>
        <v>2002</v>
      </c>
      <c r="R25" s="2">
        <f>IF(R$2=0,0,INDEX('Placebo Lags - Data'!$B:$BA,MATCH($Q25,'Placebo Lags - Data'!$A:$A,0),MATCH(R$1,'Placebo Lags - Data'!$B$1:$BA$1,0)))*R$3</f>
        <v>-6.2319892458617687E-3</v>
      </c>
      <c r="S25" s="2">
        <f>IF(S$2=0,0,INDEX('Placebo Lags - Data'!$B:$BA,MATCH($Q25,'Placebo Lags - Data'!$A:$A,0),MATCH(S$1,'Placebo Lags - Data'!$B$1:$BA$1,0)))*S$3</f>
        <v>0</v>
      </c>
      <c r="T25" s="2">
        <f>IF(T$2=0,0,INDEX('Placebo Lags - Data'!$B:$BA,MATCH($Q25,'Placebo Lags - Data'!$A:$A,0),MATCH(T$1,'Placebo Lags - Data'!$B$1:$BA$1,0)))*T$3</f>
        <v>0</v>
      </c>
      <c r="U25" s="2">
        <f>IF(U$2=0,0,INDEX('Placebo Lags - Data'!$B:$BA,MATCH($Q25,'Placebo Lags - Data'!$A:$A,0),MATCH(U$1,'Placebo Lags - Data'!$B$1:$BA$1,0)))*U$3</f>
        <v>-2.0587995648384094E-2</v>
      </c>
      <c r="V25" s="2">
        <f>IF(V$2=0,0,INDEX('Placebo Lags - Data'!$B:$BA,MATCH($Q25,'Placebo Lags - Data'!$A:$A,0),MATCH(V$1,'Placebo Lags - Data'!$B$1:$BA$1,0)))*V$3</f>
        <v>6.6497556865215302E-2</v>
      </c>
      <c r="W25" s="2">
        <f>IF(W$2=0,0,INDEX('Placebo Lags - Data'!$B:$BA,MATCH($Q25,'Placebo Lags - Data'!$A:$A,0),MATCH(W$1,'Placebo Lags - Data'!$B$1:$BA$1,0)))*W$3</f>
        <v>0</v>
      </c>
      <c r="X25" s="2">
        <f>IF(X$2=0,0,INDEX('Placebo Lags - Data'!$B:$BA,MATCH($Q25,'Placebo Lags - Data'!$A:$A,0),MATCH(X$1,'Placebo Lags - Data'!$B$1:$BA$1,0)))*X$3</f>
        <v>-1.4198899269104004E-2</v>
      </c>
      <c r="Y25" s="2">
        <f>IF(Y$2=0,0,INDEX('Placebo Lags - Data'!$B:$BA,MATCH($Q25,'Placebo Lags - Data'!$A:$A,0),MATCH(Y$1,'Placebo Lags - Data'!$B$1:$BA$1,0)))*Y$3</f>
        <v>2.6913909241557121E-2</v>
      </c>
      <c r="Z25" s="2">
        <f>IF(Z$2=0,0,INDEX('Placebo Lags - Data'!$B:$BA,MATCH($Q25,'Placebo Lags - Data'!$A:$A,0),MATCH(Z$1,'Placebo Lags - Data'!$B$1:$BA$1,0)))*Z$3</f>
        <v>0</v>
      </c>
      <c r="AA25" s="2">
        <f>IF(AA$2=0,0,INDEX('Placebo Lags - Data'!$B:$BA,MATCH($Q25,'Placebo Lags - Data'!$A:$A,0),MATCH(AA$1,'Placebo Lags - Data'!$B$1:$BA$1,0)))*AA$3</f>
        <v>0</v>
      </c>
      <c r="AB25" s="2">
        <f>IF(AB$2=0,0,INDEX('Placebo Lags - Data'!$B:$BA,MATCH($Q25,'Placebo Lags - Data'!$A:$A,0),MATCH(AB$1,'Placebo Lags - Data'!$B$1:$BA$1,0)))*AB$3</f>
        <v>8.4071299061179161E-3</v>
      </c>
      <c r="AC25" s="2">
        <f>IF(AC$2=0,0,INDEX('Placebo Lags - Data'!$B:$BA,MATCH($Q25,'Placebo Lags - Data'!$A:$A,0),MATCH(AC$1,'Placebo Lags - Data'!$B$1:$BA$1,0)))*AC$3</f>
        <v>1.1434758082032204E-2</v>
      </c>
      <c r="AD25" s="2">
        <f>IF(AD$2=0,0,INDEX('Placebo Lags - Data'!$B:$BA,MATCH($Q25,'Placebo Lags - Data'!$A:$A,0),MATCH(AD$1,'Placebo Lags - Data'!$B$1:$BA$1,0)))*AD$3</f>
        <v>0</v>
      </c>
      <c r="AE25" s="2">
        <f>IF(AE$2=0,0,INDEX('Placebo Lags - Data'!$B:$BA,MATCH($Q25,'Placebo Lags - Data'!$A:$A,0),MATCH(AE$1,'Placebo Lags - Data'!$B$1:$BA$1,0)))*AE$3</f>
        <v>5.0129160284996033E-2</v>
      </c>
      <c r="AF25" s="2">
        <f>IF(AF$2=0,0,INDEX('Placebo Lags - Data'!$B:$BA,MATCH($Q25,'Placebo Lags - Data'!$A:$A,0),MATCH(AF$1,'Placebo Lags - Data'!$B$1:$BA$1,0)))*AF$3</f>
        <v>5.7775158435106277E-2</v>
      </c>
      <c r="AG25" s="2">
        <f>IF(AG$2=0,0,INDEX('Placebo Lags - Data'!$B:$BA,MATCH($Q25,'Placebo Lags - Data'!$A:$A,0),MATCH(AG$1,'Placebo Lags - Data'!$B$1:$BA$1,0)))*AG$3</f>
        <v>0</v>
      </c>
      <c r="AH25" s="2">
        <f>IF(AH$2=0,0,INDEX('Placebo Lags - Data'!$B:$BA,MATCH($Q25,'Placebo Lags - Data'!$A:$A,0),MATCH(AH$1,'Placebo Lags - Data'!$B$1:$BA$1,0)))*AH$3</f>
        <v>-9.4511032104492188E-2</v>
      </c>
      <c r="AI25" s="2">
        <f>IF(AI$2=0,0,INDEX('Placebo Lags - Data'!$B:$BA,MATCH($Q25,'Placebo Lags - Data'!$A:$A,0),MATCH(AI$1,'Placebo Lags - Data'!$B$1:$BA$1,0)))*AI$3</f>
        <v>6.7479252815246582E-2</v>
      </c>
      <c r="AJ25" s="2">
        <f>IF(AJ$2=0,0,INDEX('Placebo Lags - Data'!$B:$BA,MATCH($Q25,'Placebo Lags - Data'!$A:$A,0),MATCH(AJ$1,'Placebo Lags - Data'!$B$1:$BA$1,0)))*AJ$3</f>
        <v>-1.9464736804366112E-2</v>
      </c>
      <c r="AK25" s="2">
        <f>IF(AK$2=0,0,INDEX('Placebo Lags - Data'!$B:$BA,MATCH($Q25,'Placebo Lags - Data'!$A:$A,0),MATCH(AK$1,'Placebo Lags - Data'!$B$1:$BA$1,0)))*AK$3</f>
        <v>0</v>
      </c>
      <c r="AL25" s="2">
        <f>IF(AL$2=0,0,INDEX('Placebo Lags - Data'!$B:$BA,MATCH($Q25,'Placebo Lags - Data'!$A:$A,0),MATCH(AL$1,'Placebo Lags - Data'!$B$1:$BA$1,0)))*AL$3</f>
        <v>-4.5895976945757866E-3</v>
      </c>
      <c r="AM25" s="2">
        <f>IF(AM$2=0,0,INDEX('Placebo Lags - Data'!$B:$BA,MATCH($Q25,'Placebo Lags - Data'!$A:$A,0),MATCH(AM$1,'Placebo Lags - Data'!$B$1:$BA$1,0)))*AM$3</f>
        <v>-2.6571618393063545E-2</v>
      </c>
      <c r="AN25" s="2">
        <f>IF(AN$2=0,0,INDEX('Placebo Lags - Data'!$B:$BA,MATCH($Q25,'Placebo Lags - Data'!$A:$A,0),MATCH(AN$1,'Placebo Lags - Data'!$B$1:$BA$1,0)))*AN$3</f>
        <v>0</v>
      </c>
      <c r="AO25" s="2">
        <f>IF(AO$2=0,0,INDEX('Placebo Lags - Data'!$B:$BA,MATCH($Q25,'Placebo Lags - Data'!$A:$A,0),MATCH(AO$1,'Placebo Lags - Data'!$B$1:$BA$1,0)))*AO$3</f>
        <v>-1.9109921529889107E-2</v>
      </c>
      <c r="AP25" s="2">
        <f>IF(AP$2=0,0,INDEX('Placebo Lags - Data'!$B:$BA,MATCH($Q25,'Placebo Lags - Data'!$A:$A,0),MATCH(AP$1,'Placebo Lags - Data'!$B$1:$BA$1,0)))*AP$3</f>
        <v>0</v>
      </c>
      <c r="AQ25" s="2">
        <f>IF(AQ$2=0,0,INDEX('Placebo Lags - Data'!$B:$BA,MATCH($Q25,'Placebo Lags - Data'!$A:$A,0),MATCH(AQ$1,'Placebo Lags - Data'!$B$1:$BA$1,0)))*AQ$3</f>
        <v>-4.4794632121920586E-3</v>
      </c>
      <c r="AR25" s="2">
        <f>IF(AR$2=0,0,INDEX('Placebo Lags - Data'!$B:$BA,MATCH($Q25,'Placebo Lags - Data'!$A:$A,0),MATCH(AR$1,'Placebo Lags - Data'!$B$1:$BA$1,0)))*AR$3</f>
        <v>0</v>
      </c>
      <c r="AS25" s="2">
        <f>IF(AS$2=0,0,INDEX('Placebo Lags - Data'!$B:$BA,MATCH($Q25,'Placebo Lags - Data'!$A:$A,0),MATCH(AS$1,'Placebo Lags - Data'!$B$1:$BA$1,0)))*AS$3</f>
        <v>-6.5399049781262875E-3</v>
      </c>
      <c r="AT25" s="2">
        <f>IF(AT$2=0,0,INDEX('Placebo Lags - Data'!$B:$BA,MATCH($Q25,'Placebo Lags - Data'!$A:$A,0),MATCH(AT$1,'Placebo Lags - Data'!$B$1:$BA$1,0)))*AT$3</f>
        <v>2.3173205554485321E-2</v>
      </c>
      <c r="AU25" s="2">
        <f>IF(AU$2=0,0,INDEX('Placebo Lags - Data'!$B:$BA,MATCH($Q25,'Placebo Lags - Data'!$A:$A,0),MATCH(AU$1,'Placebo Lags - Data'!$B$1:$BA$1,0)))*AU$3</f>
        <v>0</v>
      </c>
      <c r="AV25" s="2">
        <f>IF(AV$2=0,0,INDEX('Placebo Lags - Data'!$B:$BA,MATCH($Q25,'Placebo Lags - Data'!$A:$A,0),MATCH(AV$1,'Placebo Lags - Data'!$B$1:$BA$1,0)))*AV$3</f>
        <v>4.2702704668045044E-2</v>
      </c>
      <c r="AW25" s="2">
        <f>IF(AW$2=0,0,INDEX('Placebo Lags - Data'!$B:$BA,MATCH($Q25,'Placebo Lags - Data'!$A:$A,0),MATCH(AW$1,'Placebo Lags - Data'!$B$1:$BA$1,0)))*AW$3</f>
        <v>0</v>
      </c>
      <c r="AX25" s="2">
        <f>IF(AX$2=0,0,INDEX('Placebo Lags - Data'!$B:$BA,MATCH($Q25,'Placebo Lags - Data'!$A:$A,0),MATCH(AX$1,'Placebo Lags - Data'!$B$1:$BA$1,0)))*AX$3</f>
        <v>0</v>
      </c>
      <c r="AY25" s="2">
        <f>IF(AY$2=0,0,INDEX('Placebo Lags - Data'!$B:$BA,MATCH($Q25,'Placebo Lags - Data'!$A:$A,0),MATCH(AY$1,'Placebo Lags - Data'!$B$1:$BA$1,0)))*AY$3</f>
        <v>0</v>
      </c>
      <c r="AZ25" s="2">
        <f>IF(AZ$2=0,0,INDEX('Placebo Lags - Data'!$B:$BA,MATCH($Q25,'Placebo Lags - Data'!$A:$A,0),MATCH(AZ$1,'Placebo Lags - Data'!$B$1:$BA$1,0)))*AZ$3</f>
        <v>-6.078115850687027E-2</v>
      </c>
      <c r="BA25" s="2">
        <f>IF(BA$2=0,0,INDEX('Placebo Lags - Data'!$B:$BA,MATCH($Q25,'Placebo Lags - Data'!$A:$A,0),MATCH(BA$1,'Placebo Lags - Data'!$B$1:$BA$1,0)))*BA$3</f>
        <v>0</v>
      </c>
      <c r="BB25" s="2">
        <f>IF(BB$2=0,0,INDEX('Placebo Lags - Data'!$B:$BA,MATCH($Q25,'Placebo Lags - Data'!$A:$A,0),MATCH(BB$1,'Placebo Lags - Data'!$B$1:$BA$1,0)))*BB$3</f>
        <v>4.2305430397391319E-3</v>
      </c>
      <c r="BC25" s="2">
        <f>IF(BC$2=0,0,INDEX('Placebo Lags - Data'!$B:$BA,MATCH($Q25,'Placebo Lags - Data'!$A:$A,0),MATCH(BC$1,'Placebo Lags - Data'!$B$1:$BA$1,0)))*BC$3</f>
        <v>0</v>
      </c>
      <c r="BD25" s="2">
        <f>IF(BD$2=0,0,INDEX('Placebo Lags - Data'!$B:$BA,MATCH($Q25,'Placebo Lags - Data'!$A:$A,0),MATCH(BD$1,'Placebo Lags - Data'!$B$1:$BA$1,0)))*BD$3</f>
        <v>0</v>
      </c>
      <c r="BE25" s="2">
        <f>IF(BE$2=0,0,INDEX('Placebo Lags - Data'!$B:$BA,MATCH($Q25,'Placebo Lags - Data'!$A:$A,0),MATCH(BE$1,'Placebo Lags - Data'!$B$1:$BA$1,0)))*BE$3</f>
        <v>0</v>
      </c>
      <c r="BF25" s="2">
        <f>IF(BF$2=0,0,INDEX('Placebo Lags - Data'!$B:$BA,MATCH($Q25,'Placebo Lags - Data'!$A:$A,0),MATCH(BF$1,'Placebo Lags - Data'!$B$1:$BA$1,0)))*BF$3</f>
        <v>-0.10955949872732162</v>
      </c>
      <c r="BG25" s="2">
        <f>IF(BG$2=0,0,INDEX('Placebo Lags - Data'!$B:$BA,MATCH($Q25,'Placebo Lags - Data'!$A:$A,0),MATCH(BG$1,'Placebo Lags - Data'!$B$1:$BA$1,0)))*BG$3</f>
        <v>-7.6898686587810516E-2</v>
      </c>
      <c r="BH25" s="2">
        <f>IF(BH$2=0,0,INDEX('Placebo Lags - Data'!$B:$BA,MATCH($Q25,'Placebo Lags - Data'!$A:$A,0),MATCH(BH$1,'Placebo Lags - Data'!$B$1:$BA$1,0)))*BH$3</f>
        <v>3.5785086452960968E-2</v>
      </c>
      <c r="BI25" s="2">
        <f>IF(BI$2=0,0,INDEX('Placebo Lags - Data'!$B:$BA,MATCH($Q25,'Placebo Lags - Data'!$A:$A,0),MATCH(BI$1,'Placebo Lags - Data'!$B$1:$BA$1,0)))*BI$3</f>
        <v>9.1709336265921593E-3</v>
      </c>
      <c r="BJ25" s="2">
        <f>IF(BJ$2=0,0,INDEX('Placebo Lags - Data'!$B:$BA,MATCH($Q25,'Placebo Lags - Data'!$A:$A,0),MATCH(BJ$1,'Placebo Lags - Data'!$B$1:$BA$1,0)))*BJ$3</f>
        <v>0</v>
      </c>
      <c r="BK25" s="2">
        <f>IF(BK$2=0,0,INDEX('Placebo Lags - Data'!$B:$BA,MATCH($Q25,'Placebo Lags - Data'!$A:$A,0),MATCH(BK$1,'Placebo Lags - Data'!$B$1:$BA$1,0)))*BK$3</f>
        <v>0</v>
      </c>
      <c r="BL25" s="2">
        <f>IF(BL$2=0,0,INDEX('Placebo Lags - Data'!$B:$BA,MATCH($Q25,'Placebo Lags - Data'!$A:$A,0),MATCH(BL$1,'Placebo Lags - Data'!$B$1:$BA$1,0)))*BL$3</f>
        <v>0</v>
      </c>
      <c r="BM25" s="2">
        <f>IF(BM$2=0,0,INDEX('Placebo Lags - Data'!$B:$BA,MATCH($Q25,'Placebo Lags - Data'!$A:$A,0),MATCH(BM$1,'Placebo Lags - Data'!$B$1:$BA$1,0)))*BM$3</f>
        <v>0</v>
      </c>
      <c r="BN25" s="2">
        <f>IF(BN$2=0,0,INDEX('Placebo Lags - Data'!$B:$BA,MATCH($Q25,'Placebo Lags - Data'!$A:$A,0),MATCH(BN$1,'Placebo Lags - Data'!$B$1:$BA$1,0)))*BN$3</f>
        <v>0</v>
      </c>
      <c r="BO25" s="2">
        <f>IF(BO$2=0,0,INDEX('Placebo Lags - Data'!$B:$BA,MATCH($Q25,'Placebo Lags - Data'!$A:$A,0),MATCH(BO$1,'Placebo Lags - Data'!$B$1:$BA$1,0)))*BO$3</f>
        <v>-1.7997408285737038E-2</v>
      </c>
      <c r="BP25" s="2">
        <f>IF(BP$2=0,0,INDEX('Placebo Lags - Data'!$B:$BA,MATCH($Q25,'Placebo Lags - Data'!$A:$A,0),MATCH(BP$1,'Placebo Lags - Data'!$B$1:$BA$1,0)))*BP$3</f>
        <v>0</v>
      </c>
      <c r="BQ25" s="2"/>
      <c r="BR25" s="2"/>
    </row>
    <row r="26" spans="1:70" x14ac:dyDescent="0.25">
      <c r="A26" t="s">
        <v>31</v>
      </c>
      <c r="B26" s="2">
        <f t="shared" si="0"/>
        <v>1.867406306713586</v>
      </c>
      <c r="Q26">
        <f>'Placebo Lags - Data'!A23</f>
        <v>2003</v>
      </c>
      <c r="R26" s="2">
        <f>IF(R$2=0,0,INDEX('Placebo Lags - Data'!$B:$BA,MATCH($Q26,'Placebo Lags - Data'!$A:$A,0),MATCH(R$1,'Placebo Lags - Data'!$B$1:$BA$1,0)))*R$3</f>
        <v>2.0341977477073669E-2</v>
      </c>
      <c r="S26" s="2">
        <f>IF(S$2=0,0,INDEX('Placebo Lags - Data'!$B:$BA,MATCH($Q26,'Placebo Lags - Data'!$A:$A,0),MATCH(S$1,'Placebo Lags - Data'!$B$1:$BA$1,0)))*S$3</f>
        <v>0</v>
      </c>
      <c r="T26" s="2">
        <f>IF(T$2=0,0,INDEX('Placebo Lags - Data'!$B:$BA,MATCH($Q26,'Placebo Lags - Data'!$A:$A,0),MATCH(T$1,'Placebo Lags - Data'!$B$1:$BA$1,0)))*T$3</f>
        <v>0</v>
      </c>
      <c r="U26" s="2">
        <f>IF(U$2=0,0,INDEX('Placebo Lags - Data'!$B:$BA,MATCH($Q26,'Placebo Lags - Data'!$A:$A,0),MATCH(U$1,'Placebo Lags - Data'!$B$1:$BA$1,0)))*U$3</f>
        <v>-2.0704593043774366E-3</v>
      </c>
      <c r="V26" s="2">
        <f>IF(V$2=0,0,INDEX('Placebo Lags - Data'!$B:$BA,MATCH($Q26,'Placebo Lags - Data'!$A:$A,0),MATCH(V$1,'Placebo Lags - Data'!$B$1:$BA$1,0)))*V$3</f>
        <v>4.8928286880254745E-2</v>
      </c>
      <c r="W26" s="2">
        <f>IF(W$2=0,0,INDEX('Placebo Lags - Data'!$B:$BA,MATCH($Q26,'Placebo Lags - Data'!$A:$A,0),MATCH(W$1,'Placebo Lags - Data'!$B$1:$BA$1,0)))*W$3</f>
        <v>0</v>
      </c>
      <c r="X26" s="2">
        <f>IF(X$2=0,0,INDEX('Placebo Lags - Data'!$B:$BA,MATCH($Q26,'Placebo Lags - Data'!$A:$A,0),MATCH(X$1,'Placebo Lags - Data'!$B$1:$BA$1,0)))*X$3</f>
        <v>-5.334177054464817E-3</v>
      </c>
      <c r="Y26" s="2">
        <f>IF(Y$2=0,0,INDEX('Placebo Lags - Data'!$B:$BA,MATCH($Q26,'Placebo Lags - Data'!$A:$A,0),MATCH(Y$1,'Placebo Lags - Data'!$B$1:$BA$1,0)))*Y$3</f>
        <v>-3.9209771901369095E-2</v>
      </c>
      <c r="Z26" s="2">
        <f>IF(Z$2=0,0,INDEX('Placebo Lags - Data'!$B:$BA,MATCH($Q26,'Placebo Lags - Data'!$A:$A,0),MATCH(Z$1,'Placebo Lags - Data'!$B$1:$BA$1,0)))*Z$3</f>
        <v>0</v>
      </c>
      <c r="AA26" s="2">
        <f>IF(AA$2=0,0,INDEX('Placebo Lags - Data'!$B:$BA,MATCH($Q26,'Placebo Lags - Data'!$A:$A,0),MATCH(AA$1,'Placebo Lags - Data'!$B$1:$BA$1,0)))*AA$3</f>
        <v>0</v>
      </c>
      <c r="AB26" s="2">
        <f>IF(AB$2=0,0,INDEX('Placebo Lags - Data'!$B:$BA,MATCH($Q26,'Placebo Lags - Data'!$A:$A,0),MATCH(AB$1,'Placebo Lags - Data'!$B$1:$BA$1,0)))*AB$3</f>
        <v>2.7300940826535225E-2</v>
      </c>
      <c r="AC26" s="2">
        <f>IF(AC$2=0,0,INDEX('Placebo Lags - Data'!$B:$BA,MATCH($Q26,'Placebo Lags - Data'!$A:$A,0),MATCH(AC$1,'Placebo Lags - Data'!$B$1:$BA$1,0)))*AC$3</f>
        <v>3.3748701214790344E-2</v>
      </c>
      <c r="AD26" s="2">
        <f>IF(AD$2=0,0,INDEX('Placebo Lags - Data'!$B:$BA,MATCH($Q26,'Placebo Lags - Data'!$A:$A,0),MATCH(AD$1,'Placebo Lags - Data'!$B$1:$BA$1,0)))*AD$3</f>
        <v>0</v>
      </c>
      <c r="AE26" s="2">
        <f>IF(AE$2=0,0,INDEX('Placebo Lags - Data'!$B:$BA,MATCH($Q26,'Placebo Lags - Data'!$A:$A,0),MATCH(AE$1,'Placebo Lags - Data'!$B$1:$BA$1,0)))*AE$3</f>
        <v>9.9298832938075066E-3</v>
      </c>
      <c r="AF26" s="2">
        <f>IF(AF$2=0,0,INDEX('Placebo Lags - Data'!$B:$BA,MATCH($Q26,'Placebo Lags - Data'!$A:$A,0),MATCH(AF$1,'Placebo Lags - Data'!$B$1:$BA$1,0)))*AF$3</f>
        <v>5.8161124587059021E-2</v>
      </c>
      <c r="AG26" s="2">
        <f>IF(AG$2=0,0,INDEX('Placebo Lags - Data'!$B:$BA,MATCH($Q26,'Placebo Lags - Data'!$A:$A,0),MATCH(AG$1,'Placebo Lags - Data'!$B$1:$BA$1,0)))*AG$3</f>
        <v>0</v>
      </c>
      <c r="AH26" s="2">
        <f>IF(AH$2=0,0,INDEX('Placebo Lags - Data'!$B:$BA,MATCH($Q26,'Placebo Lags - Data'!$A:$A,0),MATCH(AH$1,'Placebo Lags - Data'!$B$1:$BA$1,0)))*AH$3</f>
        <v>-6.7168742418289185E-2</v>
      </c>
      <c r="AI26" s="2">
        <f>IF(AI$2=0,0,INDEX('Placebo Lags - Data'!$B:$BA,MATCH($Q26,'Placebo Lags - Data'!$A:$A,0),MATCH(AI$1,'Placebo Lags - Data'!$B$1:$BA$1,0)))*AI$3</f>
        <v>6.9296114146709442E-2</v>
      </c>
      <c r="AJ26" s="2">
        <f>IF(AJ$2=0,0,INDEX('Placebo Lags - Data'!$B:$BA,MATCH($Q26,'Placebo Lags - Data'!$A:$A,0),MATCH(AJ$1,'Placebo Lags - Data'!$B$1:$BA$1,0)))*AJ$3</f>
        <v>-4.9021519720554352E-2</v>
      </c>
      <c r="AK26" s="2">
        <f>IF(AK$2=0,0,INDEX('Placebo Lags - Data'!$B:$BA,MATCH($Q26,'Placebo Lags - Data'!$A:$A,0),MATCH(AK$1,'Placebo Lags - Data'!$B$1:$BA$1,0)))*AK$3</f>
        <v>0</v>
      </c>
      <c r="AL26" s="2">
        <f>IF(AL$2=0,0,INDEX('Placebo Lags - Data'!$B:$BA,MATCH($Q26,'Placebo Lags - Data'!$A:$A,0),MATCH(AL$1,'Placebo Lags - Data'!$B$1:$BA$1,0)))*AL$3</f>
        <v>-2.7741482481360435E-3</v>
      </c>
      <c r="AM26" s="2">
        <f>IF(AM$2=0,0,INDEX('Placebo Lags - Data'!$B:$BA,MATCH($Q26,'Placebo Lags - Data'!$A:$A,0),MATCH(AM$1,'Placebo Lags - Data'!$B$1:$BA$1,0)))*AM$3</f>
        <v>5.7722157798707485E-3</v>
      </c>
      <c r="AN26" s="2">
        <f>IF(AN$2=0,0,INDEX('Placebo Lags - Data'!$B:$BA,MATCH($Q26,'Placebo Lags - Data'!$A:$A,0),MATCH(AN$1,'Placebo Lags - Data'!$B$1:$BA$1,0)))*AN$3</f>
        <v>0</v>
      </c>
      <c r="AO26" s="2">
        <f>IF(AO$2=0,0,INDEX('Placebo Lags - Data'!$B:$BA,MATCH($Q26,'Placebo Lags - Data'!$A:$A,0),MATCH(AO$1,'Placebo Lags - Data'!$B$1:$BA$1,0)))*AO$3</f>
        <v>-4.1562281548976898E-2</v>
      </c>
      <c r="AP26" s="2">
        <f>IF(AP$2=0,0,INDEX('Placebo Lags - Data'!$B:$BA,MATCH($Q26,'Placebo Lags - Data'!$A:$A,0),MATCH(AP$1,'Placebo Lags - Data'!$B$1:$BA$1,0)))*AP$3</f>
        <v>0</v>
      </c>
      <c r="AQ26" s="2">
        <f>IF(AQ$2=0,0,INDEX('Placebo Lags - Data'!$B:$BA,MATCH($Q26,'Placebo Lags - Data'!$A:$A,0),MATCH(AQ$1,'Placebo Lags - Data'!$B$1:$BA$1,0)))*AQ$3</f>
        <v>-1.2732654809951782E-2</v>
      </c>
      <c r="AR26" s="2">
        <f>IF(AR$2=0,0,INDEX('Placebo Lags - Data'!$B:$BA,MATCH($Q26,'Placebo Lags - Data'!$A:$A,0),MATCH(AR$1,'Placebo Lags - Data'!$B$1:$BA$1,0)))*AR$3</f>
        <v>0</v>
      </c>
      <c r="AS26" s="2">
        <f>IF(AS$2=0,0,INDEX('Placebo Lags - Data'!$B:$BA,MATCH($Q26,'Placebo Lags - Data'!$A:$A,0),MATCH(AS$1,'Placebo Lags - Data'!$B$1:$BA$1,0)))*AS$3</f>
        <v>-2.8715368360280991E-2</v>
      </c>
      <c r="AT26" s="2">
        <f>IF(AT$2=0,0,INDEX('Placebo Lags - Data'!$B:$BA,MATCH($Q26,'Placebo Lags - Data'!$A:$A,0),MATCH(AT$1,'Placebo Lags - Data'!$B$1:$BA$1,0)))*AT$3</f>
        <v>1.1748494580388069E-2</v>
      </c>
      <c r="AU26" s="2">
        <f>IF(AU$2=0,0,INDEX('Placebo Lags - Data'!$B:$BA,MATCH($Q26,'Placebo Lags - Data'!$A:$A,0),MATCH(AU$1,'Placebo Lags - Data'!$B$1:$BA$1,0)))*AU$3</f>
        <v>0</v>
      </c>
      <c r="AV26" s="2">
        <f>IF(AV$2=0,0,INDEX('Placebo Lags - Data'!$B:$BA,MATCH($Q26,'Placebo Lags - Data'!$A:$A,0),MATCH(AV$1,'Placebo Lags - Data'!$B$1:$BA$1,0)))*AV$3</f>
        <v>4.0315214544534683E-2</v>
      </c>
      <c r="AW26" s="2">
        <f>IF(AW$2=0,0,INDEX('Placebo Lags - Data'!$B:$BA,MATCH($Q26,'Placebo Lags - Data'!$A:$A,0),MATCH(AW$1,'Placebo Lags - Data'!$B$1:$BA$1,0)))*AW$3</f>
        <v>0</v>
      </c>
      <c r="AX26" s="2">
        <f>IF(AX$2=0,0,INDEX('Placebo Lags - Data'!$B:$BA,MATCH($Q26,'Placebo Lags - Data'!$A:$A,0),MATCH(AX$1,'Placebo Lags - Data'!$B$1:$BA$1,0)))*AX$3</f>
        <v>0</v>
      </c>
      <c r="AY26" s="2">
        <f>IF(AY$2=0,0,INDEX('Placebo Lags - Data'!$B:$BA,MATCH($Q26,'Placebo Lags - Data'!$A:$A,0),MATCH(AY$1,'Placebo Lags - Data'!$B$1:$BA$1,0)))*AY$3</f>
        <v>0</v>
      </c>
      <c r="AZ26" s="2">
        <f>IF(AZ$2=0,0,INDEX('Placebo Lags - Data'!$B:$BA,MATCH($Q26,'Placebo Lags - Data'!$A:$A,0),MATCH(AZ$1,'Placebo Lags - Data'!$B$1:$BA$1,0)))*AZ$3</f>
        <v>-7.0462897419929504E-2</v>
      </c>
      <c r="BA26" s="2">
        <f>IF(BA$2=0,0,INDEX('Placebo Lags - Data'!$B:$BA,MATCH($Q26,'Placebo Lags - Data'!$A:$A,0),MATCH(BA$1,'Placebo Lags - Data'!$B$1:$BA$1,0)))*BA$3</f>
        <v>0</v>
      </c>
      <c r="BB26" s="2">
        <f>IF(BB$2=0,0,INDEX('Placebo Lags - Data'!$B:$BA,MATCH($Q26,'Placebo Lags - Data'!$A:$A,0),MATCH(BB$1,'Placebo Lags - Data'!$B$1:$BA$1,0)))*BB$3</f>
        <v>-2.3518782109022141E-2</v>
      </c>
      <c r="BC26" s="2">
        <f>IF(BC$2=0,0,INDEX('Placebo Lags - Data'!$B:$BA,MATCH($Q26,'Placebo Lags - Data'!$A:$A,0),MATCH(BC$1,'Placebo Lags - Data'!$B$1:$BA$1,0)))*BC$3</f>
        <v>0</v>
      </c>
      <c r="BD26" s="2">
        <f>IF(BD$2=0,0,INDEX('Placebo Lags - Data'!$B:$BA,MATCH($Q26,'Placebo Lags - Data'!$A:$A,0),MATCH(BD$1,'Placebo Lags - Data'!$B$1:$BA$1,0)))*BD$3</f>
        <v>0</v>
      </c>
      <c r="BE26" s="2">
        <f>IF(BE$2=0,0,INDEX('Placebo Lags - Data'!$B:$BA,MATCH($Q26,'Placebo Lags - Data'!$A:$A,0),MATCH(BE$1,'Placebo Lags - Data'!$B$1:$BA$1,0)))*BE$3</f>
        <v>0</v>
      </c>
      <c r="BF26" s="2">
        <f>IF(BF$2=0,0,INDEX('Placebo Lags - Data'!$B:$BA,MATCH($Q26,'Placebo Lags - Data'!$A:$A,0),MATCH(BF$1,'Placebo Lags - Data'!$B$1:$BA$1,0)))*BF$3</f>
        <v>-9.0464457869529724E-2</v>
      </c>
      <c r="BG26" s="2">
        <f>IF(BG$2=0,0,INDEX('Placebo Lags - Data'!$B:$BA,MATCH($Q26,'Placebo Lags - Data'!$A:$A,0),MATCH(BG$1,'Placebo Lags - Data'!$B$1:$BA$1,0)))*BG$3</f>
        <v>-5.0409134477376938E-2</v>
      </c>
      <c r="BH26" s="2">
        <f>IF(BH$2=0,0,INDEX('Placebo Lags - Data'!$B:$BA,MATCH($Q26,'Placebo Lags - Data'!$A:$A,0),MATCH(BH$1,'Placebo Lags - Data'!$B$1:$BA$1,0)))*BH$3</f>
        <v>3.9957102388143539E-2</v>
      </c>
      <c r="BI26" s="2">
        <f>IF(BI$2=0,0,INDEX('Placebo Lags - Data'!$B:$BA,MATCH($Q26,'Placebo Lags - Data'!$A:$A,0),MATCH(BI$1,'Placebo Lags - Data'!$B$1:$BA$1,0)))*BI$3</f>
        <v>4.7727636992931366E-2</v>
      </c>
      <c r="BJ26" s="2">
        <f>IF(BJ$2=0,0,INDEX('Placebo Lags - Data'!$B:$BA,MATCH($Q26,'Placebo Lags - Data'!$A:$A,0),MATCH(BJ$1,'Placebo Lags - Data'!$B$1:$BA$1,0)))*BJ$3</f>
        <v>0</v>
      </c>
      <c r="BK26" s="2">
        <f>IF(BK$2=0,0,INDEX('Placebo Lags - Data'!$B:$BA,MATCH($Q26,'Placebo Lags - Data'!$A:$A,0),MATCH(BK$1,'Placebo Lags - Data'!$B$1:$BA$1,0)))*BK$3</f>
        <v>0</v>
      </c>
      <c r="BL26" s="2">
        <f>IF(BL$2=0,0,INDEX('Placebo Lags - Data'!$B:$BA,MATCH($Q26,'Placebo Lags - Data'!$A:$A,0),MATCH(BL$1,'Placebo Lags - Data'!$B$1:$BA$1,0)))*BL$3</f>
        <v>0</v>
      </c>
      <c r="BM26" s="2">
        <f>IF(BM$2=0,0,INDEX('Placebo Lags - Data'!$B:$BA,MATCH($Q26,'Placebo Lags - Data'!$A:$A,0),MATCH(BM$1,'Placebo Lags - Data'!$B$1:$BA$1,0)))*BM$3</f>
        <v>0</v>
      </c>
      <c r="BN26" s="2">
        <f>IF(BN$2=0,0,INDEX('Placebo Lags - Data'!$B:$BA,MATCH($Q26,'Placebo Lags - Data'!$A:$A,0),MATCH(BN$1,'Placebo Lags - Data'!$B$1:$BA$1,0)))*BN$3</f>
        <v>0</v>
      </c>
      <c r="BO26" s="2">
        <f>IF(BO$2=0,0,INDEX('Placebo Lags - Data'!$B:$BA,MATCH($Q26,'Placebo Lags - Data'!$A:$A,0),MATCH(BO$1,'Placebo Lags - Data'!$B$1:$BA$1,0)))*BO$3</f>
        <v>-1.0968685150146484E-2</v>
      </c>
      <c r="BP26" s="2">
        <f>IF(BP$2=0,0,INDEX('Placebo Lags - Data'!$B:$BA,MATCH($Q26,'Placebo Lags - Data'!$A:$A,0),MATCH(BP$1,'Placebo Lags - Data'!$B$1:$BA$1,0)))*BP$3</f>
        <v>0</v>
      </c>
      <c r="BQ26" s="2"/>
      <c r="BR26" s="2"/>
    </row>
    <row r="27" spans="1:70" x14ac:dyDescent="0.25">
      <c r="A27" t="s">
        <v>39</v>
      </c>
      <c r="B27" s="2">
        <f t="shared" si="0"/>
        <v>1</v>
      </c>
      <c r="Q27">
        <f>'Placebo Lags - Data'!A24</f>
        <v>2004</v>
      </c>
      <c r="R27" s="2">
        <f>IF(R$2=0,0,INDEX('Placebo Lags - Data'!$B:$BA,MATCH($Q27,'Placebo Lags - Data'!$A:$A,0),MATCH(R$1,'Placebo Lags - Data'!$B$1:$BA$1,0)))*R$3</f>
        <v>-1.8220385536551476E-2</v>
      </c>
      <c r="S27" s="2">
        <f>IF(S$2=0,0,INDEX('Placebo Lags - Data'!$B:$BA,MATCH($Q27,'Placebo Lags - Data'!$A:$A,0),MATCH(S$1,'Placebo Lags - Data'!$B$1:$BA$1,0)))*S$3</f>
        <v>0</v>
      </c>
      <c r="T27" s="2">
        <f>IF(T$2=0,0,INDEX('Placebo Lags - Data'!$B:$BA,MATCH($Q27,'Placebo Lags - Data'!$A:$A,0),MATCH(T$1,'Placebo Lags - Data'!$B$1:$BA$1,0)))*T$3</f>
        <v>0</v>
      </c>
      <c r="U27" s="2">
        <f>IF(U$2=0,0,INDEX('Placebo Lags - Data'!$B:$BA,MATCH($Q27,'Placebo Lags - Data'!$A:$A,0),MATCH(U$1,'Placebo Lags - Data'!$B$1:$BA$1,0)))*U$3</f>
        <v>1.4953166246414185E-2</v>
      </c>
      <c r="V27" s="2">
        <f>IF(V$2=0,0,INDEX('Placebo Lags - Data'!$B:$BA,MATCH($Q27,'Placebo Lags - Data'!$A:$A,0),MATCH(V$1,'Placebo Lags - Data'!$B$1:$BA$1,0)))*V$3</f>
        <v>1.7453493550419807E-2</v>
      </c>
      <c r="W27" s="2">
        <f>IF(W$2=0,0,INDEX('Placebo Lags - Data'!$B:$BA,MATCH($Q27,'Placebo Lags - Data'!$A:$A,0),MATCH(W$1,'Placebo Lags - Data'!$B$1:$BA$1,0)))*W$3</f>
        <v>0</v>
      </c>
      <c r="X27" s="2">
        <f>IF(X$2=0,0,INDEX('Placebo Lags - Data'!$B:$BA,MATCH($Q27,'Placebo Lags - Data'!$A:$A,0),MATCH(X$1,'Placebo Lags - Data'!$B$1:$BA$1,0)))*X$3</f>
        <v>1.301930658519268E-2</v>
      </c>
      <c r="Y27" s="2">
        <f>IF(Y$2=0,0,INDEX('Placebo Lags - Data'!$B:$BA,MATCH($Q27,'Placebo Lags - Data'!$A:$A,0),MATCH(Y$1,'Placebo Lags - Data'!$B$1:$BA$1,0)))*Y$3</f>
        <v>-3.1652443110942841E-2</v>
      </c>
      <c r="Z27" s="2">
        <f>IF(Z$2=0,0,INDEX('Placebo Lags - Data'!$B:$BA,MATCH($Q27,'Placebo Lags - Data'!$A:$A,0),MATCH(Z$1,'Placebo Lags - Data'!$B$1:$BA$1,0)))*Z$3</f>
        <v>0</v>
      </c>
      <c r="AA27" s="2">
        <f>IF(AA$2=0,0,INDEX('Placebo Lags - Data'!$B:$BA,MATCH($Q27,'Placebo Lags - Data'!$A:$A,0),MATCH(AA$1,'Placebo Lags - Data'!$B$1:$BA$1,0)))*AA$3</f>
        <v>0</v>
      </c>
      <c r="AB27" s="2">
        <f>IF(AB$2=0,0,INDEX('Placebo Lags - Data'!$B:$BA,MATCH($Q27,'Placebo Lags - Data'!$A:$A,0),MATCH(AB$1,'Placebo Lags - Data'!$B$1:$BA$1,0)))*AB$3</f>
        <v>3.0529437586665154E-2</v>
      </c>
      <c r="AC27" s="2">
        <f>IF(AC$2=0,0,INDEX('Placebo Lags - Data'!$B:$BA,MATCH($Q27,'Placebo Lags - Data'!$A:$A,0),MATCH(AC$1,'Placebo Lags - Data'!$B$1:$BA$1,0)))*AC$3</f>
        <v>3.085700236260891E-2</v>
      </c>
      <c r="AD27" s="2">
        <f>IF(AD$2=0,0,INDEX('Placebo Lags - Data'!$B:$BA,MATCH($Q27,'Placebo Lags - Data'!$A:$A,0),MATCH(AD$1,'Placebo Lags - Data'!$B$1:$BA$1,0)))*AD$3</f>
        <v>0</v>
      </c>
      <c r="AE27" s="2">
        <f>IF(AE$2=0,0,INDEX('Placebo Lags - Data'!$B:$BA,MATCH($Q27,'Placebo Lags - Data'!$A:$A,0),MATCH(AE$1,'Placebo Lags - Data'!$B$1:$BA$1,0)))*AE$3</f>
        <v>-3.977079875767231E-3</v>
      </c>
      <c r="AF27" s="2">
        <f>IF(AF$2=0,0,INDEX('Placebo Lags - Data'!$B:$BA,MATCH($Q27,'Placebo Lags - Data'!$A:$A,0),MATCH(AF$1,'Placebo Lags - Data'!$B$1:$BA$1,0)))*AF$3</f>
        <v>1.4476385898888111E-2</v>
      </c>
      <c r="AG27" s="2">
        <f>IF(AG$2=0,0,INDEX('Placebo Lags - Data'!$B:$BA,MATCH($Q27,'Placebo Lags - Data'!$A:$A,0),MATCH(AG$1,'Placebo Lags - Data'!$B$1:$BA$1,0)))*AG$3</f>
        <v>0</v>
      </c>
      <c r="AH27" s="2">
        <f>IF(AH$2=0,0,INDEX('Placebo Lags - Data'!$B:$BA,MATCH($Q27,'Placebo Lags - Data'!$A:$A,0),MATCH(AH$1,'Placebo Lags - Data'!$B$1:$BA$1,0)))*AH$3</f>
        <v>3.1849350780248642E-2</v>
      </c>
      <c r="AI27" s="2">
        <f>IF(AI$2=0,0,INDEX('Placebo Lags - Data'!$B:$BA,MATCH($Q27,'Placebo Lags - Data'!$A:$A,0),MATCH(AI$1,'Placebo Lags - Data'!$B$1:$BA$1,0)))*AI$3</f>
        <v>5.4470192641019821E-2</v>
      </c>
      <c r="AJ27" s="2">
        <f>IF(AJ$2=0,0,INDEX('Placebo Lags - Data'!$B:$BA,MATCH($Q27,'Placebo Lags - Data'!$A:$A,0),MATCH(AJ$1,'Placebo Lags - Data'!$B$1:$BA$1,0)))*AJ$3</f>
        <v>-4.5744303613901138E-2</v>
      </c>
      <c r="AK27" s="2">
        <f>IF(AK$2=0,0,INDEX('Placebo Lags - Data'!$B:$BA,MATCH($Q27,'Placebo Lags - Data'!$A:$A,0),MATCH(AK$1,'Placebo Lags - Data'!$B$1:$BA$1,0)))*AK$3</f>
        <v>0</v>
      </c>
      <c r="AL27" s="2">
        <f>IF(AL$2=0,0,INDEX('Placebo Lags - Data'!$B:$BA,MATCH($Q27,'Placebo Lags - Data'!$A:$A,0),MATCH(AL$1,'Placebo Lags - Data'!$B$1:$BA$1,0)))*AL$3</f>
        <v>-5.8160949498414993E-2</v>
      </c>
      <c r="AM27" s="2">
        <f>IF(AM$2=0,0,INDEX('Placebo Lags - Data'!$B:$BA,MATCH($Q27,'Placebo Lags - Data'!$A:$A,0),MATCH(AM$1,'Placebo Lags - Data'!$B$1:$BA$1,0)))*AM$3</f>
        <v>-3.2469470053911209E-2</v>
      </c>
      <c r="AN27" s="2">
        <f>IF(AN$2=0,0,INDEX('Placebo Lags - Data'!$B:$BA,MATCH($Q27,'Placebo Lags - Data'!$A:$A,0),MATCH(AN$1,'Placebo Lags - Data'!$B$1:$BA$1,0)))*AN$3</f>
        <v>0</v>
      </c>
      <c r="AO27" s="2">
        <f>IF(AO$2=0,0,INDEX('Placebo Lags - Data'!$B:$BA,MATCH($Q27,'Placebo Lags - Data'!$A:$A,0),MATCH(AO$1,'Placebo Lags - Data'!$B$1:$BA$1,0)))*AO$3</f>
        <v>1.1942511424422264E-2</v>
      </c>
      <c r="AP27" s="2">
        <f>IF(AP$2=0,0,INDEX('Placebo Lags - Data'!$B:$BA,MATCH($Q27,'Placebo Lags - Data'!$A:$A,0),MATCH(AP$1,'Placebo Lags - Data'!$B$1:$BA$1,0)))*AP$3</f>
        <v>0</v>
      </c>
      <c r="AQ27" s="2">
        <f>IF(AQ$2=0,0,INDEX('Placebo Lags - Data'!$B:$BA,MATCH($Q27,'Placebo Lags - Data'!$A:$A,0),MATCH(AQ$1,'Placebo Lags - Data'!$B$1:$BA$1,0)))*AQ$3</f>
        <v>-1.4546852558851242E-2</v>
      </c>
      <c r="AR27" s="2">
        <f>IF(AR$2=0,0,INDEX('Placebo Lags - Data'!$B:$BA,MATCH($Q27,'Placebo Lags - Data'!$A:$A,0),MATCH(AR$1,'Placebo Lags - Data'!$B$1:$BA$1,0)))*AR$3</f>
        <v>0</v>
      </c>
      <c r="AS27" s="2">
        <f>IF(AS$2=0,0,INDEX('Placebo Lags - Data'!$B:$BA,MATCH($Q27,'Placebo Lags - Data'!$A:$A,0),MATCH(AS$1,'Placebo Lags - Data'!$B$1:$BA$1,0)))*AS$3</f>
        <v>-1.6621176153421402E-2</v>
      </c>
      <c r="AT27" s="2">
        <f>IF(AT$2=0,0,INDEX('Placebo Lags - Data'!$B:$BA,MATCH($Q27,'Placebo Lags - Data'!$A:$A,0),MATCH(AT$1,'Placebo Lags - Data'!$B$1:$BA$1,0)))*AT$3</f>
        <v>7.1730595082044601E-3</v>
      </c>
      <c r="AU27" s="2">
        <f>IF(AU$2=0,0,INDEX('Placebo Lags - Data'!$B:$BA,MATCH($Q27,'Placebo Lags - Data'!$A:$A,0),MATCH(AU$1,'Placebo Lags - Data'!$B$1:$BA$1,0)))*AU$3</f>
        <v>0</v>
      </c>
      <c r="AV27" s="2">
        <f>IF(AV$2=0,0,INDEX('Placebo Lags - Data'!$B:$BA,MATCH($Q27,'Placebo Lags - Data'!$A:$A,0),MATCH(AV$1,'Placebo Lags - Data'!$B$1:$BA$1,0)))*AV$3</f>
        <v>8.1339240074157715E-2</v>
      </c>
      <c r="AW27" s="2">
        <f>IF(AW$2=0,0,INDEX('Placebo Lags - Data'!$B:$BA,MATCH($Q27,'Placebo Lags - Data'!$A:$A,0),MATCH(AW$1,'Placebo Lags - Data'!$B$1:$BA$1,0)))*AW$3</f>
        <v>0</v>
      </c>
      <c r="AX27" s="2">
        <f>IF(AX$2=0,0,INDEX('Placebo Lags - Data'!$B:$BA,MATCH($Q27,'Placebo Lags - Data'!$A:$A,0),MATCH(AX$1,'Placebo Lags - Data'!$B$1:$BA$1,0)))*AX$3</f>
        <v>0</v>
      </c>
      <c r="AY27" s="2">
        <f>IF(AY$2=0,0,INDEX('Placebo Lags - Data'!$B:$BA,MATCH($Q27,'Placebo Lags - Data'!$A:$A,0),MATCH(AY$1,'Placebo Lags - Data'!$B$1:$BA$1,0)))*AY$3</f>
        <v>0</v>
      </c>
      <c r="AZ27" s="2">
        <f>IF(AZ$2=0,0,INDEX('Placebo Lags - Data'!$B:$BA,MATCH($Q27,'Placebo Lags - Data'!$A:$A,0),MATCH(AZ$1,'Placebo Lags - Data'!$B$1:$BA$1,0)))*AZ$3</f>
        <v>-1.312759704887867E-2</v>
      </c>
      <c r="BA27" s="2">
        <f>IF(BA$2=0,0,INDEX('Placebo Lags - Data'!$B:$BA,MATCH($Q27,'Placebo Lags - Data'!$A:$A,0),MATCH(BA$1,'Placebo Lags - Data'!$B$1:$BA$1,0)))*BA$3</f>
        <v>0</v>
      </c>
      <c r="BB27" s="2">
        <f>IF(BB$2=0,0,INDEX('Placebo Lags - Data'!$B:$BA,MATCH($Q27,'Placebo Lags - Data'!$A:$A,0),MATCH(BB$1,'Placebo Lags - Data'!$B$1:$BA$1,0)))*BB$3</f>
        <v>8.0880532041192055E-3</v>
      </c>
      <c r="BC27" s="2">
        <f>IF(BC$2=0,0,INDEX('Placebo Lags - Data'!$B:$BA,MATCH($Q27,'Placebo Lags - Data'!$A:$A,0),MATCH(BC$1,'Placebo Lags - Data'!$B$1:$BA$1,0)))*BC$3</f>
        <v>0</v>
      </c>
      <c r="BD27" s="2">
        <f>IF(BD$2=0,0,INDEX('Placebo Lags - Data'!$B:$BA,MATCH($Q27,'Placebo Lags - Data'!$A:$A,0),MATCH(BD$1,'Placebo Lags - Data'!$B$1:$BA$1,0)))*BD$3</f>
        <v>0</v>
      </c>
      <c r="BE27" s="2">
        <f>IF(BE$2=0,0,INDEX('Placebo Lags - Data'!$B:$BA,MATCH($Q27,'Placebo Lags - Data'!$A:$A,0),MATCH(BE$1,'Placebo Lags - Data'!$B$1:$BA$1,0)))*BE$3</f>
        <v>0</v>
      </c>
      <c r="BF27" s="2">
        <f>IF(BF$2=0,0,INDEX('Placebo Lags - Data'!$B:$BA,MATCH($Q27,'Placebo Lags - Data'!$A:$A,0),MATCH(BF$1,'Placebo Lags - Data'!$B$1:$BA$1,0)))*BF$3</f>
        <v>-7.3635995388031006E-2</v>
      </c>
      <c r="BG27" s="2">
        <f>IF(BG$2=0,0,INDEX('Placebo Lags - Data'!$B:$BA,MATCH($Q27,'Placebo Lags - Data'!$A:$A,0),MATCH(BG$1,'Placebo Lags - Data'!$B$1:$BA$1,0)))*BG$3</f>
        <v>-2.4292143061757088E-2</v>
      </c>
      <c r="BH27" s="2">
        <f>IF(BH$2=0,0,INDEX('Placebo Lags - Data'!$B:$BA,MATCH($Q27,'Placebo Lags - Data'!$A:$A,0),MATCH(BH$1,'Placebo Lags - Data'!$B$1:$BA$1,0)))*BH$3</f>
        <v>-4.9767144955694675E-3</v>
      </c>
      <c r="BI27" s="2">
        <f>IF(BI$2=0,0,INDEX('Placebo Lags - Data'!$B:$BA,MATCH($Q27,'Placebo Lags - Data'!$A:$A,0),MATCH(BI$1,'Placebo Lags - Data'!$B$1:$BA$1,0)))*BI$3</f>
        <v>5.8187502436339855E-3</v>
      </c>
      <c r="BJ27" s="2">
        <f>IF(BJ$2=0,0,INDEX('Placebo Lags - Data'!$B:$BA,MATCH($Q27,'Placebo Lags - Data'!$A:$A,0),MATCH(BJ$1,'Placebo Lags - Data'!$B$1:$BA$1,0)))*BJ$3</f>
        <v>0</v>
      </c>
      <c r="BK27" s="2">
        <f>IF(BK$2=0,0,INDEX('Placebo Lags - Data'!$B:$BA,MATCH($Q27,'Placebo Lags - Data'!$A:$A,0),MATCH(BK$1,'Placebo Lags - Data'!$B$1:$BA$1,0)))*BK$3</f>
        <v>0</v>
      </c>
      <c r="BL27" s="2">
        <f>IF(BL$2=0,0,INDEX('Placebo Lags - Data'!$B:$BA,MATCH($Q27,'Placebo Lags - Data'!$A:$A,0),MATCH(BL$1,'Placebo Lags - Data'!$B$1:$BA$1,0)))*BL$3</f>
        <v>0</v>
      </c>
      <c r="BM27" s="2">
        <f>IF(BM$2=0,0,INDEX('Placebo Lags - Data'!$B:$BA,MATCH($Q27,'Placebo Lags - Data'!$A:$A,0),MATCH(BM$1,'Placebo Lags - Data'!$B$1:$BA$1,0)))*BM$3</f>
        <v>0</v>
      </c>
      <c r="BN27" s="2">
        <f>IF(BN$2=0,0,INDEX('Placebo Lags - Data'!$B:$BA,MATCH($Q27,'Placebo Lags - Data'!$A:$A,0),MATCH(BN$1,'Placebo Lags - Data'!$B$1:$BA$1,0)))*BN$3</f>
        <v>0</v>
      </c>
      <c r="BO27" s="2">
        <f>IF(BO$2=0,0,INDEX('Placebo Lags - Data'!$B:$BA,MATCH($Q27,'Placebo Lags - Data'!$A:$A,0),MATCH(BO$1,'Placebo Lags - Data'!$B$1:$BA$1,0)))*BO$3</f>
        <v>-1.5498471446335316E-2</v>
      </c>
      <c r="BP27" s="2">
        <f>IF(BP$2=0,0,INDEX('Placebo Lags - Data'!$B:$BA,MATCH($Q27,'Placebo Lags - Data'!$A:$A,0),MATCH(BP$1,'Placebo Lags - Data'!$B$1:$BA$1,0)))*BP$3</f>
        <v>0</v>
      </c>
      <c r="BQ27" s="2"/>
      <c r="BR27" s="2"/>
    </row>
    <row r="28" spans="1:70" x14ac:dyDescent="0.25">
      <c r="A28" t="s">
        <v>59</v>
      </c>
      <c r="B28" s="2">
        <f t="shared" si="0"/>
        <v>0</v>
      </c>
      <c r="Q28">
        <f>'Placebo Lags - Data'!A25</f>
        <v>2005</v>
      </c>
      <c r="R28" s="2">
        <f>IF(R$2=0,0,INDEX('Placebo Lags - Data'!$B:$BA,MATCH($Q28,'Placebo Lags - Data'!$A:$A,0),MATCH(R$1,'Placebo Lags - Data'!$B$1:$BA$1,0)))*R$3</f>
        <v>-1.1512257158756256E-2</v>
      </c>
      <c r="S28" s="2">
        <f>IF(S$2=0,0,INDEX('Placebo Lags - Data'!$B:$BA,MATCH($Q28,'Placebo Lags - Data'!$A:$A,0),MATCH(S$1,'Placebo Lags - Data'!$B$1:$BA$1,0)))*S$3</f>
        <v>0</v>
      </c>
      <c r="T28" s="2">
        <f>IF(T$2=0,0,INDEX('Placebo Lags - Data'!$B:$BA,MATCH($Q28,'Placebo Lags - Data'!$A:$A,0),MATCH(T$1,'Placebo Lags - Data'!$B$1:$BA$1,0)))*T$3</f>
        <v>0</v>
      </c>
      <c r="U28" s="2">
        <f>IF(U$2=0,0,INDEX('Placebo Lags - Data'!$B:$BA,MATCH($Q28,'Placebo Lags - Data'!$A:$A,0),MATCH(U$1,'Placebo Lags - Data'!$B$1:$BA$1,0)))*U$3</f>
        <v>-2.0097799599170685E-2</v>
      </c>
      <c r="V28" s="2">
        <f>IF(V$2=0,0,INDEX('Placebo Lags - Data'!$B:$BA,MATCH($Q28,'Placebo Lags - Data'!$A:$A,0),MATCH(V$1,'Placebo Lags - Data'!$B$1:$BA$1,0)))*V$3</f>
        <v>7.3824204504489899E-2</v>
      </c>
      <c r="W28" s="2">
        <f>IF(W$2=0,0,INDEX('Placebo Lags - Data'!$B:$BA,MATCH($Q28,'Placebo Lags - Data'!$A:$A,0),MATCH(W$1,'Placebo Lags - Data'!$B$1:$BA$1,0)))*W$3</f>
        <v>0</v>
      </c>
      <c r="X28" s="2">
        <f>IF(X$2=0,0,INDEX('Placebo Lags - Data'!$B:$BA,MATCH($Q28,'Placebo Lags - Data'!$A:$A,0),MATCH(X$1,'Placebo Lags - Data'!$B$1:$BA$1,0)))*X$3</f>
        <v>-3.9717927575111389E-2</v>
      </c>
      <c r="Y28" s="2">
        <f>IF(Y$2=0,0,INDEX('Placebo Lags - Data'!$B:$BA,MATCH($Q28,'Placebo Lags - Data'!$A:$A,0),MATCH(Y$1,'Placebo Lags - Data'!$B$1:$BA$1,0)))*Y$3</f>
        <v>1.0462718084454536E-2</v>
      </c>
      <c r="Z28" s="2">
        <f>IF(Z$2=0,0,INDEX('Placebo Lags - Data'!$B:$BA,MATCH($Q28,'Placebo Lags - Data'!$A:$A,0),MATCH(Z$1,'Placebo Lags - Data'!$B$1:$BA$1,0)))*Z$3</f>
        <v>0</v>
      </c>
      <c r="AA28" s="2">
        <f>IF(AA$2=0,0,INDEX('Placebo Lags - Data'!$B:$BA,MATCH($Q28,'Placebo Lags - Data'!$A:$A,0),MATCH(AA$1,'Placebo Lags - Data'!$B$1:$BA$1,0)))*AA$3</f>
        <v>0</v>
      </c>
      <c r="AB28" s="2">
        <f>IF(AB$2=0,0,INDEX('Placebo Lags - Data'!$B:$BA,MATCH($Q28,'Placebo Lags - Data'!$A:$A,0),MATCH(AB$1,'Placebo Lags - Data'!$B$1:$BA$1,0)))*AB$3</f>
        <v>-3.9721196517348289E-3</v>
      </c>
      <c r="AC28" s="2">
        <f>IF(AC$2=0,0,INDEX('Placebo Lags - Data'!$B:$BA,MATCH($Q28,'Placebo Lags - Data'!$A:$A,0),MATCH(AC$1,'Placebo Lags - Data'!$B$1:$BA$1,0)))*AC$3</f>
        <v>2.6712631806731224E-2</v>
      </c>
      <c r="AD28" s="2">
        <f>IF(AD$2=0,0,INDEX('Placebo Lags - Data'!$B:$BA,MATCH($Q28,'Placebo Lags - Data'!$A:$A,0),MATCH(AD$1,'Placebo Lags - Data'!$B$1:$BA$1,0)))*AD$3</f>
        <v>0</v>
      </c>
      <c r="AE28" s="2">
        <f>IF(AE$2=0,0,INDEX('Placebo Lags - Data'!$B:$BA,MATCH($Q28,'Placebo Lags - Data'!$A:$A,0),MATCH(AE$1,'Placebo Lags - Data'!$B$1:$BA$1,0)))*AE$3</f>
        <v>2.3564610630273819E-2</v>
      </c>
      <c r="AF28" s="2">
        <f>IF(AF$2=0,0,INDEX('Placebo Lags - Data'!$B:$BA,MATCH($Q28,'Placebo Lags - Data'!$A:$A,0),MATCH(AF$1,'Placebo Lags - Data'!$B$1:$BA$1,0)))*AF$3</f>
        <v>3.2763027120381594E-3</v>
      </c>
      <c r="AG28" s="2">
        <f>IF(AG$2=0,0,INDEX('Placebo Lags - Data'!$B:$BA,MATCH($Q28,'Placebo Lags - Data'!$A:$A,0),MATCH(AG$1,'Placebo Lags - Data'!$B$1:$BA$1,0)))*AG$3</f>
        <v>0</v>
      </c>
      <c r="AH28" s="2">
        <f>IF(AH$2=0,0,INDEX('Placebo Lags - Data'!$B:$BA,MATCH($Q28,'Placebo Lags - Data'!$A:$A,0),MATCH(AH$1,'Placebo Lags - Data'!$B$1:$BA$1,0)))*AH$3</f>
        <v>2.1351031959056854E-2</v>
      </c>
      <c r="AI28" s="2">
        <f>IF(AI$2=0,0,INDEX('Placebo Lags - Data'!$B:$BA,MATCH($Q28,'Placebo Lags - Data'!$A:$A,0),MATCH(AI$1,'Placebo Lags - Data'!$B$1:$BA$1,0)))*AI$3</f>
        <v>4.6533934772014618E-2</v>
      </c>
      <c r="AJ28" s="2">
        <f>IF(AJ$2=0,0,INDEX('Placebo Lags - Data'!$B:$BA,MATCH($Q28,'Placebo Lags - Data'!$A:$A,0),MATCH(AJ$1,'Placebo Lags - Data'!$B$1:$BA$1,0)))*AJ$3</f>
        <v>-1.4830020256340504E-2</v>
      </c>
      <c r="AK28" s="2">
        <f>IF(AK$2=0,0,INDEX('Placebo Lags - Data'!$B:$BA,MATCH($Q28,'Placebo Lags - Data'!$A:$A,0),MATCH(AK$1,'Placebo Lags - Data'!$B$1:$BA$1,0)))*AK$3</f>
        <v>0</v>
      </c>
      <c r="AL28" s="2">
        <f>IF(AL$2=0,0,INDEX('Placebo Lags - Data'!$B:$BA,MATCH($Q28,'Placebo Lags - Data'!$A:$A,0),MATCH(AL$1,'Placebo Lags - Data'!$B$1:$BA$1,0)))*AL$3</f>
        <v>1.2587385252118111E-2</v>
      </c>
      <c r="AM28" s="2">
        <f>IF(AM$2=0,0,INDEX('Placebo Lags - Data'!$B:$BA,MATCH($Q28,'Placebo Lags - Data'!$A:$A,0),MATCH(AM$1,'Placebo Lags - Data'!$B$1:$BA$1,0)))*AM$3</f>
        <v>1.0599775705486536E-3</v>
      </c>
      <c r="AN28" s="2">
        <f>IF(AN$2=0,0,INDEX('Placebo Lags - Data'!$B:$BA,MATCH($Q28,'Placebo Lags - Data'!$A:$A,0),MATCH(AN$1,'Placebo Lags - Data'!$B$1:$BA$1,0)))*AN$3</f>
        <v>0</v>
      </c>
      <c r="AO28" s="2">
        <f>IF(AO$2=0,0,INDEX('Placebo Lags - Data'!$B:$BA,MATCH($Q28,'Placebo Lags - Data'!$A:$A,0),MATCH(AO$1,'Placebo Lags - Data'!$B$1:$BA$1,0)))*AO$3</f>
        <v>-7.3723415844142437E-3</v>
      </c>
      <c r="AP28" s="2">
        <f>IF(AP$2=0,0,INDEX('Placebo Lags - Data'!$B:$BA,MATCH($Q28,'Placebo Lags - Data'!$A:$A,0),MATCH(AP$1,'Placebo Lags - Data'!$B$1:$BA$1,0)))*AP$3</f>
        <v>0</v>
      </c>
      <c r="AQ28" s="2">
        <f>IF(AQ$2=0,0,INDEX('Placebo Lags - Data'!$B:$BA,MATCH($Q28,'Placebo Lags - Data'!$A:$A,0),MATCH(AQ$1,'Placebo Lags - Data'!$B$1:$BA$1,0)))*AQ$3</f>
        <v>-1.5011575073003769E-2</v>
      </c>
      <c r="AR28" s="2">
        <f>IF(AR$2=0,0,INDEX('Placebo Lags - Data'!$B:$BA,MATCH($Q28,'Placebo Lags - Data'!$A:$A,0),MATCH(AR$1,'Placebo Lags - Data'!$B$1:$BA$1,0)))*AR$3</f>
        <v>0</v>
      </c>
      <c r="AS28" s="2">
        <f>IF(AS$2=0,0,INDEX('Placebo Lags - Data'!$B:$BA,MATCH($Q28,'Placebo Lags - Data'!$A:$A,0),MATCH(AS$1,'Placebo Lags - Data'!$B$1:$BA$1,0)))*AS$3</f>
        <v>4.8690582625567913E-3</v>
      </c>
      <c r="AT28" s="2">
        <f>IF(AT$2=0,0,INDEX('Placebo Lags - Data'!$B:$BA,MATCH($Q28,'Placebo Lags - Data'!$A:$A,0),MATCH(AT$1,'Placebo Lags - Data'!$B$1:$BA$1,0)))*AT$3</f>
        <v>1.3777063228189945E-2</v>
      </c>
      <c r="AU28" s="2">
        <f>IF(AU$2=0,0,INDEX('Placebo Lags - Data'!$B:$BA,MATCH($Q28,'Placebo Lags - Data'!$A:$A,0),MATCH(AU$1,'Placebo Lags - Data'!$B$1:$BA$1,0)))*AU$3</f>
        <v>0</v>
      </c>
      <c r="AV28" s="2">
        <f>IF(AV$2=0,0,INDEX('Placebo Lags - Data'!$B:$BA,MATCH($Q28,'Placebo Lags - Data'!$A:$A,0),MATCH(AV$1,'Placebo Lags - Data'!$B$1:$BA$1,0)))*AV$3</f>
        <v>2.4262266233563423E-2</v>
      </c>
      <c r="AW28" s="2">
        <f>IF(AW$2=0,0,INDEX('Placebo Lags - Data'!$B:$BA,MATCH($Q28,'Placebo Lags - Data'!$A:$A,0),MATCH(AW$1,'Placebo Lags - Data'!$B$1:$BA$1,0)))*AW$3</f>
        <v>0</v>
      </c>
      <c r="AX28" s="2">
        <f>IF(AX$2=0,0,INDEX('Placebo Lags - Data'!$B:$BA,MATCH($Q28,'Placebo Lags - Data'!$A:$A,0),MATCH(AX$1,'Placebo Lags - Data'!$B$1:$BA$1,0)))*AX$3</f>
        <v>0</v>
      </c>
      <c r="AY28" s="2">
        <f>IF(AY$2=0,0,INDEX('Placebo Lags - Data'!$B:$BA,MATCH($Q28,'Placebo Lags - Data'!$A:$A,0),MATCH(AY$1,'Placebo Lags - Data'!$B$1:$BA$1,0)))*AY$3</f>
        <v>0</v>
      </c>
      <c r="AZ28" s="2">
        <f>IF(AZ$2=0,0,INDEX('Placebo Lags - Data'!$B:$BA,MATCH($Q28,'Placebo Lags - Data'!$A:$A,0),MATCH(AZ$1,'Placebo Lags - Data'!$B$1:$BA$1,0)))*AZ$3</f>
        <v>-5.729154497385025E-2</v>
      </c>
      <c r="BA28" s="2">
        <f>IF(BA$2=0,0,INDEX('Placebo Lags - Data'!$B:$BA,MATCH($Q28,'Placebo Lags - Data'!$A:$A,0),MATCH(BA$1,'Placebo Lags - Data'!$B$1:$BA$1,0)))*BA$3</f>
        <v>0</v>
      </c>
      <c r="BB28" s="2">
        <f>IF(BB$2=0,0,INDEX('Placebo Lags - Data'!$B:$BA,MATCH($Q28,'Placebo Lags - Data'!$A:$A,0),MATCH(BB$1,'Placebo Lags - Data'!$B$1:$BA$1,0)))*BB$3</f>
        <v>-4.8407400026917458E-3</v>
      </c>
      <c r="BC28" s="2">
        <f>IF(BC$2=0,0,INDEX('Placebo Lags - Data'!$B:$BA,MATCH($Q28,'Placebo Lags - Data'!$A:$A,0),MATCH(BC$1,'Placebo Lags - Data'!$B$1:$BA$1,0)))*BC$3</f>
        <v>0</v>
      </c>
      <c r="BD28" s="2">
        <f>IF(BD$2=0,0,INDEX('Placebo Lags - Data'!$B:$BA,MATCH($Q28,'Placebo Lags - Data'!$A:$A,0),MATCH(BD$1,'Placebo Lags - Data'!$B$1:$BA$1,0)))*BD$3</f>
        <v>0</v>
      </c>
      <c r="BE28" s="2">
        <f>IF(BE$2=0,0,INDEX('Placebo Lags - Data'!$B:$BA,MATCH($Q28,'Placebo Lags - Data'!$A:$A,0),MATCH(BE$1,'Placebo Lags - Data'!$B$1:$BA$1,0)))*BE$3</f>
        <v>0</v>
      </c>
      <c r="BF28" s="2">
        <f>IF(BF$2=0,0,INDEX('Placebo Lags - Data'!$B:$BA,MATCH($Q28,'Placebo Lags - Data'!$A:$A,0),MATCH(BF$1,'Placebo Lags - Data'!$B$1:$BA$1,0)))*BF$3</f>
        <v>-0.10753633826971054</v>
      </c>
      <c r="BG28" s="2">
        <f>IF(BG$2=0,0,INDEX('Placebo Lags - Data'!$B:$BA,MATCH($Q28,'Placebo Lags - Data'!$A:$A,0),MATCH(BG$1,'Placebo Lags - Data'!$B$1:$BA$1,0)))*BG$3</f>
        <v>-4.7797571867704391E-2</v>
      </c>
      <c r="BH28" s="2">
        <f>IF(BH$2=0,0,INDEX('Placebo Lags - Data'!$B:$BA,MATCH($Q28,'Placebo Lags - Data'!$A:$A,0),MATCH(BH$1,'Placebo Lags - Data'!$B$1:$BA$1,0)))*BH$3</f>
        <v>4.6172473579645157E-2</v>
      </c>
      <c r="BI28" s="2">
        <f>IF(BI$2=0,0,INDEX('Placebo Lags - Data'!$B:$BA,MATCH($Q28,'Placebo Lags - Data'!$A:$A,0),MATCH(BI$1,'Placebo Lags - Data'!$B$1:$BA$1,0)))*BI$3</f>
        <v>2.9748048633337021E-2</v>
      </c>
      <c r="BJ28" s="2">
        <f>IF(BJ$2=0,0,INDEX('Placebo Lags - Data'!$B:$BA,MATCH($Q28,'Placebo Lags - Data'!$A:$A,0),MATCH(BJ$1,'Placebo Lags - Data'!$B$1:$BA$1,0)))*BJ$3</f>
        <v>0</v>
      </c>
      <c r="BK28" s="2">
        <f>IF(BK$2=0,0,INDEX('Placebo Lags - Data'!$B:$BA,MATCH($Q28,'Placebo Lags - Data'!$A:$A,0),MATCH(BK$1,'Placebo Lags - Data'!$B$1:$BA$1,0)))*BK$3</f>
        <v>0</v>
      </c>
      <c r="BL28" s="2">
        <f>IF(BL$2=0,0,INDEX('Placebo Lags - Data'!$B:$BA,MATCH($Q28,'Placebo Lags - Data'!$A:$A,0),MATCH(BL$1,'Placebo Lags - Data'!$B$1:$BA$1,0)))*BL$3</f>
        <v>0</v>
      </c>
      <c r="BM28" s="2">
        <f>IF(BM$2=0,0,INDEX('Placebo Lags - Data'!$B:$BA,MATCH($Q28,'Placebo Lags - Data'!$A:$A,0),MATCH(BM$1,'Placebo Lags - Data'!$B$1:$BA$1,0)))*BM$3</f>
        <v>0</v>
      </c>
      <c r="BN28" s="2">
        <f>IF(BN$2=0,0,INDEX('Placebo Lags - Data'!$B:$BA,MATCH($Q28,'Placebo Lags - Data'!$A:$A,0),MATCH(BN$1,'Placebo Lags - Data'!$B$1:$BA$1,0)))*BN$3</f>
        <v>0</v>
      </c>
      <c r="BO28" s="2">
        <f>IF(BO$2=0,0,INDEX('Placebo Lags - Data'!$B:$BA,MATCH($Q28,'Placebo Lags - Data'!$A:$A,0),MATCH(BO$1,'Placebo Lags - Data'!$B$1:$BA$1,0)))*BO$3</f>
        <v>-3.4304030239582062E-2</v>
      </c>
      <c r="BP28" s="2">
        <f>IF(BP$2=0,0,INDEX('Placebo Lags - Data'!$B:$BA,MATCH($Q28,'Placebo Lags - Data'!$A:$A,0),MATCH(BP$1,'Placebo Lags - Data'!$B$1:$BA$1,0)))*BP$3</f>
        <v>0</v>
      </c>
      <c r="BQ28" s="2"/>
      <c r="BR28" s="2"/>
    </row>
    <row r="29" spans="1:70" x14ac:dyDescent="0.25">
      <c r="A29" t="s">
        <v>61</v>
      </c>
      <c r="B29" s="2">
        <f t="shared" si="0"/>
        <v>0</v>
      </c>
      <c r="Q29">
        <f>'Placebo Lags - Data'!A26</f>
        <v>2006</v>
      </c>
      <c r="R29" s="2">
        <f>IF(R$2=0,0,INDEX('Placebo Lags - Data'!$B:$BA,MATCH($Q29,'Placebo Lags - Data'!$A:$A,0),MATCH(R$1,'Placebo Lags - Data'!$B$1:$BA$1,0)))*R$3</f>
        <v>-1.8933229148387909E-2</v>
      </c>
      <c r="S29" s="2">
        <f>IF(S$2=0,0,INDEX('Placebo Lags - Data'!$B:$BA,MATCH($Q29,'Placebo Lags - Data'!$A:$A,0),MATCH(S$1,'Placebo Lags - Data'!$B$1:$BA$1,0)))*S$3</f>
        <v>0</v>
      </c>
      <c r="T29" s="2">
        <f>IF(T$2=0,0,INDEX('Placebo Lags - Data'!$B:$BA,MATCH($Q29,'Placebo Lags - Data'!$A:$A,0),MATCH(T$1,'Placebo Lags - Data'!$B$1:$BA$1,0)))*T$3</f>
        <v>0</v>
      </c>
      <c r="U29" s="2">
        <f>IF(U$2=0,0,INDEX('Placebo Lags - Data'!$B:$BA,MATCH($Q29,'Placebo Lags - Data'!$A:$A,0),MATCH(U$1,'Placebo Lags - Data'!$B$1:$BA$1,0)))*U$3</f>
        <v>5.2431508898735046E-2</v>
      </c>
      <c r="V29" s="2">
        <f>IF(V$2=0,0,INDEX('Placebo Lags - Data'!$B:$BA,MATCH($Q29,'Placebo Lags - Data'!$A:$A,0),MATCH(V$1,'Placebo Lags - Data'!$B$1:$BA$1,0)))*V$3</f>
        <v>6.1434883624315262E-2</v>
      </c>
      <c r="W29" s="2">
        <f>IF(W$2=0,0,INDEX('Placebo Lags - Data'!$B:$BA,MATCH($Q29,'Placebo Lags - Data'!$A:$A,0),MATCH(W$1,'Placebo Lags - Data'!$B$1:$BA$1,0)))*W$3</f>
        <v>0</v>
      </c>
      <c r="X29" s="2">
        <f>IF(X$2=0,0,INDEX('Placebo Lags - Data'!$B:$BA,MATCH($Q29,'Placebo Lags - Data'!$A:$A,0),MATCH(X$1,'Placebo Lags - Data'!$B$1:$BA$1,0)))*X$3</f>
        <v>-1.426977850496769E-2</v>
      </c>
      <c r="Y29" s="2">
        <f>IF(Y$2=0,0,INDEX('Placebo Lags - Data'!$B:$BA,MATCH($Q29,'Placebo Lags - Data'!$A:$A,0),MATCH(Y$1,'Placebo Lags - Data'!$B$1:$BA$1,0)))*Y$3</f>
        <v>6.9830461870878935E-4</v>
      </c>
      <c r="Z29" s="2">
        <f>IF(Z$2=0,0,INDEX('Placebo Lags - Data'!$B:$BA,MATCH($Q29,'Placebo Lags - Data'!$A:$A,0),MATCH(Z$1,'Placebo Lags - Data'!$B$1:$BA$1,0)))*Z$3</f>
        <v>0</v>
      </c>
      <c r="AA29" s="2">
        <f>IF(AA$2=0,0,INDEX('Placebo Lags - Data'!$B:$BA,MATCH($Q29,'Placebo Lags - Data'!$A:$A,0),MATCH(AA$1,'Placebo Lags - Data'!$B$1:$BA$1,0)))*AA$3</f>
        <v>0</v>
      </c>
      <c r="AB29" s="2">
        <f>IF(AB$2=0,0,INDEX('Placebo Lags - Data'!$B:$BA,MATCH($Q29,'Placebo Lags - Data'!$A:$A,0),MATCH(AB$1,'Placebo Lags - Data'!$B$1:$BA$1,0)))*AB$3</f>
        <v>4.2135439813137054E-2</v>
      </c>
      <c r="AC29" s="2">
        <f>IF(AC$2=0,0,INDEX('Placebo Lags - Data'!$B:$BA,MATCH($Q29,'Placebo Lags - Data'!$A:$A,0),MATCH(AC$1,'Placebo Lags - Data'!$B$1:$BA$1,0)))*AC$3</f>
        <v>4.0431305766105652E-2</v>
      </c>
      <c r="AD29" s="2">
        <f>IF(AD$2=0,0,INDEX('Placebo Lags - Data'!$B:$BA,MATCH($Q29,'Placebo Lags - Data'!$A:$A,0),MATCH(AD$1,'Placebo Lags - Data'!$B$1:$BA$1,0)))*AD$3</f>
        <v>0</v>
      </c>
      <c r="AE29" s="2">
        <f>IF(AE$2=0,0,INDEX('Placebo Lags - Data'!$B:$BA,MATCH($Q29,'Placebo Lags - Data'!$A:$A,0),MATCH(AE$1,'Placebo Lags - Data'!$B$1:$BA$1,0)))*AE$3</f>
        <v>-4.7359175980091095E-2</v>
      </c>
      <c r="AF29" s="2">
        <f>IF(AF$2=0,0,INDEX('Placebo Lags - Data'!$B:$BA,MATCH($Q29,'Placebo Lags - Data'!$A:$A,0),MATCH(AF$1,'Placebo Lags - Data'!$B$1:$BA$1,0)))*AF$3</f>
        <v>4.9974825233221054E-3</v>
      </c>
      <c r="AG29" s="2">
        <f>IF(AG$2=0,0,INDEX('Placebo Lags - Data'!$B:$BA,MATCH($Q29,'Placebo Lags - Data'!$A:$A,0),MATCH(AG$1,'Placebo Lags - Data'!$B$1:$BA$1,0)))*AG$3</f>
        <v>0</v>
      </c>
      <c r="AH29" s="2">
        <f>IF(AH$2=0,0,INDEX('Placebo Lags - Data'!$B:$BA,MATCH($Q29,'Placebo Lags - Data'!$A:$A,0),MATCH(AH$1,'Placebo Lags - Data'!$B$1:$BA$1,0)))*AH$3</f>
        <v>8.8581489399075508E-3</v>
      </c>
      <c r="AI29" s="2">
        <f>IF(AI$2=0,0,INDEX('Placebo Lags - Data'!$B:$BA,MATCH($Q29,'Placebo Lags - Data'!$A:$A,0),MATCH(AI$1,'Placebo Lags - Data'!$B$1:$BA$1,0)))*AI$3</f>
        <v>6.9944649934768677E-2</v>
      </c>
      <c r="AJ29" s="2">
        <f>IF(AJ$2=0,0,INDEX('Placebo Lags - Data'!$B:$BA,MATCH($Q29,'Placebo Lags - Data'!$A:$A,0),MATCH(AJ$1,'Placebo Lags - Data'!$B$1:$BA$1,0)))*AJ$3</f>
        <v>-4.8024065792560577E-2</v>
      </c>
      <c r="AK29" s="2">
        <f>IF(AK$2=0,0,INDEX('Placebo Lags - Data'!$B:$BA,MATCH($Q29,'Placebo Lags - Data'!$A:$A,0),MATCH(AK$1,'Placebo Lags - Data'!$B$1:$BA$1,0)))*AK$3</f>
        <v>0</v>
      </c>
      <c r="AL29" s="2">
        <f>IF(AL$2=0,0,INDEX('Placebo Lags - Data'!$B:$BA,MATCH($Q29,'Placebo Lags - Data'!$A:$A,0),MATCH(AL$1,'Placebo Lags - Data'!$B$1:$BA$1,0)))*AL$3</f>
        <v>3.0195985455065966E-3</v>
      </c>
      <c r="AM29" s="2">
        <f>IF(AM$2=0,0,INDEX('Placebo Lags - Data'!$B:$BA,MATCH($Q29,'Placebo Lags - Data'!$A:$A,0),MATCH(AM$1,'Placebo Lags - Data'!$B$1:$BA$1,0)))*AM$3</f>
        <v>2.0394636318087578E-2</v>
      </c>
      <c r="AN29" s="2">
        <f>IF(AN$2=0,0,INDEX('Placebo Lags - Data'!$B:$BA,MATCH($Q29,'Placebo Lags - Data'!$A:$A,0),MATCH(AN$1,'Placebo Lags - Data'!$B$1:$BA$1,0)))*AN$3</f>
        <v>0</v>
      </c>
      <c r="AO29" s="2">
        <f>IF(AO$2=0,0,INDEX('Placebo Lags - Data'!$B:$BA,MATCH($Q29,'Placebo Lags - Data'!$A:$A,0),MATCH(AO$1,'Placebo Lags - Data'!$B$1:$BA$1,0)))*AO$3</f>
        <v>-7.9447347670793533E-3</v>
      </c>
      <c r="AP29" s="2">
        <f>IF(AP$2=0,0,INDEX('Placebo Lags - Data'!$B:$BA,MATCH($Q29,'Placebo Lags - Data'!$A:$A,0),MATCH(AP$1,'Placebo Lags - Data'!$B$1:$BA$1,0)))*AP$3</f>
        <v>0</v>
      </c>
      <c r="AQ29" s="2">
        <f>IF(AQ$2=0,0,INDEX('Placebo Lags - Data'!$B:$BA,MATCH($Q29,'Placebo Lags - Data'!$A:$A,0),MATCH(AQ$1,'Placebo Lags - Data'!$B$1:$BA$1,0)))*AQ$3</f>
        <v>-4.0556676685810089E-2</v>
      </c>
      <c r="AR29" s="2">
        <f>IF(AR$2=0,0,INDEX('Placebo Lags - Data'!$B:$BA,MATCH($Q29,'Placebo Lags - Data'!$A:$A,0),MATCH(AR$1,'Placebo Lags - Data'!$B$1:$BA$1,0)))*AR$3</f>
        <v>0</v>
      </c>
      <c r="AS29" s="2">
        <f>IF(AS$2=0,0,INDEX('Placebo Lags - Data'!$B:$BA,MATCH($Q29,'Placebo Lags - Data'!$A:$A,0),MATCH(AS$1,'Placebo Lags - Data'!$B$1:$BA$1,0)))*AS$3</f>
        <v>1.3982543721795082E-2</v>
      </c>
      <c r="AT29" s="2">
        <f>IF(AT$2=0,0,INDEX('Placebo Lags - Data'!$B:$BA,MATCH($Q29,'Placebo Lags - Data'!$A:$A,0),MATCH(AT$1,'Placebo Lags - Data'!$B$1:$BA$1,0)))*AT$3</f>
        <v>-1.4394869096577168E-2</v>
      </c>
      <c r="AU29" s="2">
        <f>IF(AU$2=0,0,INDEX('Placebo Lags - Data'!$B:$BA,MATCH($Q29,'Placebo Lags - Data'!$A:$A,0),MATCH(AU$1,'Placebo Lags - Data'!$B$1:$BA$1,0)))*AU$3</f>
        <v>0</v>
      </c>
      <c r="AV29" s="2">
        <f>IF(AV$2=0,0,INDEX('Placebo Lags - Data'!$B:$BA,MATCH($Q29,'Placebo Lags - Data'!$A:$A,0),MATCH(AV$1,'Placebo Lags - Data'!$B$1:$BA$1,0)))*AV$3</f>
        <v>2.6094883680343628E-2</v>
      </c>
      <c r="AW29" s="2">
        <f>IF(AW$2=0,0,INDEX('Placebo Lags - Data'!$B:$BA,MATCH($Q29,'Placebo Lags - Data'!$A:$A,0),MATCH(AW$1,'Placebo Lags - Data'!$B$1:$BA$1,0)))*AW$3</f>
        <v>0</v>
      </c>
      <c r="AX29" s="2">
        <f>IF(AX$2=0,0,INDEX('Placebo Lags - Data'!$B:$BA,MATCH($Q29,'Placebo Lags - Data'!$A:$A,0),MATCH(AX$1,'Placebo Lags - Data'!$B$1:$BA$1,0)))*AX$3</f>
        <v>0</v>
      </c>
      <c r="AY29" s="2">
        <f>IF(AY$2=0,0,INDEX('Placebo Lags - Data'!$B:$BA,MATCH($Q29,'Placebo Lags - Data'!$A:$A,0),MATCH(AY$1,'Placebo Lags - Data'!$B$1:$BA$1,0)))*AY$3</f>
        <v>0</v>
      </c>
      <c r="AZ29" s="2">
        <f>IF(AZ$2=0,0,INDEX('Placebo Lags - Data'!$B:$BA,MATCH($Q29,'Placebo Lags - Data'!$A:$A,0),MATCH(AZ$1,'Placebo Lags - Data'!$B$1:$BA$1,0)))*AZ$3</f>
        <v>1.3871056027710438E-2</v>
      </c>
      <c r="BA29" s="2">
        <f>IF(BA$2=0,0,INDEX('Placebo Lags - Data'!$B:$BA,MATCH($Q29,'Placebo Lags - Data'!$A:$A,0),MATCH(BA$1,'Placebo Lags - Data'!$B$1:$BA$1,0)))*BA$3</f>
        <v>0</v>
      </c>
      <c r="BB29" s="2">
        <f>IF(BB$2=0,0,INDEX('Placebo Lags - Data'!$B:$BA,MATCH($Q29,'Placebo Lags - Data'!$A:$A,0),MATCH(BB$1,'Placebo Lags - Data'!$B$1:$BA$1,0)))*BB$3</f>
        <v>3.6872878670692444E-2</v>
      </c>
      <c r="BC29" s="2">
        <f>IF(BC$2=0,0,INDEX('Placebo Lags - Data'!$B:$BA,MATCH($Q29,'Placebo Lags - Data'!$A:$A,0),MATCH(BC$1,'Placebo Lags - Data'!$B$1:$BA$1,0)))*BC$3</f>
        <v>0</v>
      </c>
      <c r="BD29" s="2">
        <f>IF(BD$2=0,0,INDEX('Placebo Lags - Data'!$B:$BA,MATCH($Q29,'Placebo Lags - Data'!$A:$A,0),MATCH(BD$1,'Placebo Lags - Data'!$B$1:$BA$1,0)))*BD$3</f>
        <v>0</v>
      </c>
      <c r="BE29" s="2">
        <f>IF(BE$2=0,0,INDEX('Placebo Lags - Data'!$B:$BA,MATCH($Q29,'Placebo Lags - Data'!$A:$A,0),MATCH(BE$1,'Placebo Lags - Data'!$B$1:$BA$1,0)))*BE$3</f>
        <v>0</v>
      </c>
      <c r="BF29" s="2">
        <f>IF(BF$2=0,0,INDEX('Placebo Lags - Data'!$B:$BA,MATCH($Q29,'Placebo Lags - Data'!$A:$A,0),MATCH(BF$1,'Placebo Lags - Data'!$B$1:$BA$1,0)))*BF$3</f>
        <v>-7.2890251874923706E-2</v>
      </c>
      <c r="BG29" s="2">
        <f>IF(BG$2=0,0,INDEX('Placebo Lags - Data'!$B:$BA,MATCH($Q29,'Placebo Lags - Data'!$A:$A,0),MATCH(BG$1,'Placebo Lags - Data'!$B$1:$BA$1,0)))*BG$3</f>
        <v>-6.0484439134597778E-2</v>
      </c>
      <c r="BH29" s="2">
        <f>IF(BH$2=0,0,INDEX('Placebo Lags - Data'!$B:$BA,MATCH($Q29,'Placebo Lags - Data'!$A:$A,0),MATCH(BH$1,'Placebo Lags - Data'!$B$1:$BA$1,0)))*BH$3</f>
        <v>1.7748517915606499E-2</v>
      </c>
      <c r="BI29" s="2">
        <f>IF(BI$2=0,0,INDEX('Placebo Lags - Data'!$B:$BA,MATCH($Q29,'Placebo Lags - Data'!$A:$A,0),MATCH(BI$1,'Placebo Lags - Data'!$B$1:$BA$1,0)))*BI$3</f>
        <v>-3.6945310421288013E-3</v>
      </c>
      <c r="BJ29" s="2">
        <f>IF(BJ$2=0,0,INDEX('Placebo Lags - Data'!$B:$BA,MATCH($Q29,'Placebo Lags - Data'!$A:$A,0),MATCH(BJ$1,'Placebo Lags - Data'!$B$1:$BA$1,0)))*BJ$3</f>
        <v>0</v>
      </c>
      <c r="BK29" s="2">
        <f>IF(BK$2=0,0,INDEX('Placebo Lags - Data'!$B:$BA,MATCH($Q29,'Placebo Lags - Data'!$A:$A,0),MATCH(BK$1,'Placebo Lags - Data'!$B$1:$BA$1,0)))*BK$3</f>
        <v>0</v>
      </c>
      <c r="BL29" s="2">
        <f>IF(BL$2=0,0,INDEX('Placebo Lags - Data'!$B:$BA,MATCH($Q29,'Placebo Lags - Data'!$A:$A,0),MATCH(BL$1,'Placebo Lags - Data'!$B$1:$BA$1,0)))*BL$3</f>
        <v>0</v>
      </c>
      <c r="BM29" s="2">
        <f>IF(BM$2=0,0,INDEX('Placebo Lags - Data'!$B:$BA,MATCH($Q29,'Placebo Lags - Data'!$A:$A,0),MATCH(BM$1,'Placebo Lags - Data'!$B$1:$BA$1,0)))*BM$3</f>
        <v>0</v>
      </c>
      <c r="BN29" s="2">
        <f>IF(BN$2=0,0,INDEX('Placebo Lags - Data'!$B:$BA,MATCH($Q29,'Placebo Lags - Data'!$A:$A,0),MATCH(BN$1,'Placebo Lags - Data'!$B$1:$BA$1,0)))*BN$3</f>
        <v>0</v>
      </c>
      <c r="BO29" s="2">
        <f>IF(BO$2=0,0,INDEX('Placebo Lags - Data'!$B:$BA,MATCH($Q29,'Placebo Lags - Data'!$A:$A,0),MATCH(BO$1,'Placebo Lags - Data'!$B$1:$BA$1,0)))*BO$3</f>
        <v>-7.0883788168430328E-2</v>
      </c>
      <c r="BP29" s="2">
        <f>IF(BP$2=0,0,INDEX('Placebo Lags - Data'!$B:$BA,MATCH($Q29,'Placebo Lags - Data'!$A:$A,0),MATCH(BP$1,'Placebo Lags - Data'!$B$1:$BA$1,0)))*BP$3</f>
        <v>0</v>
      </c>
      <c r="BQ29" s="2"/>
      <c r="BR29" s="2"/>
    </row>
    <row r="30" spans="1:70" x14ac:dyDescent="0.25">
      <c r="A30" t="s">
        <v>65</v>
      </c>
      <c r="B30" s="2">
        <f t="shared" si="0"/>
        <v>0</v>
      </c>
      <c r="Q30">
        <f>'Placebo Lags - Data'!A27</f>
        <v>2007</v>
      </c>
      <c r="R30" s="2">
        <f>IF(R$2=0,0,INDEX('Placebo Lags - Data'!$B:$BA,MATCH($Q30,'Placebo Lags - Data'!$A:$A,0),MATCH(R$1,'Placebo Lags - Data'!$B$1:$BA$1,0)))*R$3</f>
        <v>-1.4645248651504517E-2</v>
      </c>
      <c r="S30" s="2">
        <f>IF(S$2=0,0,INDEX('Placebo Lags - Data'!$B:$BA,MATCH($Q30,'Placebo Lags - Data'!$A:$A,0),MATCH(S$1,'Placebo Lags - Data'!$B$1:$BA$1,0)))*S$3</f>
        <v>0</v>
      </c>
      <c r="T30" s="2">
        <f>IF(T$2=0,0,INDEX('Placebo Lags - Data'!$B:$BA,MATCH($Q30,'Placebo Lags - Data'!$A:$A,0),MATCH(T$1,'Placebo Lags - Data'!$B$1:$BA$1,0)))*T$3</f>
        <v>0</v>
      </c>
      <c r="U30" s="2">
        <f>IF(U$2=0,0,INDEX('Placebo Lags - Data'!$B:$BA,MATCH($Q30,'Placebo Lags - Data'!$A:$A,0),MATCH(U$1,'Placebo Lags - Data'!$B$1:$BA$1,0)))*U$3</f>
        <v>-6.956406868994236E-4</v>
      </c>
      <c r="V30" s="2">
        <f>IF(V$2=0,0,INDEX('Placebo Lags - Data'!$B:$BA,MATCH($Q30,'Placebo Lags - Data'!$A:$A,0),MATCH(V$1,'Placebo Lags - Data'!$B$1:$BA$1,0)))*V$3</f>
        <v>2.1915089339017868E-2</v>
      </c>
      <c r="W30" s="2">
        <f>IF(W$2=0,0,INDEX('Placebo Lags - Data'!$B:$BA,MATCH($Q30,'Placebo Lags - Data'!$A:$A,0),MATCH(W$1,'Placebo Lags - Data'!$B$1:$BA$1,0)))*W$3</f>
        <v>0</v>
      </c>
      <c r="X30" s="2">
        <f>IF(X$2=0,0,INDEX('Placebo Lags - Data'!$B:$BA,MATCH($Q30,'Placebo Lags - Data'!$A:$A,0),MATCH(X$1,'Placebo Lags - Data'!$B$1:$BA$1,0)))*X$3</f>
        <v>8.1351790577173233E-3</v>
      </c>
      <c r="Y30" s="2">
        <f>IF(Y$2=0,0,INDEX('Placebo Lags - Data'!$B:$BA,MATCH($Q30,'Placebo Lags - Data'!$A:$A,0),MATCH(Y$1,'Placebo Lags - Data'!$B$1:$BA$1,0)))*Y$3</f>
        <v>3.9350185543298721E-3</v>
      </c>
      <c r="Z30" s="2">
        <f>IF(Z$2=0,0,INDEX('Placebo Lags - Data'!$B:$BA,MATCH($Q30,'Placebo Lags - Data'!$A:$A,0),MATCH(Z$1,'Placebo Lags - Data'!$B$1:$BA$1,0)))*Z$3</f>
        <v>0</v>
      </c>
      <c r="AA30" s="2">
        <f>IF(AA$2=0,0,INDEX('Placebo Lags - Data'!$B:$BA,MATCH($Q30,'Placebo Lags - Data'!$A:$A,0),MATCH(AA$1,'Placebo Lags - Data'!$B$1:$BA$1,0)))*AA$3</f>
        <v>0</v>
      </c>
      <c r="AB30" s="2">
        <f>IF(AB$2=0,0,INDEX('Placebo Lags - Data'!$B:$BA,MATCH($Q30,'Placebo Lags - Data'!$A:$A,0),MATCH(AB$1,'Placebo Lags - Data'!$B$1:$BA$1,0)))*AB$3</f>
        <v>2.5346582755446434E-2</v>
      </c>
      <c r="AC30" s="2">
        <f>IF(AC$2=0,0,INDEX('Placebo Lags - Data'!$B:$BA,MATCH($Q30,'Placebo Lags - Data'!$A:$A,0),MATCH(AC$1,'Placebo Lags - Data'!$B$1:$BA$1,0)))*AC$3</f>
        <v>1.0356076993048191E-2</v>
      </c>
      <c r="AD30" s="2">
        <f>IF(AD$2=0,0,INDEX('Placebo Lags - Data'!$B:$BA,MATCH($Q30,'Placebo Lags - Data'!$A:$A,0),MATCH(AD$1,'Placebo Lags - Data'!$B$1:$BA$1,0)))*AD$3</f>
        <v>0</v>
      </c>
      <c r="AE30" s="2">
        <f>IF(AE$2=0,0,INDEX('Placebo Lags - Data'!$B:$BA,MATCH($Q30,'Placebo Lags - Data'!$A:$A,0),MATCH(AE$1,'Placebo Lags - Data'!$B$1:$BA$1,0)))*AE$3</f>
        <v>-8.3201401866972446E-4</v>
      </c>
      <c r="AF30" s="2">
        <f>IF(AF$2=0,0,INDEX('Placebo Lags - Data'!$B:$BA,MATCH($Q30,'Placebo Lags - Data'!$A:$A,0),MATCH(AF$1,'Placebo Lags - Data'!$B$1:$BA$1,0)))*AF$3</f>
        <v>3.4192871302366257E-2</v>
      </c>
      <c r="AG30" s="2">
        <f>IF(AG$2=0,0,INDEX('Placebo Lags - Data'!$B:$BA,MATCH($Q30,'Placebo Lags - Data'!$A:$A,0),MATCH(AG$1,'Placebo Lags - Data'!$B$1:$BA$1,0)))*AG$3</f>
        <v>0</v>
      </c>
      <c r="AH30" s="2">
        <f>IF(AH$2=0,0,INDEX('Placebo Lags - Data'!$B:$BA,MATCH($Q30,'Placebo Lags - Data'!$A:$A,0),MATCH(AH$1,'Placebo Lags - Data'!$B$1:$BA$1,0)))*AH$3</f>
        <v>-1.2295324122533202E-3</v>
      </c>
      <c r="AI30" s="2">
        <f>IF(AI$2=0,0,INDEX('Placebo Lags - Data'!$B:$BA,MATCH($Q30,'Placebo Lags - Data'!$A:$A,0),MATCH(AI$1,'Placebo Lags - Data'!$B$1:$BA$1,0)))*AI$3</f>
        <v>5.8961879462003708E-2</v>
      </c>
      <c r="AJ30" s="2">
        <f>IF(AJ$2=0,0,INDEX('Placebo Lags - Data'!$B:$BA,MATCH($Q30,'Placebo Lags - Data'!$A:$A,0),MATCH(AJ$1,'Placebo Lags - Data'!$B$1:$BA$1,0)))*AJ$3</f>
        <v>-4.1473349556326866E-3</v>
      </c>
      <c r="AK30" s="2">
        <f>IF(AK$2=0,0,INDEX('Placebo Lags - Data'!$B:$BA,MATCH($Q30,'Placebo Lags - Data'!$A:$A,0),MATCH(AK$1,'Placebo Lags - Data'!$B$1:$BA$1,0)))*AK$3</f>
        <v>0</v>
      </c>
      <c r="AL30" s="2">
        <f>IF(AL$2=0,0,INDEX('Placebo Lags - Data'!$B:$BA,MATCH($Q30,'Placebo Lags - Data'!$A:$A,0),MATCH(AL$1,'Placebo Lags - Data'!$B$1:$BA$1,0)))*AL$3</f>
        <v>6.0380767099559307E-3</v>
      </c>
      <c r="AM30" s="2">
        <f>IF(AM$2=0,0,INDEX('Placebo Lags - Data'!$B:$BA,MATCH($Q30,'Placebo Lags - Data'!$A:$A,0),MATCH(AM$1,'Placebo Lags - Data'!$B$1:$BA$1,0)))*AM$3</f>
        <v>3.4245647490024567E-2</v>
      </c>
      <c r="AN30" s="2">
        <f>IF(AN$2=0,0,INDEX('Placebo Lags - Data'!$B:$BA,MATCH($Q30,'Placebo Lags - Data'!$A:$A,0),MATCH(AN$1,'Placebo Lags - Data'!$B$1:$BA$1,0)))*AN$3</f>
        <v>0</v>
      </c>
      <c r="AO30" s="2">
        <f>IF(AO$2=0,0,INDEX('Placebo Lags - Data'!$B:$BA,MATCH($Q30,'Placebo Lags - Data'!$A:$A,0),MATCH(AO$1,'Placebo Lags - Data'!$B$1:$BA$1,0)))*AO$3</f>
        <v>-3.177318349480629E-2</v>
      </c>
      <c r="AP30" s="2">
        <f>IF(AP$2=0,0,INDEX('Placebo Lags - Data'!$B:$BA,MATCH($Q30,'Placebo Lags - Data'!$A:$A,0),MATCH(AP$1,'Placebo Lags - Data'!$B$1:$BA$1,0)))*AP$3</f>
        <v>0</v>
      </c>
      <c r="AQ30" s="2">
        <f>IF(AQ$2=0,0,INDEX('Placebo Lags - Data'!$B:$BA,MATCH($Q30,'Placebo Lags - Data'!$A:$A,0),MATCH(AQ$1,'Placebo Lags - Data'!$B$1:$BA$1,0)))*AQ$3</f>
        <v>-1.3853671029210091E-2</v>
      </c>
      <c r="AR30" s="2">
        <f>IF(AR$2=0,0,INDEX('Placebo Lags - Data'!$B:$BA,MATCH($Q30,'Placebo Lags - Data'!$A:$A,0),MATCH(AR$1,'Placebo Lags - Data'!$B$1:$BA$1,0)))*AR$3</f>
        <v>0</v>
      </c>
      <c r="AS30" s="2">
        <f>IF(AS$2=0,0,INDEX('Placebo Lags - Data'!$B:$BA,MATCH($Q30,'Placebo Lags - Data'!$A:$A,0),MATCH(AS$1,'Placebo Lags - Data'!$B$1:$BA$1,0)))*AS$3</f>
        <v>-1.2337874621152878E-2</v>
      </c>
      <c r="AT30" s="2">
        <f>IF(AT$2=0,0,INDEX('Placebo Lags - Data'!$B:$BA,MATCH($Q30,'Placebo Lags - Data'!$A:$A,0),MATCH(AT$1,'Placebo Lags - Data'!$B$1:$BA$1,0)))*AT$3</f>
        <v>-2.0073488354682922E-2</v>
      </c>
      <c r="AU30" s="2">
        <f>IF(AU$2=0,0,INDEX('Placebo Lags - Data'!$B:$BA,MATCH($Q30,'Placebo Lags - Data'!$A:$A,0),MATCH(AU$1,'Placebo Lags - Data'!$B$1:$BA$1,0)))*AU$3</f>
        <v>0</v>
      </c>
      <c r="AV30" s="2">
        <f>IF(AV$2=0,0,INDEX('Placebo Lags - Data'!$B:$BA,MATCH($Q30,'Placebo Lags - Data'!$A:$A,0),MATCH(AV$1,'Placebo Lags - Data'!$B$1:$BA$1,0)))*AV$3</f>
        <v>3.2356981188058853E-2</v>
      </c>
      <c r="AW30" s="2">
        <f>IF(AW$2=0,0,INDEX('Placebo Lags - Data'!$B:$BA,MATCH($Q30,'Placebo Lags - Data'!$A:$A,0),MATCH(AW$1,'Placebo Lags - Data'!$B$1:$BA$1,0)))*AW$3</f>
        <v>0</v>
      </c>
      <c r="AX30" s="2">
        <f>IF(AX$2=0,0,INDEX('Placebo Lags - Data'!$B:$BA,MATCH($Q30,'Placebo Lags - Data'!$A:$A,0),MATCH(AX$1,'Placebo Lags - Data'!$B$1:$BA$1,0)))*AX$3</f>
        <v>0</v>
      </c>
      <c r="AY30" s="2">
        <f>IF(AY$2=0,0,INDEX('Placebo Lags - Data'!$B:$BA,MATCH($Q30,'Placebo Lags - Data'!$A:$A,0),MATCH(AY$1,'Placebo Lags - Data'!$B$1:$BA$1,0)))*AY$3</f>
        <v>0</v>
      </c>
      <c r="AZ30" s="2">
        <f>IF(AZ$2=0,0,INDEX('Placebo Lags - Data'!$B:$BA,MATCH($Q30,'Placebo Lags - Data'!$A:$A,0),MATCH(AZ$1,'Placebo Lags - Data'!$B$1:$BA$1,0)))*AZ$3</f>
        <v>-0.10913413017988205</v>
      </c>
      <c r="BA30" s="2">
        <f>IF(BA$2=0,0,INDEX('Placebo Lags - Data'!$B:$BA,MATCH($Q30,'Placebo Lags - Data'!$A:$A,0),MATCH(BA$1,'Placebo Lags - Data'!$B$1:$BA$1,0)))*BA$3</f>
        <v>0</v>
      </c>
      <c r="BB30" s="2">
        <f>IF(BB$2=0,0,INDEX('Placebo Lags - Data'!$B:$BA,MATCH($Q30,'Placebo Lags - Data'!$A:$A,0),MATCH(BB$1,'Placebo Lags - Data'!$B$1:$BA$1,0)))*BB$3</f>
        <v>9.2560285702347755E-3</v>
      </c>
      <c r="BC30" s="2">
        <f>IF(BC$2=0,0,INDEX('Placebo Lags - Data'!$B:$BA,MATCH($Q30,'Placebo Lags - Data'!$A:$A,0),MATCH(BC$1,'Placebo Lags - Data'!$B$1:$BA$1,0)))*BC$3</f>
        <v>0</v>
      </c>
      <c r="BD30" s="2">
        <f>IF(BD$2=0,0,INDEX('Placebo Lags - Data'!$B:$BA,MATCH($Q30,'Placebo Lags - Data'!$A:$A,0),MATCH(BD$1,'Placebo Lags - Data'!$B$1:$BA$1,0)))*BD$3</f>
        <v>0</v>
      </c>
      <c r="BE30" s="2">
        <f>IF(BE$2=0,0,INDEX('Placebo Lags - Data'!$B:$BA,MATCH($Q30,'Placebo Lags - Data'!$A:$A,0),MATCH(BE$1,'Placebo Lags - Data'!$B$1:$BA$1,0)))*BE$3</f>
        <v>0</v>
      </c>
      <c r="BF30" s="2">
        <f>IF(BF$2=0,0,INDEX('Placebo Lags - Data'!$B:$BA,MATCH($Q30,'Placebo Lags - Data'!$A:$A,0),MATCH(BF$1,'Placebo Lags - Data'!$B$1:$BA$1,0)))*BF$3</f>
        <v>-0.12375128269195557</v>
      </c>
      <c r="BG30" s="2">
        <f>IF(BG$2=0,0,INDEX('Placebo Lags - Data'!$B:$BA,MATCH($Q30,'Placebo Lags - Data'!$A:$A,0),MATCH(BG$1,'Placebo Lags - Data'!$B$1:$BA$1,0)))*BG$3</f>
        <v>3.9146114140748978E-2</v>
      </c>
      <c r="BH30" s="2">
        <f>IF(BH$2=0,0,INDEX('Placebo Lags - Data'!$B:$BA,MATCH($Q30,'Placebo Lags - Data'!$A:$A,0),MATCH(BH$1,'Placebo Lags - Data'!$B$1:$BA$1,0)))*BH$3</f>
        <v>3.7296339869499207E-2</v>
      </c>
      <c r="BI30" s="2">
        <f>IF(BI$2=0,0,INDEX('Placebo Lags - Data'!$B:$BA,MATCH($Q30,'Placebo Lags - Data'!$A:$A,0),MATCH(BI$1,'Placebo Lags - Data'!$B$1:$BA$1,0)))*BI$3</f>
        <v>4.9244746565818787E-2</v>
      </c>
      <c r="BJ30" s="2">
        <f>IF(BJ$2=0,0,INDEX('Placebo Lags - Data'!$B:$BA,MATCH($Q30,'Placebo Lags - Data'!$A:$A,0),MATCH(BJ$1,'Placebo Lags - Data'!$B$1:$BA$1,0)))*BJ$3</f>
        <v>0</v>
      </c>
      <c r="BK30" s="2">
        <f>IF(BK$2=0,0,INDEX('Placebo Lags - Data'!$B:$BA,MATCH($Q30,'Placebo Lags - Data'!$A:$A,0),MATCH(BK$1,'Placebo Lags - Data'!$B$1:$BA$1,0)))*BK$3</f>
        <v>0</v>
      </c>
      <c r="BL30" s="2">
        <f>IF(BL$2=0,0,INDEX('Placebo Lags - Data'!$B:$BA,MATCH($Q30,'Placebo Lags - Data'!$A:$A,0),MATCH(BL$1,'Placebo Lags - Data'!$B$1:$BA$1,0)))*BL$3</f>
        <v>0</v>
      </c>
      <c r="BM30" s="2">
        <f>IF(BM$2=0,0,INDEX('Placebo Lags - Data'!$B:$BA,MATCH($Q30,'Placebo Lags - Data'!$A:$A,0),MATCH(BM$1,'Placebo Lags - Data'!$B$1:$BA$1,0)))*BM$3</f>
        <v>0</v>
      </c>
      <c r="BN30" s="2">
        <f>IF(BN$2=0,0,INDEX('Placebo Lags - Data'!$B:$BA,MATCH($Q30,'Placebo Lags - Data'!$A:$A,0),MATCH(BN$1,'Placebo Lags - Data'!$B$1:$BA$1,0)))*BN$3</f>
        <v>0</v>
      </c>
      <c r="BO30" s="2">
        <f>IF(BO$2=0,0,INDEX('Placebo Lags - Data'!$B:$BA,MATCH($Q30,'Placebo Lags - Data'!$A:$A,0),MATCH(BO$1,'Placebo Lags - Data'!$B$1:$BA$1,0)))*BO$3</f>
        <v>-2.0041044801473618E-2</v>
      </c>
      <c r="BP30" s="2">
        <f>IF(BP$2=0,0,INDEX('Placebo Lags - Data'!$B:$BA,MATCH($Q30,'Placebo Lags - Data'!$A:$A,0),MATCH(BP$1,'Placebo Lags - Data'!$B$1:$BA$1,0)))*BP$3</f>
        <v>0</v>
      </c>
      <c r="BQ30" s="2"/>
      <c r="BR30" s="2"/>
    </row>
    <row r="31" spans="1:70" x14ac:dyDescent="0.25">
      <c r="A31" t="s">
        <v>69</v>
      </c>
      <c r="B31" s="2">
        <f t="shared" si="0"/>
        <v>0</v>
      </c>
      <c r="Q31">
        <f>'Placebo Lags - Data'!A28</f>
        <v>2008</v>
      </c>
      <c r="R31" s="2">
        <f>IF(R$2=0,0,INDEX('Placebo Lags - Data'!$B:$BA,MATCH($Q31,'Placebo Lags - Data'!$A:$A,0),MATCH(R$1,'Placebo Lags - Data'!$B$1:$BA$1,0)))*R$3</f>
        <v>-1.8801280530169606E-3</v>
      </c>
      <c r="S31" s="2">
        <f>IF(S$2=0,0,INDEX('Placebo Lags - Data'!$B:$BA,MATCH($Q31,'Placebo Lags - Data'!$A:$A,0),MATCH(S$1,'Placebo Lags - Data'!$B$1:$BA$1,0)))*S$3</f>
        <v>0</v>
      </c>
      <c r="T31" s="2">
        <f>IF(T$2=0,0,INDEX('Placebo Lags - Data'!$B:$BA,MATCH($Q31,'Placebo Lags - Data'!$A:$A,0),MATCH(T$1,'Placebo Lags - Data'!$B$1:$BA$1,0)))*T$3</f>
        <v>0</v>
      </c>
      <c r="U31" s="2">
        <f>IF(U$2=0,0,INDEX('Placebo Lags - Data'!$B:$BA,MATCH($Q31,'Placebo Lags - Data'!$A:$A,0),MATCH(U$1,'Placebo Lags - Data'!$B$1:$BA$1,0)))*U$3</f>
        <v>7.0409968495368958E-2</v>
      </c>
      <c r="V31" s="2">
        <f>IF(V$2=0,0,INDEX('Placebo Lags - Data'!$B:$BA,MATCH($Q31,'Placebo Lags - Data'!$A:$A,0),MATCH(V$1,'Placebo Lags - Data'!$B$1:$BA$1,0)))*V$3</f>
        <v>5.8131683617830276E-2</v>
      </c>
      <c r="W31" s="2">
        <f>IF(W$2=0,0,INDEX('Placebo Lags - Data'!$B:$BA,MATCH($Q31,'Placebo Lags - Data'!$A:$A,0),MATCH(W$1,'Placebo Lags - Data'!$B$1:$BA$1,0)))*W$3</f>
        <v>0</v>
      </c>
      <c r="X31" s="2">
        <f>IF(X$2=0,0,INDEX('Placebo Lags - Data'!$B:$BA,MATCH($Q31,'Placebo Lags - Data'!$A:$A,0),MATCH(X$1,'Placebo Lags - Data'!$B$1:$BA$1,0)))*X$3</f>
        <v>-1.3198534026741982E-2</v>
      </c>
      <c r="Y31" s="2">
        <f>IF(Y$2=0,0,INDEX('Placebo Lags - Data'!$B:$BA,MATCH($Q31,'Placebo Lags - Data'!$A:$A,0),MATCH(Y$1,'Placebo Lags - Data'!$B$1:$BA$1,0)))*Y$3</f>
        <v>4.3580930680036545E-2</v>
      </c>
      <c r="Z31" s="2">
        <f>IF(Z$2=0,0,INDEX('Placebo Lags - Data'!$B:$BA,MATCH($Q31,'Placebo Lags - Data'!$A:$A,0),MATCH(Z$1,'Placebo Lags - Data'!$B$1:$BA$1,0)))*Z$3</f>
        <v>0</v>
      </c>
      <c r="AA31" s="2">
        <f>IF(AA$2=0,0,INDEX('Placebo Lags - Data'!$B:$BA,MATCH($Q31,'Placebo Lags - Data'!$A:$A,0),MATCH(AA$1,'Placebo Lags - Data'!$B$1:$BA$1,0)))*AA$3</f>
        <v>0</v>
      </c>
      <c r="AB31" s="2">
        <f>IF(AB$2=0,0,INDEX('Placebo Lags - Data'!$B:$BA,MATCH($Q31,'Placebo Lags - Data'!$A:$A,0),MATCH(AB$1,'Placebo Lags - Data'!$B$1:$BA$1,0)))*AB$3</f>
        <v>-3.6519442219287157E-3</v>
      </c>
      <c r="AC31" s="2">
        <f>IF(AC$2=0,0,INDEX('Placebo Lags - Data'!$B:$BA,MATCH($Q31,'Placebo Lags - Data'!$A:$A,0),MATCH(AC$1,'Placebo Lags - Data'!$B$1:$BA$1,0)))*AC$3</f>
        <v>1.3018952682614326E-2</v>
      </c>
      <c r="AD31" s="2">
        <f>IF(AD$2=0,0,INDEX('Placebo Lags - Data'!$B:$BA,MATCH($Q31,'Placebo Lags - Data'!$A:$A,0),MATCH(AD$1,'Placebo Lags - Data'!$B$1:$BA$1,0)))*AD$3</f>
        <v>0</v>
      </c>
      <c r="AE31" s="2">
        <f>IF(AE$2=0,0,INDEX('Placebo Lags - Data'!$B:$BA,MATCH($Q31,'Placebo Lags - Data'!$A:$A,0),MATCH(AE$1,'Placebo Lags - Data'!$B$1:$BA$1,0)))*AE$3</f>
        <v>-8.4982849657535553E-2</v>
      </c>
      <c r="AF31" s="2">
        <f>IF(AF$2=0,0,INDEX('Placebo Lags - Data'!$B:$BA,MATCH($Q31,'Placebo Lags - Data'!$A:$A,0),MATCH(AF$1,'Placebo Lags - Data'!$B$1:$BA$1,0)))*AF$3</f>
        <v>6.1112012714147568E-2</v>
      </c>
      <c r="AG31" s="2">
        <f>IF(AG$2=0,0,INDEX('Placebo Lags - Data'!$B:$BA,MATCH($Q31,'Placebo Lags - Data'!$A:$A,0),MATCH(AG$1,'Placebo Lags - Data'!$B$1:$BA$1,0)))*AG$3</f>
        <v>0</v>
      </c>
      <c r="AH31" s="2">
        <f>IF(AH$2=0,0,INDEX('Placebo Lags - Data'!$B:$BA,MATCH($Q31,'Placebo Lags - Data'!$A:$A,0),MATCH(AH$1,'Placebo Lags - Data'!$B$1:$BA$1,0)))*AH$3</f>
        <v>-8.8955976068973541E-2</v>
      </c>
      <c r="AI31" s="2">
        <f>IF(AI$2=0,0,INDEX('Placebo Lags - Data'!$B:$BA,MATCH($Q31,'Placebo Lags - Data'!$A:$A,0),MATCH(AI$1,'Placebo Lags - Data'!$B$1:$BA$1,0)))*AI$3</f>
        <v>7.932715117931366E-2</v>
      </c>
      <c r="AJ31" s="2">
        <f>IF(AJ$2=0,0,INDEX('Placebo Lags - Data'!$B:$BA,MATCH($Q31,'Placebo Lags - Data'!$A:$A,0),MATCH(AJ$1,'Placebo Lags - Data'!$B$1:$BA$1,0)))*AJ$3</f>
        <v>-3.3186439424753189E-2</v>
      </c>
      <c r="AK31" s="2">
        <f>IF(AK$2=0,0,INDEX('Placebo Lags - Data'!$B:$BA,MATCH($Q31,'Placebo Lags - Data'!$A:$A,0),MATCH(AK$1,'Placebo Lags - Data'!$B$1:$BA$1,0)))*AK$3</f>
        <v>0</v>
      </c>
      <c r="AL31" s="2">
        <f>IF(AL$2=0,0,INDEX('Placebo Lags - Data'!$B:$BA,MATCH($Q31,'Placebo Lags - Data'!$A:$A,0),MATCH(AL$1,'Placebo Lags - Data'!$B$1:$BA$1,0)))*AL$3</f>
        <v>3.2695762813091278E-2</v>
      </c>
      <c r="AM31" s="2">
        <f>IF(AM$2=0,0,INDEX('Placebo Lags - Data'!$B:$BA,MATCH($Q31,'Placebo Lags - Data'!$A:$A,0),MATCH(AM$1,'Placebo Lags - Data'!$B$1:$BA$1,0)))*AM$3</f>
        <v>1.3686686754226685E-2</v>
      </c>
      <c r="AN31" s="2">
        <f>IF(AN$2=0,0,INDEX('Placebo Lags - Data'!$B:$BA,MATCH($Q31,'Placebo Lags - Data'!$A:$A,0),MATCH(AN$1,'Placebo Lags - Data'!$B$1:$BA$1,0)))*AN$3</f>
        <v>0</v>
      </c>
      <c r="AO31" s="2">
        <f>IF(AO$2=0,0,INDEX('Placebo Lags - Data'!$B:$BA,MATCH($Q31,'Placebo Lags - Data'!$A:$A,0),MATCH(AO$1,'Placebo Lags - Data'!$B$1:$BA$1,0)))*AO$3</f>
        <v>3.4190206788480282E-3</v>
      </c>
      <c r="AP31" s="2">
        <f>IF(AP$2=0,0,INDEX('Placebo Lags - Data'!$B:$BA,MATCH($Q31,'Placebo Lags - Data'!$A:$A,0),MATCH(AP$1,'Placebo Lags - Data'!$B$1:$BA$1,0)))*AP$3</f>
        <v>0</v>
      </c>
      <c r="AQ31" s="2">
        <f>IF(AQ$2=0,0,INDEX('Placebo Lags - Data'!$B:$BA,MATCH($Q31,'Placebo Lags - Data'!$A:$A,0),MATCH(AQ$1,'Placebo Lags - Data'!$B$1:$BA$1,0)))*AQ$3</f>
        <v>-4.5843847095966339E-2</v>
      </c>
      <c r="AR31" s="2">
        <f>IF(AR$2=0,0,INDEX('Placebo Lags - Data'!$B:$BA,MATCH($Q31,'Placebo Lags - Data'!$A:$A,0),MATCH(AR$1,'Placebo Lags - Data'!$B$1:$BA$1,0)))*AR$3</f>
        <v>0</v>
      </c>
      <c r="AS31" s="2">
        <f>IF(AS$2=0,0,INDEX('Placebo Lags - Data'!$B:$BA,MATCH($Q31,'Placebo Lags - Data'!$A:$A,0),MATCH(AS$1,'Placebo Lags - Data'!$B$1:$BA$1,0)))*AS$3</f>
        <v>2.4241693317890167E-2</v>
      </c>
      <c r="AT31" s="2">
        <f>IF(AT$2=0,0,INDEX('Placebo Lags - Data'!$B:$BA,MATCH($Q31,'Placebo Lags - Data'!$A:$A,0),MATCH(AT$1,'Placebo Lags - Data'!$B$1:$BA$1,0)))*AT$3</f>
        <v>-2.8647249564528465E-2</v>
      </c>
      <c r="AU31" s="2">
        <f>IF(AU$2=0,0,INDEX('Placebo Lags - Data'!$B:$BA,MATCH($Q31,'Placebo Lags - Data'!$A:$A,0),MATCH(AU$1,'Placebo Lags - Data'!$B$1:$BA$1,0)))*AU$3</f>
        <v>0</v>
      </c>
      <c r="AV31" s="2">
        <f>IF(AV$2=0,0,INDEX('Placebo Lags - Data'!$B:$BA,MATCH($Q31,'Placebo Lags - Data'!$A:$A,0),MATCH(AV$1,'Placebo Lags - Data'!$B$1:$BA$1,0)))*AV$3</f>
        <v>3.451396944001317E-3</v>
      </c>
      <c r="AW31" s="2">
        <f>IF(AW$2=0,0,INDEX('Placebo Lags - Data'!$B:$BA,MATCH($Q31,'Placebo Lags - Data'!$A:$A,0),MATCH(AW$1,'Placebo Lags - Data'!$B$1:$BA$1,0)))*AW$3</f>
        <v>0</v>
      </c>
      <c r="AX31" s="2">
        <f>IF(AX$2=0,0,INDEX('Placebo Lags - Data'!$B:$BA,MATCH($Q31,'Placebo Lags - Data'!$A:$A,0),MATCH(AX$1,'Placebo Lags - Data'!$B$1:$BA$1,0)))*AX$3</f>
        <v>0</v>
      </c>
      <c r="AY31" s="2">
        <f>IF(AY$2=0,0,INDEX('Placebo Lags - Data'!$B:$BA,MATCH($Q31,'Placebo Lags - Data'!$A:$A,0),MATCH(AY$1,'Placebo Lags - Data'!$B$1:$BA$1,0)))*AY$3</f>
        <v>0</v>
      </c>
      <c r="AZ31" s="2">
        <f>IF(AZ$2=0,0,INDEX('Placebo Lags - Data'!$B:$BA,MATCH($Q31,'Placebo Lags - Data'!$A:$A,0),MATCH(AZ$1,'Placebo Lags - Data'!$B$1:$BA$1,0)))*AZ$3</f>
        <v>-0.10682545602321625</v>
      </c>
      <c r="BA31" s="2">
        <f>IF(BA$2=0,0,INDEX('Placebo Lags - Data'!$B:$BA,MATCH($Q31,'Placebo Lags - Data'!$A:$A,0),MATCH(BA$1,'Placebo Lags - Data'!$B$1:$BA$1,0)))*BA$3</f>
        <v>0</v>
      </c>
      <c r="BB31" s="2">
        <f>IF(BB$2=0,0,INDEX('Placebo Lags - Data'!$B:$BA,MATCH($Q31,'Placebo Lags - Data'!$A:$A,0),MATCH(BB$1,'Placebo Lags - Data'!$B$1:$BA$1,0)))*BB$3</f>
        <v>6.1380700208246708E-3</v>
      </c>
      <c r="BC31" s="2">
        <f>IF(BC$2=0,0,INDEX('Placebo Lags - Data'!$B:$BA,MATCH($Q31,'Placebo Lags - Data'!$A:$A,0),MATCH(BC$1,'Placebo Lags - Data'!$B$1:$BA$1,0)))*BC$3</f>
        <v>0</v>
      </c>
      <c r="BD31" s="2">
        <f>IF(BD$2=0,0,INDEX('Placebo Lags - Data'!$B:$BA,MATCH($Q31,'Placebo Lags - Data'!$A:$A,0),MATCH(BD$1,'Placebo Lags - Data'!$B$1:$BA$1,0)))*BD$3</f>
        <v>0</v>
      </c>
      <c r="BE31" s="2">
        <f>IF(BE$2=0,0,INDEX('Placebo Lags - Data'!$B:$BA,MATCH($Q31,'Placebo Lags - Data'!$A:$A,0),MATCH(BE$1,'Placebo Lags - Data'!$B$1:$BA$1,0)))*BE$3</f>
        <v>0</v>
      </c>
      <c r="BF31" s="2">
        <f>IF(BF$2=0,0,INDEX('Placebo Lags - Data'!$B:$BA,MATCH($Q31,'Placebo Lags - Data'!$A:$A,0),MATCH(BF$1,'Placebo Lags - Data'!$B$1:$BA$1,0)))*BF$3</f>
        <v>-0.14059688150882721</v>
      </c>
      <c r="BG31" s="2">
        <f>IF(BG$2=0,0,INDEX('Placebo Lags - Data'!$B:$BA,MATCH($Q31,'Placebo Lags - Data'!$A:$A,0),MATCH(BG$1,'Placebo Lags - Data'!$B$1:$BA$1,0)))*BG$3</f>
        <v>5.6069162674248219E-3</v>
      </c>
      <c r="BH31" s="2">
        <f>IF(BH$2=0,0,INDEX('Placebo Lags - Data'!$B:$BA,MATCH($Q31,'Placebo Lags - Data'!$A:$A,0),MATCH(BH$1,'Placebo Lags - Data'!$B$1:$BA$1,0)))*BH$3</f>
        <v>6.0875855386257172E-2</v>
      </c>
      <c r="BI31" s="2">
        <f>IF(BI$2=0,0,INDEX('Placebo Lags - Data'!$B:$BA,MATCH($Q31,'Placebo Lags - Data'!$A:$A,0),MATCH(BI$1,'Placebo Lags - Data'!$B$1:$BA$1,0)))*BI$3</f>
        <v>2.4172108620405197E-2</v>
      </c>
      <c r="BJ31" s="2">
        <f>IF(BJ$2=0,0,INDEX('Placebo Lags - Data'!$B:$BA,MATCH($Q31,'Placebo Lags - Data'!$A:$A,0),MATCH(BJ$1,'Placebo Lags - Data'!$B$1:$BA$1,0)))*BJ$3</f>
        <v>0</v>
      </c>
      <c r="BK31" s="2">
        <f>IF(BK$2=0,0,INDEX('Placebo Lags - Data'!$B:$BA,MATCH($Q31,'Placebo Lags - Data'!$A:$A,0),MATCH(BK$1,'Placebo Lags - Data'!$B$1:$BA$1,0)))*BK$3</f>
        <v>0</v>
      </c>
      <c r="BL31" s="2">
        <f>IF(BL$2=0,0,INDEX('Placebo Lags - Data'!$B:$BA,MATCH($Q31,'Placebo Lags - Data'!$A:$A,0),MATCH(BL$1,'Placebo Lags - Data'!$B$1:$BA$1,0)))*BL$3</f>
        <v>0</v>
      </c>
      <c r="BM31" s="2">
        <f>IF(BM$2=0,0,INDEX('Placebo Lags - Data'!$B:$BA,MATCH($Q31,'Placebo Lags - Data'!$A:$A,0),MATCH(BM$1,'Placebo Lags - Data'!$B$1:$BA$1,0)))*BM$3</f>
        <v>0</v>
      </c>
      <c r="BN31" s="2">
        <f>IF(BN$2=0,0,INDEX('Placebo Lags - Data'!$B:$BA,MATCH($Q31,'Placebo Lags - Data'!$A:$A,0),MATCH(BN$1,'Placebo Lags - Data'!$B$1:$BA$1,0)))*BN$3</f>
        <v>0</v>
      </c>
      <c r="BO31" s="2">
        <f>IF(BO$2=0,0,INDEX('Placebo Lags - Data'!$B:$BA,MATCH($Q31,'Placebo Lags - Data'!$A:$A,0),MATCH(BO$1,'Placebo Lags - Data'!$B$1:$BA$1,0)))*BO$3</f>
        <v>1.3614694587886333E-2</v>
      </c>
      <c r="BP31" s="2">
        <f>IF(BP$2=0,0,INDEX('Placebo Lags - Data'!$B:$BA,MATCH($Q31,'Placebo Lags - Data'!$A:$A,0),MATCH(BP$1,'Placebo Lags - Data'!$B$1:$BA$1,0)))*BP$3</f>
        <v>0</v>
      </c>
      <c r="BQ31" s="2"/>
      <c r="BR31" s="2"/>
    </row>
    <row r="32" spans="1:70" x14ac:dyDescent="0.25">
      <c r="A32" t="s">
        <v>35</v>
      </c>
      <c r="B32" s="2">
        <f t="shared" si="0"/>
        <v>0</v>
      </c>
      <c r="Q32">
        <f>'Placebo Lags - Data'!A29</f>
        <v>2009</v>
      </c>
      <c r="R32" s="2">
        <f>IF(R$2=0,0,INDEX('Placebo Lags - Data'!$B:$BA,MATCH($Q32,'Placebo Lags - Data'!$A:$A,0),MATCH(R$1,'Placebo Lags - Data'!$B$1:$BA$1,0)))*R$3</f>
        <v>1.8120933324098587E-2</v>
      </c>
      <c r="S32" s="2">
        <f>IF(S$2=0,0,INDEX('Placebo Lags - Data'!$B:$BA,MATCH($Q32,'Placebo Lags - Data'!$A:$A,0),MATCH(S$1,'Placebo Lags - Data'!$B$1:$BA$1,0)))*S$3</f>
        <v>0</v>
      </c>
      <c r="T32" s="2">
        <f>IF(T$2=0,0,INDEX('Placebo Lags - Data'!$B:$BA,MATCH($Q32,'Placebo Lags - Data'!$A:$A,0),MATCH(T$1,'Placebo Lags - Data'!$B$1:$BA$1,0)))*T$3</f>
        <v>0</v>
      </c>
      <c r="U32" s="2">
        <f>IF(U$2=0,0,INDEX('Placebo Lags - Data'!$B:$BA,MATCH($Q32,'Placebo Lags - Data'!$A:$A,0),MATCH(U$1,'Placebo Lags - Data'!$B$1:$BA$1,0)))*U$3</f>
        <v>4.379364475607872E-2</v>
      </c>
      <c r="V32" s="2">
        <f>IF(V$2=0,0,INDEX('Placebo Lags - Data'!$B:$BA,MATCH($Q32,'Placebo Lags - Data'!$A:$A,0),MATCH(V$1,'Placebo Lags - Data'!$B$1:$BA$1,0)))*V$3</f>
        <v>7.6593972742557526E-2</v>
      </c>
      <c r="W32" s="2">
        <f>IF(W$2=0,0,INDEX('Placebo Lags - Data'!$B:$BA,MATCH($Q32,'Placebo Lags - Data'!$A:$A,0),MATCH(W$1,'Placebo Lags - Data'!$B$1:$BA$1,0)))*W$3</f>
        <v>0</v>
      </c>
      <c r="X32" s="2">
        <f>IF(X$2=0,0,INDEX('Placebo Lags - Data'!$B:$BA,MATCH($Q32,'Placebo Lags - Data'!$A:$A,0),MATCH(X$1,'Placebo Lags - Data'!$B$1:$BA$1,0)))*X$3</f>
        <v>-3.0852165073156357E-2</v>
      </c>
      <c r="Y32" s="2">
        <f>IF(Y$2=0,0,INDEX('Placebo Lags - Data'!$B:$BA,MATCH($Q32,'Placebo Lags - Data'!$A:$A,0),MATCH(Y$1,'Placebo Lags - Data'!$B$1:$BA$1,0)))*Y$3</f>
        <v>-6.5100550651550293E-2</v>
      </c>
      <c r="Z32" s="2">
        <f>IF(Z$2=0,0,INDEX('Placebo Lags - Data'!$B:$BA,MATCH($Q32,'Placebo Lags - Data'!$A:$A,0),MATCH(Z$1,'Placebo Lags - Data'!$B$1:$BA$1,0)))*Z$3</f>
        <v>0</v>
      </c>
      <c r="AA32" s="2">
        <f>IF(AA$2=0,0,INDEX('Placebo Lags - Data'!$B:$BA,MATCH($Q32,'Placebo Lags - Data'!$A:$A,0),MATCH(AA$1,'Placebo Lags - Data'!$B$1:$BA$1,0)))*AA$3</f>
        <v>0</v>
      </c>
      <c r="AB32" s="2">
        <f>IF(AB$2=0,0,INDEX('Placebo Lags - Data'!$B:$BA,MATCH($Q32,'Placebo Lags - Data'!$A:$A,0),MATCH(AB$1,'Placebo Lags - Data'!$B$1:$BA$1,0)))*AB$3</f>
        <v>1.4127364382147789E-2</v>
      </c>
      <c r="AC32" s="2">
        <f>IF(AC$2=0,0,INDEX('Placebo Lags - Data'!$B:$BA,MATCH($Q32,'Placebo Lags - Data'!$A:$A,0),MATCH(AC$1,'Placebo Lags - Data'!$B$1:$BA$1,0)))*AC$3</f>
        <v>4.5363478362560272E-2</v>
      </c>
      <c r="AD32" s="2">
        <f>IF(AD$2=0,0,INDEX('Placebo Lags - Data'!$B:$BA,MATCH($Q32,'Placebo Lags - Data'!$A:$A,0),MATCH(AD$1,'Placebo Lags - Data'!$B$1:$BA$1,0)))*AD$3</f>
        <v>0</v>
      </c>
      <c r="AE32" s="2">
        <f>IF(AE$2=0,0,INDEX('Placebo Lags - Data'!$B:$BA,MATCH($Q32,'Placebo Lags - Data'!$A:$A,0),MATCH(AE$1,'Placebo Lags - Data'!$B$1:$BA$1,0)))*AE$3</f>
        <v>-5.0294795073568821E-3</v>
      </c>
      <c r="AF32" s="2">
        <f>IF(AF$2=0,0,INDEX('Placebo Lags - Data'!$B:$BA,MATCH($Q32,'Placebo Lags - Data'!$A:$A,0),MATCH(AF$1,'Placebo Lags - Data'!$B$1:$BA$1,0)))*AF$3</f>
        <v>-2.3569324985146523E-2</v>
      </c>
      <c r="AG32" s="2">
        <f>IF(AG$2=0,0,INDEX('Placebo Lags - Data'!$B:$BA,MATCH($Q32,'Placebo Lags - Data'!$A:$A,0),MATCH(AG$1,'Placebo Lags - Data'!$B$1:$BA$1,0)))*AG$3</f>
        <v>0</v>
      </c>
      <c r="AH32" s="2">
        <f>IF(AH$2=0,0,INDEX('Placebo Lags - Data'!$B:$BA,MATCH($Q32,'Placebo Lags - Data'!$A:$A,0),MATCH(AH$1,'Placebo Lags - Data'!$B$1:$BA$1,0)))*AH$3</f>
        <v>-1.3330258429050446E-2</v>
      </c>
      <c r="AI32" s="2">
        <f>IF(AI$2=0,0,INDEX('Placebo Lags - Data'!$B:$BA,MATCH($Q32,'Placebo Lags - Data'!$A:$A,0),MATCH(AI$1,'Placebo Lags - Data'!$B$1:$BA$1,0)))*AI$3</f>
        <v>5.3994275629520416E-2</v>
      </c>
      <c r="AJ32" s="2">
        <f>IF(AJ$2=0,0,INDEX('Placebo Lags - Data'!$B:$BA,MATCH($Q32,'Placebo Lags - Data'!$A:$A,0),MATCH(AJ$1,'Placebo Lags - Data'!$B$1:$BA$1,0)))*AJ$3</f>
        <v>1.9936528988182545E-3</v>
      </c>
      <c r="AK32" s="2">
        <f>IF(AK$2=0,0,INDEX('Placebo Lags - Data'!$B:$BA,MATCH($Q32,'Placebo Lags - Data'!$A:$A,0),MATCH(AK$1,'Placebo Lags - Data'!$B$1:$BA$1,0)))*AK$3</f>
        <v>0</v>
      </c>
      <c r="AL32" s="2">
        <f>IF(AL$2=0,0,INDEX('Placebo Lags - Data'!$B:$BA,MATCH($Q32,'Placebo Lags - Data'!$A:$A,0),MATCH(AL$1,'Placebo Lags - Data'!$B$1:$BA$1,0)))*AL$3</f>
        <v>-3.4543290734291077E-2</v>
      </c>
      <c r="AM32" s="2">
        <f>IF(AM$2=0,0,INDEX('Placebo Lags - Data'!$B:$BA,MATCH($Q32,'Placebo Lags - Data'!$A:$A,0),MATCH(AM$1,'Placebo Lags - Data'!$B$1:$BA$1,0)))*AM$3</f>
        <v>2.484612911939621E-2</v>
      </c>
      <c r="AN32" s="2">
        <f>IF(AN$2=0,0,INDEX('Placebo Lags - Data'!$B:$BA,MATCH($Q32,'Placebo Lags - Data'!$A:$A,0),MATCH(AN$1,'Placebo Lags - Data'!$B$1:$BA$1,0)))*AN$3</f>
        <v>0</v>
      </c>
      <c r="AO32" s="2">
        <f>IF(AO$2=0,0,INDEX('Placebo Lags - Data'!$B:$BA,MATCH($Q32,'Placebo Lags - Data'!$A:$A,0),MATCH(AO$1,'Placebo Lags - Data'!$B$1:$BA$1,0)))*AO$3</f>
        <v>4.2832676321268082E-2</v>
      </c>
      <c r="AP32" s="2">
        <f>IF(AP$2=0,0,INDEX('Placebo Lags - Data'!$B:$BA,MATCH($Q32,'Placebo Lags - Data'!$A:$A,0),MATCH(AP$1,'Placebo Lags - Data'!$B$1:$BA$1,0)))*AP$3</f>
        <v>0</v>
      </c>
      <c r="AQ32" s="2">
        <f>IF(AQ$2=0,0,INDEX('Placebo Lags - Data'!$B:$BA,MATCH($Q32,'Placebo Lags - Data'!$A:$A,0),MATCH(AQ$1,'Placebo Lags - Data'!$B$1:$BA$1,0)))*AQ$3</f>
        <v>-4.9576759338378906E-2</v>
      </c>
      <c r="AR32" s="2">
        <f>IF(AR$2=0,0,INDEX('Placebo Lags - Data'!$B:$BA,MATCH($Q32,'Placebo Lags - Data'!$A:$A,0),MATCH(AR$1,'Placebo Lags - Data'!$B$1:$BA$1,0)))*AR$3</f>
        <v>0</v>
      </c>
      <c r="AS32" s="2">
        <f>IF(AS$2=0,0,INDEX('Placebo Lags - Data'!$B:$BA,MATCH($Q32,'Placebo Lags - Data'!$A:$A,0),MATCH(AS$1,'Placebo Lags - Data'!$B$1:$BA$1,0)))*AS$3</f>
        <v>-3.1538043171167374E-2</v>
      </c>
      <c r="AT32" s="2">
        <f>IF(AT$2=0,0,INDEX('Placebo Lags - Data'!$B:$BA,MATCH($Q32,'Placebo Lags - Data'!$A:$A,0),MATCH(AT$1,'Placebo Lags - Data'!$B$1:$BA$1,0)))*AT$3</f>
        <v>4.6414700336754322E-3</v>
      </c>
      <c r="AU32" s="2">
        <f>IF(AU$2=0,0,INDEX('Placebo Lags - Data'!$B:$BA,MATCH($Q32,'Placebo Lags - Data'!$A:$A,0),MATCH(AU$1,'Placebo Lags - Data'!$B$1:$BA$1,0)))*AU$3</f>
        <v>0</v>
      </c>
      <c r="AV32" s="2">
        <f>IF(AV$2=0,0,INDEX('Placebo Lags - Data'!$B:$BA,MATCH($Q32,'Placebo Lags - Data'!$A:$A,0),MATCH(AV$1,'Placebo Lags - Data'!$B$1:$BA$1,0)))*AV$3</f>
        <v>7.3700301349163055E-2</v>
      </c>
      <c r="AW32" s="2">
        <f>IF(AW$2=0,0,INDEX('Placebo Lags - Data'!$B:$BA,MATCH($Q32,'Placebo Lags - Data'!$A:$A,0),MATCH(AW$1,'Placebo Lags - Data'!$B$1:$BA$1,0)))*AW$3</f>
        <v>0</v>
      </c>
      <c r="AX32" s="2">
        <f>IF(AX$2=0,0,INDEX('Placebo Lags - Data'!$B:$BA,MATCH($Q32,'Placebo Lags - Data'!$A:$A,0),MATCH(AX$1,'Placebo Lags - Data'!$B$1:$BA$1,0)))*AX$3</f>
        <v>0</v>
      </c>
      <c r="AY32" s="2">
        <f>IF(AY$2=0,0,INDEX('Placebo Lags - Data'!$B:$BA,MATCH($Q32,'Placebo Lags - Data'!$A:$A,0),MATCH(AY$1,'Placebo Lags - Data'!$B$1:$BA$1,0)))*AY$3</f>
        <v>0</v>
      </c>
      <c r="AZ32" s="2">
        <f>IF(AZ$2=0,0,INDEX('Placebo Lags - Data'!$B:$BA,MATCH($Q32,'Placebo Lags - Data'!$A:$A,0),MATCH(AZ$1,'Placebo Lags - Data'!$B$1:$BA$1,0)))*AZ$3</f>
        <v>-1.5327927656471729E-2</v>
      </c>
      <c r="BA32" s="2">
        <f>IF(BA$2=0,0,INDEX('Placebo Lags - Data'!$B:$BA,MATCH($Q32,'Placebo Lags - Data'!$A:$A,0),MATCH(BA$1,'Placebo Lags - Data'!$B$1:$BA$1,0)))*BA$3</f>
        <v>0</v>
      </c>
      <c r="BB32" s="2">
        <f>IF(BB$2=0,0,INDEX('Placebo Lags - Data'!$B:$BA,MATCH($Q32,'Placebo Lags - Data'!$A:$A,0),MATCH(BB$1,'Placebo Lags - Data'!$B$1:$BA$1,0)))*BB$3</f>
        <v>-2.7242466807365417E-2</v>
      </c>
      <c r="BC32" s="2">
        <f>IF(BC$2=0,0,INDEX('Placebo Lags - Data'!$B:$BA,MATCH($Q32,'Placebo Lags - Data'!$A:$A,0),MATCH(BC$1,'Placebo Lags - Data'!$B$1:$BA$1,0)))*BC$3</f>
        <v>0</v>
      </c>
      <c r="BD32" s="2">
        <f>IF(BD$2=0,0,INDEX('Placebo Lags - Data'!$B:$BA,MATCH($Q32,'Placebo Lags - Data'!$A:$A,0),MATCH(BD$1,'Placebo Lags - Data'!$B$1:$BA$1,0)))*BD$3</f>
        <v>0</v>
      </c>
      <c r="BE32" s="2">
        <f>IF(BE$2=0,0,INDEX('Placebo Lags - Data'!$B:$BA,MATCH($Q32,'Placebo Lags - Data'!$A:$A,0),MATCH(BE$1,'Placebo Lags - Data'!$B$1:$BA$1,0)))*BE$3</f>
        <v>0</v>
      </c>
      <c r="BF32" s="2">
        <f>IF(BF$2=0,0,INDEX('Placebo Lags - Data'!$B:$BA,MATCH($Q32,'Placebo Lags - Data'!$A:$A,0),MATCH(BF$1,'Placebo Lags - Data'!$B$1:$BA$1,0)))*BF$3</f>
        <v>-8.9027263224124908E-2</v>
      </c>
      <c r="BG32" s="2">
        <f>IF(BG$2=0,0,INDEX('Placebo Lags - Data'!$B:$BA,MATCH($Q32,'Placebo Lags - Data'!$A:$A,0),MATCH(BG$1,'Placebo Lags - Data'!$B$1:$BA$1,0)))*BG$3</f>
        <v>-7.3581494390964508E-2</v>
      </c>
      <c r="BH32" s="2">
        <f>IF(BH$2=0,0,INDEX('Placebo Lags - Data'!$B:$BA,MATCH($Q32,'Placebo Lags - Data'!$A:$A,0),MATCH(BH$1,'Placebo Lags - Data'!$B$1:$BA$1,0)))*BH$3</f>
        <v>3.1383726745843887E-2</v>
      </c>
      <c r="BI32" s="2">
        <f>IF(BI$2=0,0,INDEX('Placebo Lags - Data'!$B:$BA,MATCH($Q32,'Placebo Lags - Data'!$A:$A,0),MATCH(BI$1,'Placebo Lags - Data'!$B$1:$BA$1,0)))*BI$3</f>
        <v>1.2027439661324024E-2</v>
      </c>
      <c r="BJ32" s="2">
        <f>IF(BJ$2=0,0,INDEX('Placebo Lags - Data'!$B:$BA,MATCH($Q32,'Placebo Lags - Data'!$A:$A,0),MATCH(BJ$1,'Placebo Lags - Data'!$B$1:$BA$1,0)))*BJ$3</f>
        <v>0</v>
      </c>
      <c r="BK32" s="2">
        <f>IF(BK$2=0,0,INDEX('Placebo Lags - Data'!$B:$BA,MATCH($Q32,'Placebo Lags - Data'!$A:$A,0),MATCH(BK$1,'Placebo Lags - Data'!$B$1:$BA$1,0)))*BK$3</f>
        <v>0</v>
      </c>
      <c r="BL32" s="2">
        <f>IF(BL$2=0,0,INDEX('Placebo Lags - Data'!$B:$BA,MATCH($Q32,'Placebo Lags - Data'!$A:$A,0),MATCH(BL$1,'Placebo Lags - Data'!$B$1:$BA$1,0)))*BL$3</f>
        <v>0</v>
      </c>
      <c r="BM32" s="2">
        <f>IF(BM$2=0,0,INDEX('Placebo Lags - Data'!$B:$BA,MATCH($Q32,'Placebo Lags - Data'!$A:$A,0),MATCH(BM$1,'Placebo Lags - Data'!$B$1:$BA$1,0)))*BM$3</f>
        <v>0</v>
      </c>
      <c r="BN32" s="2">
        <f>IF(BN$2=0,0,INDEX('Placebo Lags - Data'!$B:$BA,MATCH($Q32,'Placebo Lags - Data'!$A:$A,0),MATCH(BN$1,'Placebo Lags - Data'!$B$1:$BA$1,0)))*BN$3</f>
        <v>0</v>
      </c>
      <c r="BO32" s="2">
        <f>IF(BO$2=0,0,INDEX('Placebo Lags - Data'!$B:$BA,MATCH($Q32,'Placebo Lags - Data'!$A:$A,0),MATCH(BO$1,'Placebo Lags - Data'!$B$1:$BA$1,0)))*BO$3</f>
        <v>2.7956962585449219E-3</v>
      </c>
      <c r="BP32" s="2">
        <f>IF(BP$2=0,0,INDEX('Placebo Lags - Data'!$B:$BA,MATCH($Q32,'Placebo Lags - Data'!$A:$A,0),MATCH(BP$1,'Placebo Lags - Data'!$B$1:$BA$1,0)))*BP$3</f>
        <v>0</v>
      </c>
      <c r="BQ32" s="2"/>
      <c r="BR32" s="2"/>
    </row>
    <row r="33" spans="1:70" x14ac:dyDescent="0.25">
      <c r="A33" t="s">
        <v>74</v>
      </c>
      <c r="B33" s="2">
        <f t="shared" si="0"/>
        <v>0</v>
      </c>
      <c r="Q33">
        <f>'Placebo Lags - Data'!A30</f>
        <v>2010</v>
      </c>
      <c r="R33" s="2">
        <f>IF(R$2=0,0,INDEX('Placebo Lags - Data'!$B:$BA,MATCH($Q33,'Placebo Lags - Data'!$A:$A,0),MATCH(R$1,'Placebo Lags - Data'!$B$1:$BA$1,0)))*R$3</f>
        <v>1.0146277025341988E-2</v>
      </c>
      <c r="S33" s="2">
        <f>IF(S$2=0,0,INDEX('Placebo Lags - Data'!$B:$BA,MATCH($Q33,'Placebo Lags - Data'!$A:$A,0),MATCH(S$1,'Placebo Lags - Data'!$B$1:$BA$1,0)))*S$3</f>
        <v>0</v>
      </c>
      <c r="T33" s="2">
        <f>IF(T$2=0,0,INDEX('Placebo Lags - Data'!$B:$BA,MATCH($Q33,'Placebo Lags - Data'!$A:$A,0),MATCH(T$1,'Placebo Lags - Data'!$B$1:$BA$1,0)))*T$3</f>
        <v>0</v>
      </c>
      <c r="U33" s="2">
        <f>IF(U$2=0,0,INDEX('Placebo Lags - Data'!$B:$BA,MATCH($Q33,'Placebo Lags - Data'!$A:$A,0),MATCH(U$1,'Placebo Lags - Data'!$B$1:$BA$1,0)))*U$3</f>
        <v>4.2208272963762283E-2</v>
      </c>
      <c r="V33" s="2">
        <f>IF(V$2=0,0,INDEX('Placebo Lags - Data'!$B:$BA,MATCH($Q33,'Placebo Lags - Data'!$A:$A,0),MATCH(V$1,'Placebo Lags - Data'!$B$1:$BA$1,0)))*V$3</f>
        <v>-4.1526034474372864E-2</v>
      </c>
      <c r="W33" s="2">
        <f>IF(W$2=0,0,INDEX('Placebo Lags - Data'!$B:$BA,MATCH($Q33,'Placebo Lags - Data'!$A:$A,0),MATCH(W$1,'Placebo Lags - Data'!$B$1:$BA$1,0)))*W$3</f>
        <v>0</v>
      </c>
      <c r="X33" s="2">
        <f>IF(X$2=0,0,INDEX('Placebo Lags - Data'!$B:$BA,MATCH($Q33,'Placebo Lags - Data'!$A:$A,0),MATCH(X$1,'Placebo Lags - Data'!$B$1:$BA$1,0)))*X$3</f>
        <v>4.9945738166570663E-2</v>
      </c>
      <c r="Y33" s="2">
        <f>IF(Y$2=0,0,INDEX('Placebo Lags - Data'!$B:$BA,MATCH($Q33,'Placebo Lags - Data'!$A:$A,0),MATCH(Y$1,'Placebo Lags - Data'!$B$1:$BA$1,0)))*Y$3</f>
        <v>-8.4737585857510567E-3</v>
      </c>
      <c r="Z33" s="2">
        <f>IF(Z$2=0,0,INDEX('Placebo Lags - Data'!$B:$BA,MATCH($Q33,'Placebo Lags - Data'!$A:$A,0),MATCH(Z$1,'Placebo Lags - Data'!$B$1:$BA$1,0)))*Z$3</f>
        <v>0</v>
      </c>
      <c r="AA33" s="2">
        <f>IF(AA$2=0,0,INDEX('Placebo Lags - Data'!$B:$BA,MATCH($Q33,'Placebo Lags - Data'!$A:$A,0),MATCH(AA$1,'Placebo Lags - Data'!$B$1:$BA$1,0)))*AA$3</f>
        <v>0</v>
      </c>
      <c r="AB33" s="2">
        <f>IF(AB$2=0,0,INDEX('Placebo Lags - Data'!$B:$BA,MATCH($Q33,'Placebo Lags - Data'!$A:$A,0),MATCH(AB$1,'Placebo Lags - Data'!$B$1:$BA$1,0)))*AB$3</f>
        <v>3.5298265516757965E-2</v>
      </c>
      <c r="AC33" s="2">
        <f>IF(AC$2=0,0,INDEX('Placebo Lags - Data'!$B:$BA,MATCH($Q33,'Placebo Lags - Data'!$A:$A,0),MATCH(AC$1,'Placebo Lags - Data'!$B$1:$BA$1,0)))*AC$3</f>
        <v>4.6848591417074203E-2</v>
      </c>
      <c r="AD33" s="2">
        <f>IF(AD$2=0,0,INDEX('Placebo Lags - Data'!$B:$BA,MATCH($Q33,'Placebo Lags - Data'!$A:$A,0),MATCH(AD$1,'Placebo Lags - Data'!$B$1:$BA$1,0)))*AD$3</f>
        <v>0</v>
      </c>
      <c r="AE33" s="2">
        <f>IF(AE$2=0,0,INDEX('Placebo Lags - Data'!$B:$BA,MATCH($Q33,'Placebo Lags - Data'!$A:$A,0),MATCH(AE$1,'Placebo Lags - Data'!$B$1:$BA$1,0)))*AE$3</f>
        <v>-5.6574083864688873E-2</v>
      </c>
      <c r="AF33" s="2">
        <f>IF(AF$2=0,0,INDEX('Placebo Lags - Data'!$B:$BA,MATCH($Q33,'Placebo Lags - Data'!$A:$A,0),MATCH(AF$1,'Placebo Lags - Data'!$B$1:$BA$1,0)))*AF$3</f>
        <v>2.2479381412267685E-2</v>
      </c>
      <c r="AG33" s="2">
        <f>IF(AG$2=0,0,INDEX('Placebo Lags - Data'!$B:$BA,MATCH($Q33,'Placebo Lags - Data'!$A:$A,0),MATCH(AG$1,'Placebo Lags - Data'!$B$1:$BA$1,0)))*AG$3</f>
        <v>0</v>
      </c>
      <c r="AH33" s="2">
        <f>IF(AH$2=0,0,INDEX('Placebo Lags - Data'!$B:$BA,MATCH($Q33,'Placebo Lags - Data'!$A:$A,0),MATCH(AH$1,'Placebo Lags - Data'!$B$1:$BA$1,0)))*AH$3</f>
        <v>-3.581884503364563E-2</v>
      </c>
      <c r="AI33" s="2">
        <f>IF(AI$2=0,0,INDEX('Placebo Lags - Data'!$B:$BA,MATCH($Q33,'Placebo Lags - Data'!$A:$A,0),MATCH(AI$1,'Placebo Lags - Data'!$B$1:$BA$1,0)))*AI$3</f>
        <v>7.1425355970859528E-2</v>
      </c>
      <c r="AJ33" s="2">
        <f>IF(AJ$2=0,0,INDEX('Placebo Lags - Data'!$B:$BA,MATCH($Q33,'Placebo Lags - Data'!$A:$A,0),MATCH(AJ$1,'Placebo Lags - Data'!$B$1:$BA$1,0)))*AJ$3</f>
        <v>1.6907637938857079E-2</v>
      </c>
      <c r="AK33" s="2">
        <f>IF(AK$2=0,0,INDEX('Placebo Lags - Data'!$B:$BA,MATCH($Q33,'Placebo Lags - Data'!$A:$A,0),MATCH(AK$1,'Placebo Lags - Data'!$B$1:$BA$1,0)))*AK$3</f>
        <v>0</v>
      </c>
      <c r="AL33" s="2">
        <f>IF(AL$2=0,0,INDEX('Placebo Lags - Data'!$B:$BA,MATCH($Q33,'Placebo Lags - Data'!$A:$A,0),MATCH(AL$1,'Placebo Lags - Data'!$B$1:$BA$1,0)))*AL$3</f>
        <v>8.3536823512986302E-4</v>
      </c>
      <c r="AM33" s="2">
        <f>IF(AM$2=0,0,INDEX('Placebo Lags - Data'!$B:$BA,MATCH($Q33,'Placebo Lags - Data'!$A:$A,0),MATCH(AM$1,'Placebo Lags - Data'!$B$1:$BA$1,0)))*AM$3</f>
        <v>1.5718031674623489E-2</v>
      </c>
      <c r="AN33" s="2">
        <f>IF(AN$2=0,0,INDEX('Placebo Lags - Data'!$B:$BA,MATCH($Q33,'Placebo Lags - Data'!$A:$A,0),MATCH(AN$1,'Placebo Lags - Data'!$B$1:$BA$1,0)))*AN$3</f>
        <v>0</v>
      </c>
      <c r="AO33" s="2">
        <f>IF(AO$2=0,0,INDEX('Placebo Lags - Data'!$B:$BA,MATCH($Q33,'Placebo Lags - Data'!$A:$A,0),MATCH(AO$1,'Placebo Lags - Data'!$B$1:$BA$1,0)))*AO$3</f>
        <v>-7.7465195208787918E-3</v>
      </c>
      <c r="AP33" s="2">
        <f>IF(AP$2=0,0,INDEX('Placebo Lags - Data'!$B:$BA,MATCH($Q33,'Placebo Lags - Data'!$A:$A,0),MATCH(AP$1,'Placebo Lags - Data'!$B$1:$BA$1,0)))*AP$3</f>
        <v>0</v>
      </c>
      <c r="AQ33" s="2">
        <f>IF(AQ$2=0,0,INDEX('Placebo Lags - Data'!$B:$BA,MATCH($Q33,'Placebo Lags - Data'!$A:$A,0),MATCH(AQ$1,'Placebo Lags - Data'!$B$1:$BA$1,0)))*AQ$3</f>
        <v>-3.3916927874088287E-2</v>
      </c>
      <c r="AR33" s="2">
        <f>IF(AR$2=0,0,INDEX('Placebo Lags - Data'!$B:$BA,MATCH($Q33,'Placebo Lags - Data'!$A:$A,0),MATCH(AR$1,'Placebo Lags - Data'!$B$1:$BA$1,0)))*AR$3</f>
        <v>0</v>
      </c>
      <c r="AS33" s="2">
        <f>IF(AS$2=0,0,INDEX('Placebo Lags - Data'!$B:$BA,MATCH($Q33,'Placebo Lags - Data'!$A:$A,0),MATCH(AS$1,'Placebo Lags - Data'!$B$1:$BA$1,0)))*AS$3</f>
        <v>1.481783390045166E-2</v>
      </c>
      <c r="AT33" s="2">
        <f>IF(AT$2=0,0,INDEX('Placebo Lags - Data'!$B:$BA,MATCH($Q33,'Placebo Lags - Data'!$A:$A,0),MATCH(AT$1,'Placebo Lags - Data'!$B$1:$BA$1,0)))*AT$3</f>
        <v>-6.1195394955575466E-3</v>
      </c>
      <c r="AU33" s="2">
        <f>IF(AU$2=0,0,INDEX('Placebo Lags - Data'!$B:$BA,MATCH($Q33,'Placebo Lags - Data'!$A:$A,0),MATCH(AU$1,'Placebo Lags - Data'!$B$1:$BA$1,0)))*AU$3</f>
        <v>0</v>
      </c>
      <c r="AV33" s="2">
        <f>IF(AV$2=0,0,INDEX('Placebo Lags - Data'!$B:$BA,MATCH($Q33,'Placebo Lags - Data'!$A:$A,0),MATCH(AV$1,'Placebo Lags - Data'!$B$1:$BA$1,0)))*AV$3</f>
        <v>2.3490697145462036E-2</v>
      </c>
      <c r="AW33" s="2">
        <f>IF(AW$2=0,0,INDEX('Placebo Lags - Data'!$B:$BA,MATCH($Q33,'Placebo Lags - Data'!$A:$A,0),MATCH(AW$1,'Placebo Lags - Data'!$B$1:$BA$1,0)))*AW$3</f>
        <v>0</v>
      </c>
      <c r="AX33" s="2">
        <f>IF(AX$2=0,0,INDEX('Placebo Lags - Data'!$B:$BA,MATCH($Q33,'Placebo Lags - Data'!$A:$A,0),MATCH(AX$1,'Placebo Lags - Data'!$B$1:$BA$1,0)))*AX$3</f>
        <v>0</v>
      </c>
      <c r="AY33" s="2">
        <f>IF(AY$2=0,0,INDEX('Placebo Lags - Data'!$B:$BA,MATCH($Q33,'Placebo Lags - Data'!$A:$A,0),MATCH(AY$1,'Placebo Lags - Data'!$B$1:$BA$1,0)))*AY$3</f>
        <v>0</v>
      </c>
      <c r="AZ33" s="2">
        <f>IF(AZ$2=0,0,INDEX('Placebo Lags - Data'!$B:$BA,MATCH($Q33,'Placebo Lags - Data'!$A:$A,0),MATCH(AZ$1,'Placebo Lags - Data'!$B$1:$BA$1,0)))*AZ$3</f>
        <v>-5.3481120616197586E-2</v>
      </c>
      <c r="BA33" s="2">
        <f>IF(BA$2=0,0,INDEX('Placebo Lags - Data'!$B:$BA,MATCH($Q33,'Placebo Lags - Data'!$A:$A,0),MATCH(BA$1,'Placebo Lags - Data'!$B$1:$BA$1,0)))*BA$3</f>
        <v>0</v>
      </c>
      <c r="BB33" s="2">
        <f>IF(BB$2=0,0,INDEX('Placebo Lags - Data'!$B:$BA,MATCH($Q33,'Placebo Lags - Data'!$A:$A,0),MATCH(BB$1,'Placebo Lags - Data'!$B$1:$BA$1,0)))*BB$3</f>
        <v>-2.7502771466970444E-2</v>
      </c>
      <c r="BC33" s="2">
        <f>IF(BC$2=0,0,INDEX('Placebo Lags - Data'!$B:$BA,MATCH($Q33,'Placebo Lags - Data'!$A:$A,0),MATCH(BC$1,'Placebo Lags - Data'!$B$1:$BA$1,0)))*BC$3</f>
        <v>0</v>
      </c>
      <c r="BD33" s="2">
        <f>IF(BD$2=0,0,INDEX('Placebo Lags - Data'!$B:$BA,MATCH($Q33,'Placebo Lags - Data'!$A:$A,0),MATCH(BD$1,'Placebo Lags - Data'!$B$1:$BA$1,0)))*BD$3</f>
        <v>0</v>
      </c>
      <c r="BE33" s="2">
        <f>IF(BE$2=0,0,INDEX('Placebo Lags - Data'!$B:$BA,MATCH($Q33,'Placebo Lags - Data'!$A:$A,0),MATCH(BE$1,'Placebo Lags - Data'!$B$1:$BA$1,0)))*BE$3</f>
        <v>0</v>
      </c>
      <c r="BF33" s="2">
        <f>IF(BF$2=0,0,INDEX('Placebo Lags - Data'!$B:$BA,MATCH($Q33,'Placebo Lags - Data'!$A:$A,0),MATCH(BF$1,'Placebo Lags - Data'!$B$1:$BA$1,0)))*BF$3</f>
        <v>-0.11765824258327484</v>
      </c>
      <c r="BG33" s="2">
        <f>IF(BG$2=0,0,INDEX('Placebo Lags - Data'!$B:$BA,MATCH($Q33,'Placebo Lags - Data'!$A:$A,0),MATCH(BG$1,'Placebo Lags - Data'!$B$1:$BA$1,0)))*BG$3</f>
        <v>7.7374711632728577E-2</v>
      </c>
      <c r="BH33" s="2">
        <f>IF(BH$2=0,0,INDEX('Placebo Lags - Data'!$B:$BA,MATCH($Q33,'Placebo Lags - Data'!$A:$A,0),MATCH(BH$1,'Placebo Lags - Data'!$B$1:$BA$1,0)))*BH$3</f>
        <v>4.8894170671701431E-2</v>
      </c>
      <c r="BI33" s="2">
        <f>IF(BI$2=0,0,INDEX('Placebo Lags - Data'!$B:$BA,MATCH($Q33,'Placebo Lags - Data'!$A:$A,0),MATCH(BI$1,'Placebo Lags - Data'!$B$1:$BA$1,0)))*BI$3</f>
        <v>-1.9559025764465332E-2</v>
      </c>
      <c r="BJ33" s="2">
        <f>IF(BJ$2=0,0,INDEX('Placebo Lags - Data'!$B:$BA,MATCH($Q33,'Placebo Lags - Data'!$A:$A,0),MATCH(BJ$1,'Placebo Lags - Data'!$B$1:$BA$1,0)))*BJ$3</f>
        <v>0</v>
      </c>
      <c r="BK33" s="2">
        <f>IF(BK$2=0,0,INDEX('Placebo Lags - Data'!$B:$BA,MATCH($Q33,'Placebo Lags - Data'!$A:$A,0),MATCH(BK$1,'Placebo Lags - Data'!$B$1:$BA$1,0)))*BK$3</f>
        <v>0</v>
      </c>
      <c r="BL33" s="2">
        <f>IF(BL$2=0,0,INDEX('Placebo Lags - Data'!$B:$BA,MATCH($Q33,'Placebo Lags - Data'!$A:$A,0),MATCH(BL$1,'Placebo Lags - Data'!$B$1:$BA$1,0)))*BL$3</f>
        <v>0</v>
      </c>
      <c r="BM33" s="2">
        <f>IF(BM$2=0,0,INDEX('Placebo Lags - Data'!$B:$BA,MATCH($Q33,'Placebo Lags - Data'!$A:$A,0),MATCH(BM$1,'Placebo Lags - Data'!$B$1:$BA$1,0)))*BM$3</f>
        <v>0</v>
      </c>
      <c r="BN33" s="2">
        <f>IF(BN$2=0,0,INDEX('Placebo Lags - Data'!$B:$BA,MATCH($Q33,'Placebo Lags - Data'!$A:$A,0),MATCH(BN$1,'Placebo Lags - Data'!$B$1:$BA$1,0)))*BN$3</f>
        <v>0</v>
      </c>
      <c r="BO33" s="2">
        <f>IF(BO$2=0,0,INDEX('Placebo Lags - Data'!$B:$BA,MATCH($Q33,'Placebo Lags - Data'!$A:$A,0),MATCH(BO$1,'Placebo Lags - Data'!$B$1:$BA$1,0)))*BO$3</f>
        <v>1.5531237237155437E-2</v>
      </c>
      <c r="BP33" s="2">
        <f>IF(BP$2=0,0,INDEX('Placebo Lags - Data'!$B:$BA,MATCH($Q33,'Placebo Lags - Data'!$A:$A,0),MATCH(BP$1,'Placebo Lags - Data'!$B$1:$BA$1,0)))*BP$3</f>
        <v>0</v>
      </c>
      <c r="BQ33" s="2"/>
      <c r="BR33" s="2"/>
    </row>
    <row r="34" spans="1:70" x14ac:dyDescent="0.25">
      <c r="A34" t="s">
        <v>79</v>
      </c>
      <c r="B34" s="2">
        <f t="shared" si="0"/>
        <v>0</v>
      </c>
      <c r="Q34">
        <f>'Placebo Lags - Data'!A31</f>
        <v>2011</v>
      </c>
      <c r="R34" s="2">
        <f>IF(R$2=0,0,INDEX('Placebo Lags - Data'!$B:$BA,MATCH($Q34,'Placebo Lags - Data'!$A:$A,0),MATCH(R$1,'Placebo Lags - Data'!$B$1:$BA$1,0)))*R$3</f>
        <v>2.6376694440841675E-2</v>
      </c>
      <c r="S34" s="2">
        <f>IF(S$2=0,0,INDEX('Placebo Lags - Data'!$B:$BA,MATCH($Q34,'Placebo Lags - Data'!$A:$A,0),MATCH(S$1,'Placebo Lags - Data'!$B$1:$BA$1,0)))*S$3</f>
        <v>0</v>
      </c>
      <c r="T34" s="2">
        <f>IF(T$2=0,0,INDEX('Placebo Lags - Data'!$B:$BA,MATCH($Q34,'Placebo Lags - Data'!$A:$A,0),MATCH(T$1,'Placebo Lags - Data'!$B$1:$BA$1,0)))*T$3</f>
        <v>0</v>
      </c>
      <c r="U34" s="2">
        <f>IF(U$2=0,0,INDEX('Placebo Lags - Data'!$B:$BA,MATCH($Q34,'Placebo Lags - Data'!$A:$A,0),MATCH(U$1,'Placebo Lags - Data'!$B$1:$BA$1,0)))*U$3</f>
        <v>3.9486177265644073E-2</v>
      </c>
      <c r="V34" s="2">
        <f>IF(V$2=0,0,INDEX('Placebo Lags - Data'!$B:$BA,MATCH($Q34,'Placebo Lags - Data'!$A:$A,0),MATCH(V$1,'Placebo Lags - Data'!$B$1:$BA$1,0)))*V$3</f>
        <v>2.0449170842766762E-2</v>
      </c>
      <c r="W34" s="2">
        <f>IF(W$2=0,0,INDEX('Placebo Lags - Data'!$B:$BA,MATCH($Q34,'Placebo Lags - Data'!$A:$A,0),MATCH(W$1,'Placebo Lags - Data'!$B$1:$BA$1,0)))*W$3</f>
        <v>0</v>
      </c>
      <c r="X34" s="2">
        <f>IF(X$2=0,0,INDEX('Placebo Lags - Data'!$B:$BA,MATCH($Q34,'Placebo Lags - Data'!$A:$A,0),MATCH(X$1,'Placebo Lags - Data'!$B$1:$BA$1,0)))*X$3</f>
        <v>-3.9281468838453293E-2</v>
      </c>
      <c r="Y34" s="2">
        <f>IF(Y$2=0,0,INDEX('Placebo Lags - Data'!$B:$BA,MATCH($Q34,'Placebo Lags - Data'!$A:$A,0),MATCH(Y$1,'Placebo Lags - Data'!$B$1:$BA$1,0)))*Y$3</f>
        <v>-7.0810750126838684E-2</v>
      </c>
      <c r="Z34" s="2">
        <f>IF(Z$2=0,0,INDEX('Placebo Lags - Data'!$B:$BA,MATCH($Q34,'Placebo Lags - Data'!$A:$A,0),MATCH(Z$1,'Placebo Lags - Data'!$B$1:$BA$1,0)))*Z$3</f>
        <v>0</v>
      </c>
      <c r="AA34" s="2">
        <f>IF(AA$2=0,0,INDEX('Placebo Lags - Data'!$B:$BA,MATCH($Q34,'Placebo Lags - Data'!$A:$A,0),MATCH(AA$1,'Placebo Lags - Data'!$B$1:$BA$1,0)))*AA$3</f>
        <v>0</v>
      </c>
      <c r="AB34" s="2">
        <f>IF(AB$2=0,0,INDEX('Placebo Lags - Data'!$B:$BA,MATCH($Q34,'Placebo Lags - Data'!$A:$A,0),MATCH(AB$1,'Placebo Lags - Data'!$B$1:$BA$1,0)))*AB$3</f>
        <v>3.8048919290304184E-2</v>
      </c>
      <c r="AC34" s="2">
        <f>IF(AC$2=0,0,INDEX('Placebo Lags - Data'!$B:$BA,MATCH($Q34,'Placebo Lags - Data'!$A:$A,0),MATCH(AC$1,'Placebo Lags - Data'!$B$1:$BA$1,0)))*AC$3</f>
        <v>7.2574079036712646E-2</v>
      </c>
      <c r="AD34" s="2">
        <f>IF(AD$2=0,0,INDEX('Placebo Lags - Data'!$B:$BA,MATCH($Q34,'Placebo Lags - Data'!$A:$A,0),MATCH(AD$1,'Placebo Lags - Data'!$B$1:$BA$1,0)))*AD$3</f>
        <v>0</v>
      </c>
      <c r="AE34" s="2">
        <f>IF(AE$2=0,0,INDEX('Placebo Lags - Data'!$B:$BA,MATCH($Q34,'Placebo Lags - Data'!$A:$A,0),MATCH(AE$1,'Placebo Lags - Data'!$B$1:$BA$1,0)))*AE$3</f>
        <v>-1.9382927566766739E-2</v>
      </c>
      <c r="AF34" s="2">
        <f>IF(AF$2=0,0,INDEX('Placebo Lags - Data'!$B:$BA,MATCH($Q34,'Placebo Lags - Data'!$A:$A,0),MATCH(AF$1,'Placebo Lags - Data'!$B$1:$BA$1,0)))*AF$3</f>
        <v>-2.912181057035923E-2</v>
      </c>
      <c r="AG34" s="2">
        <f>IF(AG$2=0,0,INDEX('Placebo Lags - Data'!$B:$BA,MATCH($Q34,'Placebo Lags - Data'!$A:$A,0),MATCH(AG$1,'Placebo Lags - Data'!$B$1:$BA$1,0)))*AG$3</f>
        <v>0</v>
      </c>
      <c r="AH34" s="2">
        <f>IF(AH$2=0,0,INDEX('Placebo Lags - Data'!$B:$BA,MATCH($Q34,'Placebo Lags - Data'!$A:$A,0),MATCH(AH$1,'Placebo Lags - Data'!$B$1:$BA$1,0)))*AH$3</f>
        <v>1.4216575771570206E-2</v>
      </c>
      <c r="AI34" s="2">
        <f>IF(AI$2=0,0,INDEX('Placebo Lags - Data'!$B:$BA,MATCH($Q34,'Placebo Lags - Data'!$A:$A,0),MATCH(AI$1,'Placebo Lags - Data'!$B$1:$BA$1,0)))*AI$3</f>
        <v>4.9901645630598068E-2</v>
      </c>
      <c r="AJ34" s="2">
        <f>IF(AJ$2=0,0,INDEX('Placebo Lags - Data'!$B:$BA,MATCH($Q34,'Placebo Lags - Data'!$A:$A,0),MATCH(AJ$1,'Placebo Lags - Data'!$B$1:$BA$1,0)))*AJ$3</f>
        <v>2.173176035284996E-2</v>
      </c>
      <c r="AK34" s="2">
        <f>IF(AK$2=0,0,INDEX('Placebo Lags - Data'!$B:$BA,MATCH($Q34,'Placebo Lags - Data'!$A:$A,0),MATCH(AK$1,'Placebo Lags - Data'!$B$1:$BA$1,0)))*AK$3</f>
        <v>0</v>
      </c>
      <c r="AL34" s="2">
        <f>IF(AL$2=0,0,INDEX('Placebo Lags - Data'!$B:$BA,MATCH($Q34,'Placebo Lags - Data'!$A:$A,0),MATCH(AL$1,'Placebo Lags - Data'!$B$1:$BA$1,0)))*AL$3</f>
        <v>-5.6556756608188152E-3</v>
      </c>
      <c r="AM34" s="2">
        <f>IF(AM$2=0,0,INDEX('Placebo Lags - Data'!$B:$BA,MATCH($Q34,'Placebo Lags - Data'!$A:$A,0),MATCH(AM$1,'Placebo Lags - Data'!$B$1:$BA$1,0)))*AM$3</f>
        <v>6.2077785842120647E-3</v>
      </c>
      <c r="AN34" s="2">
        <f>IF(AN$2=0,0,INDEX('Placebo Lags - Data'!$B:$BA,MATCH($Q34,'Placebo Lags - Data'!$A:$A,0),MATCH(AN$1,'Placebo Lags - Data'!$B$1:$BA$1,0)))*AN$3</f>
        <v>0</v>
      </c>
      <c r="AO34" s="2">
        <f>IF(AO$2=0,0,INDEX('Placebo Lags - Data'!$B:$BA,MATCH($Q34,'Placebo Lags - Data'!$A:$A,0),MATCH(AO$1,'Placebo Lags - Data'!$B$1:$BA$1,0)))*AO$3</f>
        <v>-1.2104404158890247E-3</v>
      </c>
      <c r="AP34" s="2">
        <f>IF(AP$2=0,0,INDEX('Placebo Lags - Data'!$B:$BA,MATCH($Q34,'Placebo Lags - Data'!$A:$A,0),MATCH(AP$1,'Placebo Lags - Data'!$B$1:$BA$1,0)))*AP$3</f>
        <v>0</v>
      </c>
      <c r="AQ34" s="2">
        <f>IF(AQ$2=0,0,INDEX('Placebo Lags - Data'!$B:$BA,MATCH($Q34,'Placebo Lags - Data'!$A:$A,0),MATCH(AQ$1,'Placebo Lags - Data'!$B$1:$BA$1,0)))*AQ$3</f>
        <v>-6.9015301764011383E-2</v>
      </c>
      <c r="AR34" s="2">
        <f>IF(AR$2=0,0,INDEX('Placebo Lags - Data'!$B:$BA,MATCH($Q34,'Placebo Lags - Data'!$A:$A,0),MATCH(AR$1,'Placebo Lags - Data'!$B$1:$BA$1,0)))*AR$3</f>
        <v>0</v>
      </c>
      <c r="AS34" s="2">
        <f>IF(AS$2=0,0,INDEX('Placebo Lags - Data'!$B:$BA,MATCH($Q34,'Placebo Lags - Data'!$A:$A,0),MATCH(AS$1,'Placebo Lags - Data'!$B$1:$BA$1,0)))*AS$3</f>
        <v>2.8904737904667854E-2</v>
      </c>
      <c r="AT34" s="2">
        <f>IF(AT$2=0,0,INDEX('Placebo Lags - Data'!$B:$BA,MATCH($Q34,'Placebo Lags - Data'!$A:$A,0),MATCH(AT$1,'Placebo Lags - Data'!$B$1:$BA$1,0)))*AT$3</f>
        <v>3.662419319152832E-2</v>
      </c>
      <c r="AU34" s="2">
        <f>IF(AU$2=0,0,INDEX('Placebo Lags - Data'!$B:$BA,MATCH($Q34,'Placebo Lags - Data'!$A:$A,0),MATCH(AU$1,'Placebo Lags - Data'!$B$1:$BA$1,0)))*AU$3</f>
        <v>0</v>
      </c>
      <c r="AV34" s="2">
        <f>IF(AV$2=0,0,INDEX('Placebo Lags - Data'!$B:$BA,MATCH($Q34,'Placebo Lags - Data'!$A:$A,0),MATCH(AV$1,'Placebo Lags - Data'!$B$1:$BA$1,0)))*AV$3</f>
        <v>1.5675053000450134E-2</v>
      </c>
      <c r="AW34" s="2">
        <f>IF(AW$2=0,0,INDEX('Placebo Lags - Data'!$B:$BA,MATCH($Q34,'Placebo Lags - Data'!$A:$A,0),MATCH(AW$1,'Placebo Lags - Data'!$B$1:$BA$1,0)))*AW$3</f>
        <v>0</v>
      </c>
      <c r="AX34" s="2">
        <f>IF(AX$2=0,0,INDEX('Placebo Lags - Data'!$B:$BA,MATCH($Q34,'Placebo Lags - Data'!$A:$A,0),MATCH(AX$1,'Placebo Lags - Data'!$B$1:$BA$1,0)))*AX$3</f>
        <v>0</v>
      </c>
      <c r="AY34" s="2">
        <f>IF(AY$2=0,0,INDEX('Placebo Lags - Data'!$B:$BA,MATCH($Q34,'Placebo Lags - Data'!$A:$A,0),MATCH(AY$1,'Placebo Lags - Data'!$B$1:$BA$1,0)))*AY$3</f>
        <v>0</v>
      </c>
      <c r="AZ34" s="2">
        <f>IF(AZ$2=0,0,INDEX('Placebo Lags - Data'!$B:$BA,MATCH($Q34,'Placebo Lags - Data'!$A:$A,0),MATCH(AZ$1,'Placebo Lags - Data'!$B$1:$BA$1,0)))*AZ$3</f>
        <v>-4.8118386417627335E-2</v>
      </c>
      <c r="BA34" s="2">
        <f>IF(BA$2=0,0,INDEX('Placebo Lags - Data'!$B:$BA,MATCH($Q34,'Placebo Lags - Data'!$A:$A,0),MATCH(BA$1,'Placebo Lags - Data'!$B$1:$BA$1,0)))*BA$3</f>
        <v>0</v>
      </c>
      <c r="BB34" s="2">
        <f>IF(BB$2=0,0,INDEX('Placebo Lags - Data'!$B:$BA,MATCH($Q34,'Placebo Lags - Data'!$A:$A,0),MATCH(BB$1,'Placebo Lags - Data'!$B$1:$BA$1,0)))*BB$3</f>
        <v>-4.4942621141672134E-2</v>
      </c>
      <c r="BC34" s="2">
        <f>IF(BC$2=0,0,INDEX('Placebo Lags - Data'!$B:$BA,MATCH($Q34,'Placebo Lags - Data'!$A:$A,0),MATCH(BC$1,'Placebo Lags - Data'!$B$1:$BA$1,0)))*BC$3</f>
        <v>0</v>
      </c>
      <c r="BD34" s="2">
        <f>IF(BD$2=0,0,INDEX('Placebo Lags - Data'!$B:$BA,MATCH($Q34,'Placebo Lags - Data'!$A:$A,0),MATCH(BD$1,'Placebo Lags - Data'!$B$1:$BA$1,0)))*BD$3</f>
        <v>0</v>
      </c>
      <c r="BE34" s="2">
        <f>IF(BE$2=0,0,INDEX('Placebo Lags - Data'!$B:$BA,MATCH($Q34,'Placebo Lags - Data'!$A:$A,0),MATCH(BE$1,'Placebo Lags - Data'!$B$1:$BA$1,0)))*BE$3</f>
        <v>0</v>
      </c>
      <c r="BF34" s="2">
        <f>IF(BF$2=0,0,INDEX('Placebo Lags - Data'!$B:$BA,MATCH($Q34,'Placebo Lags - Data'!$A:$A,0),MATCH(BF$1,'Placebo Lags - Data'!$B$1:$BA$1,0)))*BF$3</f>
        <v>-6.6687062382698059E-2</v>
      </c>
      <c r="BG34" s="2">
        <f>IF(BG$2=0,0,INDEX('Placebo Lags - Data'!$B:$BA,MATCH($Q34,'Placebo Lags - Data'!$A:$A,0),MATCH(BG$1,'Placebo Lags - Data'!$B$1:$BA$1,0)))*BG$3</f>
        <v>4.0534418076276779E-2</v>
      </c>
      <c r="BH34" s="2">
        <f>IF(BH$2=0,0,INDEX('Placebo Lags - Data'!$B:$BA,MATCH($Q34,'Placebo Lags - Data'!$A:$A,0),MATCH(BH$1,'Placebo Lags - Data'!$B$1:$BA$1,0)))*BH$3</f>
        <v>7.4048809707164764E-2</v>
      </c>
      <c r="BI34" s="2">
        <f>IF(BI$2=0,0,INDEX('Placebo Lags - Data'!$B:$BA,MATCH($Q34,'Placebo Lags - Data'!$A:$A,0),MATCH(BI$1,'Placebo Lags - Data'!$B$1:$BA$1,0)))*BI$3</f>
        <v>1.2887083925306797E-2</v>
      </c>
      <c r="BJ34" s="2">
        <f>IF(BJ$2=0,0,INDEX('Placebo Lags - Data'!$B:$BA,MATCH($Q34,'Placebo Lags - Data'!$A:$A,0),MATCH(BJ$1,'Placebo Lags - Data'!$B$1:$BA$1,0)))*BJ$3</f>
        <v>0</v>
      </c>
      <c r="BK34" s="2">
        <f>IF(BK$2=0,0,INDEX('Placebo Lags - Data'!$B:$BA,MATCH($Q34,'Placebo Lags - Data'!$A:$A,0),MATCH(BK$1,'Placebo Lags - Data'!$B$1:$BA$1,0)))*BK$3</f>
        <v>0</v>
      </c>
      <c r="BL34" s="2">
        <f>IF(BL$2=0,0,INDEX('Placebo Lags - Data'!$B:$BA,MATCH($Q34,'Placebo Lags - Data'!$A:$A,0),MATCH(BL$1,'Placebo Lags - Data'!$B$1:$BA$1,0)))*BL$3</f>
        <v>0</v>
      </c>
      <c r="BM34" s="2">
        <f>IF(BM$2=0,0,INDEX('Placebo Lags - Data'!$B:$BA,MATCH($Q34,'Placebo Lags - Data'!$A:$A,0),MATCH(BM$1,'Placebo Lags - Data'!$B$1:$BA$1,0)))*BM$3</f>
        <v>0</v>
      </c>
      <c r="BN34" s="2">
        <f>IF(BN$2=0,0,INDEX('Placebo Lags - Data'!$B:$BA,MATCH($Q34,'Placebo Lags - Data'!$A:$A,0),MATCH(BN$1,'Placebo Lags - Data'!$B$1:$BA$1,0)))*BN$3</f>
        <v>0</v>
      </c>
      <c r="BO34" s="2">
        <f>IF(BO$2=0,0,INDEX('Placebo Lags - Data'!$B:$BA,MATCH($Q34,'Placebo Lags - Data'!$A:$A,0),MATCH(BO$1,'Placebo Lags - Data'!$B$1:$BA$1,0)))*BO$3</f>
        <v>5.3806975483894348E-2</v>
      </c>
      <c r="BP34" s="2">
        <f>IF(BP$2=0,0,INDEX('Placebo Lags - Data'!$B:$BA,MATCH($Q34,'Placebo Lags - Data'!$A:$A,0),MATCH(BP$1,'Placebo Lags - Data'!$B$1:$BA$1,0)))*BP$3</f>
        <v>0</v>
      </c>
      <c r="BQ34" s="2"/>
      <c r="BR34" s="2"/>
    </row>
    <row r="35" spans="1:70" x14ac:dyDescent="0.25">
      <c r="A35" t="s">
        <v>84</v>
      </c>
      <c r="B35" s="2">
        <f t="shared" si="0"/>
        <v>0</v>
      </c>
      <c r="Q35">
        <f>'Placebo Lags - Data'!A32</f>
        <v>2012</v>
      </c>
      <c r="R35" s="2">
        <f>IF(R$2=0,0,INDEX('Placebo Lags - Data'!$B:$BA,MATCH($Q35,'Placebo Lags - Data'!$A:$A,0),MATCH(R$1,'Placebo Lags - Data'!$B$1:$BA$1,0)))*R$3</f>
        <v>-1.7734736204147339E-2</v>
      </c>
      <c r="S35" s="2">
        <f>IF(S$2=0,0,INDEX('Placebo Lags - Data'!$B:$BA,MATCH($Q35,'Placebo Lags - Data'!$A:$A,0),MATCH(S$1,'Placebo Lags - Data'!$B$1:$BA$1,0)))*S$3</f>
        <v>0</v>
      </c>
      <c r="T35" s="2">
        <f>IF(T$2=0,0,INDEX('Placebo Lags - Data'!$B:$BA,MATCH($Q35,'Placebo Lags - Data'!$A:$A,0),MATCH(T$1,'Placebo Lags - Data'!$B$1:$BA$1,0)))*T$3</f>
        <v>0</v>
      </c>
      <c r="U35" s="2">
        <f>IF(U$2=0,0,INDEX('Placebo Lags - Data'!$B:$BA,MATCH($Q35,'Placebo Lags - Data'!$A:$A,0),MATCH(U$1,'Placebo Lags - Data'!$B$1:$BA$1,0)))*U$3</f>
        <v>3.5971853882074356E-2</v>
      </c>
      <c r="V35" s="2">
        <f>IF(V$2=0,0,INDEX('Placebo Lags - Data'!$B:$BA,MATCH($Q35,'Placebo Lags - Data'!$A:$A,0),MATCH(V$1,'Placebo Lags - Data'!$B$1:$BA$1,0)))*V$3</f>
        <v>4.1898954659700394E-2</v>
      </c>
      <c r="W35" s="2">
        <f>IF(W$2=0,0,INDEX('Placebo Lags - Data'!$B:$BA,MATCH($Q35,'Placebo Lags - Data'!$A:$A,0),MATCH(W$1,'Placebo Lags - Data'!$B$1:$BA$1,0)))*W$3</f>
        <v>0</v>
      </c>
      <c r="X35" s="2">
        <f>IF(X$2=0,0,INDEX('Placebo Lags - Data'!$B:$BA,MATCH($Q35,'Placebo Lags - Data'!$A:$A,0),MATCH(X$1,'Placebo Lags - Data'!$B$1:$BA$1,0)))*X$3</f>
        <v>3.1605083495378494E-2</v>
      </c>
      <c r="Y35" s="2">
        <f>IF(Y$2=0,0,INDEX('Placebo Lags - Data'!$B:$BA,MATCH($Q35,'Placebo Lags - Data'!$A:$A,0),MATCH(Y$1,'Placebo Lags - Data'!$B$1:$BA$1,0)))*Y$3</f>
        <v>-3.4530032426118851E-2</v>
      </c>
      <c r="Z35" s="2">
        <f>IF(Z$2=0,0,INDEX('Placebo Lags - Data'!$B:$BA,MATCH($Q35,'Placebo Lags - Data'!$A:$A,0),MATCH(Z$1,'Placebo Lags - Data'!$B$1:$BA$1,0)))*Z$3</f>
        <v>0</v>
      </c>
      <c r="AA35" s="2">
        <f>IF(AA$2=0,0,INDEX('Placebo Lags - Data'!$B:$BA,MATCH($Q35,'Placebo Lags - Data'!$A:$A,0),MATCH(AA$1,'Placebo Lags - Data'!$B$1:$BA$1,0)))*AA$3</f>
        <v>0</v>
      </c>
      <c r="AB35" s="2">
        <f>IF(AB$2=0,0,INDEX('Placebo Lags - Data'!$B:$BA,MATCH($Q35,'Placebo Lags - Data'!$A:$A,0),MATCH(AB$1,'Placebo Lags - Data'!$B$1:$BA$1,0)))*AB$3</f>
        <v>2.45086420327425E-2</v>
      </c>
      <c r="AC35" s="2">
        <f>IF(AC$2=0,0,INDEX('Placebo Lags - Data'!$B:$BA,MATCH($Q35,'Placebo Lags - Data'!$A:$A,0),MATCH(AC$1,'Placebo Lags - Data'!$B$1:$BA$1,0)))*AC$3</f>
        <v>4.8570964485406876E-2</v>
      </c>
      <c r="AD35" s="2">
        <f>IF(AD$2=0,0,INDEX('Placebo Lags - Data'!$B:$BA,MATCH($Q35,'Placebo Lags - Data'!$A:$A,0),MATCH(AD$1,'Placebo Lags - Data'!$B$1:$BA$1,0)))*AD$3</f>
        <v>0</v>
      </c>
      <c r="AE35" s="2">
        <f>IF(AE$2=0,0,INDEX('Placebo Lags - Data'!$B:$BA,MATCH($Q35,'Placebo Lags - Data'!$A:$A,0),MATCH(AE$1,'Placebo Lags - Data'!$B$1:$BA$1,0)))*AE$3</f>
        <v>-3.7633900064975023E-3</v>
      </c>
      <c r="AF35" s="2">
        <f>IF(AF$2=0,0,INDEX('Placebo Lags - Data'!$B:$BA,MATCH($Q35,'Placebo Lags - Data'!$A:$A,0),MATCH(AF$1,'Placebo Lags - Data'!$B$1:$BA$1,0)))*AF$3</f>
        <v>-1.6038423404097557E-2</v>
      </c>
      <c r="AG35" s="2">
        <f>IF(AG$2=0,0,INDEX('Placebo Lags - Data'!$B:$BA,MATCH($Q35,'Placebo Lags - Data'!$A:$A,0),MATCH(AG$1,'Placebo Lags - Data'!$B$1:$BA$1,0)))*AG$3</f>
        <v>0</v>
      </c>
      <c r="AH35" s="2">
        <f>IF(AH$2=0,0,INDEX('Placebo Lags - Data'!$B:$BA,MATCH($Q35,'Placebo Lags - Data'!$A:$A,0),MATCH(AH$1,'Placebo Lags - Data'!$B$1:$BA$1,0)))*AH$3</f>
        <v>1.0512240696698427E-3</v>
      </c>
      <c r="AI35" s="2">
        <f>IF(AI$2=0,0,INDEX('Placebo Lags - Data'!$B:$BA,MATCH($Q35,'Placebo Lags - Data'!$A:$A,0),MATCH(AI$1,'Placebo Lags - Data'!$B$1:$BA$1,0)))*AI$3</f>
        <v>6.2216151505708694E-2</v>
      </c>
      <c r="AJ35" s="2">
        <f>IF(AJ$2=0,0,INDEX('Placebo Lags - Data'!$B:$BA,MATCH($Q35,'Placebo Lags - Data'!$A:$A,0),MATCH(AJ$1,'Placebo Lags - Data'!$B$1:$BA$1,0)))*AJ$3</f>
        <v>4.830130934715271E-2</v>
      </c>
      <c r="AK35" s="2">
        <f>IF(AK$2=0,0,INDEX('Placebo Lags - Data'!$B:$BA,MATCH($Q35,'Placebo Lags - Data'!$A:$A,0),MATCH(AK$1,'Placebo Lags - Data'!$B$1:$BA$1,0)))*AK$3</f>
        <v>0</v>
      </c>
      <c r="AL35" s="2">
        <f>IF(AL$2=0,0,INDEX('Placebo Lags - Data'!$B:$BA,MATCH($Q35,'Placebo Lags - Data'!$A:$A,0),MATCH(AL$1,'Placebo Lags - Data'!$B$1:$BA$1,0)))*AL$3</f>
        <v>-2.8977140784263611E-2</v>
      </c>
      <c r="AM35" s="2">
        <f>IF(AM$2=0,0,INDEX('Placebo Lags - Data'!$B:$BA,MATCH($Q35,'Placebo Lags - Data'!$A:$A,0),MATCH(AM$1,'Placebo Lags - Data'!$B$1:$BA$1,0)))*AM$3</f>
        <v>6.9856405258178711E-2</v>
      </c>
      <c r="AN35" s="2">
        <f>IF(AN$2=0,0,INDEX('Placebo Lags - Data'!$B:$BA,MATCH($Q35,'Placebo Lags - Data'!$A:$A,0),MATCH(AN$1,'Placebo Lags - Data'!$B$1:$BA$1,0)))*AN$3</f>
        <v>0</v>
      </c>
      <c r="AO35" s="2">
        <f>IF(AO$2=0,0,INDEX('Placebo Lags - Data'!$B:$BA,MATCH($Q35,'Placebo Lags - Data'!$A:$A,0),MATCH(AO$1,'Placebo Lags - Data'!$B$1:$BA$1,0)))*AO$3</f>
        <v>-1.1895724572241306E-2</v>
      </c>
      <c r="AP35" s="2">
        <f>IF(AP$2=0,0,INDEX('Placebo Lags - Data'!$B:$BA,MATCH($Q35,'Placebo Lags - Data'!$A:$A,0),MATCH(AP$1,'Placebo Lags - Data'!$B$1:$BA$1,0)))*AP$3</f>
        <v>0</v>
      </c>
      <c r="AQ35" s="2">
        <f>IF(AQ$2=0,0,INDEX('Placebo Lags - Data'!$B:$BA,MATCH($Q35,'Placebo Lags - Data'!$A:$A,0),MATCH(AQ$1,'Placebo Lags - Data'!$B$1:$BA$1,0)))*AQ$3</f>
        <v>-6.8072497844696045E-2</v>
      </c>
      <c r="AR35" s="2">
        <f>IF(AR$2=0,0,INDEX('Placebo Lags - Data'!$B:$BA,MATCH($Q35,'Placebo Lags - Data'!$A:$A,0),MATCH(AR$1,'Placebo Lags - Data'!$B$1:$BA$1,0)))*AR$3</f>
        <v>0</v>
      </c>
      <c r="AS35" s="2">
        <f>IF(AS$2=0,0,INDEX('Placebo Lags - Data'!$B:$BA,MATCH($Q35,'Placebo Lags - Data'!$A:$A,0),MATCH(AS$1,'Placebo Lags - Data'!$B$1:$BA$1,0)))*AS$3</f>
        <v>-9.7204975783824921E-2</v>
      </c>
      <c r="AT35" s="2">
        <f>IF(AT$2=0,0,INDEX('Placebo Lags - Data'!$B:$BA,MATCH($Q35,'Placebo Lags - Data'!$A:$A,0),MATCH(AT$1,'Placebo Lags - Data'!$B$1:$BA$1,0)))*AT$3</f>
        <v>-3.7977669388055801E-2</v>
      </c>
      <c r="AU35" s="2">
        <f>IF(AU$2=0,0,INDEX('Placebo Lags - Data'!$B:$BA,MATCH($Q35,'Placebo Lags - Data'!$A:$A,0),MATCH(AU$1,'Placebo Lags - Data'!$B$1:$BA$1,0)))*AU$3</f>
        <v>0</v>
      </c>
      <c r="AV35" s="2">
        <f>IF(AV$2=0,0,INDEX('Placebo Lags - Data'!$B:$BA,MATCH($Q35,'Placebo Lags - Data'!$A:$A,0),MATCH(AV$1,'Placebo Lags - Data'!$B$1:$BA$1,0)))*AV$3</f>
        <v>6.2554039061069489E-2</v>
      </c>
      <c r="AW35" s="2">
        <f>IF(AW$2=0,0,INDEX('Placebo Lags - Data'!$B:$BA,MATCH($Q35,'Placebo Lags - Data'!$A:$A,0),MATCH(AW$1,'Placebo Lags - Data'!$B$1:$BA$1,0)))*AW$3</f>
        <v>0</v>
      </c>
      <c r="AX35" s="2">
        <f>IF(AX$2=0,0,INDEX('Placebo Lags - Data'!$B:$BA,MATCH($Q35,'Placebo Lags - Data'!$A:$A,0),MATCH(AX$1,'Placebo Lags - Data'!$B$1:$BA$1,0)))*AX$3</f>
        <v>0</v>
      </c>
      <c r="AY35" s="2">
        <f>IF(AY$2=0,0,INDEX('Placebo Lags - Data'!$B:$BA,MATCH($Q35,'Placebo Lags - Data'!$A:$A,0),MATCH(AY$1,'Placebo Lags - Data'!$B$1:$BA$1,0)))*AY$3</f>
        <v>0</v>
      </c>
      <c r="AZ35" s="2">
        <f>IF(AZ$2=0,0,INDEX('Placebo Lags - Data'!$B:$BA,MATCH($Q35,'Placebo Lags - Data'!$A:$A,0),MATCH(AZ$1,'Placebo Lags - Data'!$B$1:$BA$1,0)))*AZ$3</f>
        <v>-9.2442579567432404E-2</v>
      </c>
      <c r="BA35" s="2">
        <f>IF(BA$2=0,0,INDEX('Placebo Lags - Data'!$B:$BA,MATCH($Q35,'Placebo Lags - Data'!$A:$A,0),MATCH(BA$1,'Placebo Lags - Data'!$B$1:$BA$1,0)))*BA$3</f>
        <v>0</v>
      </c>
      <c r="BB35" s="2">
        <f>IF(BB$2=0,0,INDEX('Placebo Lags - Data'!$B:$BA,MATCH($Q35,'Placebo Lags - Data'!$A:$A,0),MATCH(BB$1,'Placebo Lags - Data'!$B$1:$BA$1,0)))*BB$3</f>
        <v>2.3592988029122353E-2</v>
      </c>
      <c r="BC35" s="2">
        <f>IF(BC$2=0,0,INDEX('Placebo Lags - Data'!$B:$BA,MATCH($Q35,'Placebo Lags - Data'!$A:$A,0),MATCH(BC$1,'Placebo Lags - Data'!$B$1:$BA$1,0)))*BC$3</f>
        <v>0</v>
      </c>
      <c r="BD35" s="2">
        <f>IF(BD$2=0,0,INDEX('Placebo Lags - Data'!$B:$BA,MATCH($Q35,'Placebo Lags - Data'!$A:$A,0),MATCH(BD$1,'Placebo Lags - Data'!$B$1:$BA$1,0)))*BD$3</f>
        <v>0</v>
      </c>
      <c r="BE35" s="2">
        <f>IF(BE$2=0,0,INDEX('Placebo Lags - Data'!$B:$BA,MATCH($Q35,'Placebo Lags - Data'!$A:$A,0),MATCH(BE$1,'Placebo Lags - Data'!$B$1:$BA$1,0)))*BE$3</f>
        <v>0</v>
      </c>
      <c r="BF35" s="2">
        <f>IF(BF$2=0,0,INDEX('Placebo Lags - Data'!$B:$BA,MATCH($Q35,'Placebo Lags - Data'!$A:$A,0),MATCH(BF$1,'Placebo Lags - Data'!$B$1:$BA$1,0)))*BF$3</f>
        <v>-9.1880671679973602E-2</v>
      </c>
      <c r="BG35" s="2">
        <f>IF(BG$2=0,0,INDEX('Placebo Lags - Data'!$B:$BA,MATCH($Q35,'Placebo Lags - Data'!$A:$A,0),MATCH(BG$1,'Placebo Lags - Data'!$B$1:$BA$1,0)))*BG$3</f>
        <v>-5.1553435623645782E-3</v>
      </c>
      <c r="BH35" s="2">
        <f>IF(BH$2=0,0,INDEX('Placebo Lags - Data'!$B:$BA,MATCH($Q35,'Placebo Lags - Data'!$A:$A,0),MATCH(BH$1,'Placebo Lags - Data'!$B$1:$BA$1,0)))*BH$3</f>
        <v>5.6700918823480606E-2</v>
      </c>
      <c r="BI35" s="2">
        <f>IF(BI$2=0,0,INDEX('Placebo Lags - Data'!$B:$BA,MATCH($Q35,'Placebo Lags - Data'!$A:$A,0),MATCH(BI$1,'Placebo Lags - Data'!$B$1:$BA$1,0)))*BI$3</f>
        <v>3.4985028207302094E-2</v>
      </c>
      <c r="BJ35" s="2">
        <f>IF(BJ$2=0,0,INDEX('Placebo Lags - Data'!$B:$BA,MATCH($Q35,'Placebo Lags - Data'!$A:$A,0),MATCH(BJ$1,'Placebo Lags - Data'!$B$1:$BA$1,0)))*BJ$3</f>
        <v>0</v>
      </c>
      <c r="BK35" s="2">
        <f>IF(BK$2=0,0,INDEX('Placebo Lags - Data'!$B:$BA,MATCH($Q35,'Placebo Lags - Data'!$A:$A,0),MATCH(BK$1,'Placebo Lags - Data'!$B$1:$BA$1,0)))*BK$3</f>
        <v>0</v>
      </c>
      <c r="BL35" s="2">
        <f>IF(BL$2=0,0,INDEX('Placebo Lags - Data'!$B:$BA,MATCH($Q35,'Placebo Lags - Data'!$A:$A,0),MATCH(BL$1,'Placebo Lags - Data'!$B$1:$BA$1,0)))*BL$3</f>
        <v>0</v>
      </c>
      <c r="BM35" s="2">
        <f>IF(BM$2=0,0,INDEX('Placebo Lags - Data'!$B:$BA,MATCH($Q35,'Placebo Lags - Data'!$A:$A,0),MATCH(BM$1,'Placebo Lags - Data'!$B$1:$BA$1,0)))*BM$3</f>
        <v>0</v>
      </c>
      <c r="BN35" s="2">
        <f>IF(BN$2=0,0,INDEX('Placebo Lags - Data'!$B:$BA,MATCH($Q35,'Placebo Lags - Data'!$A:$A,0),MATCH(BN$1,'Placebo Lags - Data'!$B$1:$BA$1,0)))*BN$3</f>
        <v>0</v>
      </c>
      <c r="BO35" s="2">
        <f>IF(BO$2=0,0,INDEX('Placebo Lags - Data'!$B:$BA,MATCH($Q35,'Placebo Lags - Data'!$A:$A,0),MATCH(BO$1,'Placebo Lags - Data'!$B$1:$BA$1,0)))*BO$3</f>
        <v>3.4380465745925903E-2</v>
      </c>
      <c r="BP35" s="2">
        <f>IF(BP$2=0,0,INDEX('Placebo Lags - Data'!$B:$BA,MATCH($Q35,'Placebo Lags - Data'!$A:$A,0),MATCH(BP$1,'Placebo Lags - Data'!$B$1:$BA$1,0)))*BP$3</f>
        <v>0</v>
      </c>
      <c r="BQ35" s="2"/>
      <c r="BR35" s="2"/>
    </row>
    <row r="36" spans="1:70" x14ac:dyDescent="0.25">
      <c r="A36" t="s">
        <v>88</v>
      </c>
      <c r="B36" s="2">
        <f t="shared" si="0"/>
        <v>0</v>
      </c>
      <c r="Q36">
        <f>'Placebo Lags - Data'!A33</f>
        <v>2013</v>
      </c>
      <c r="R36" s="2">
        <f>IF(R$2=0,0,INDEX('Placebo Lags - Data'!$B:$BA,MATCH($Q36,'Placebo Lags - Data'!$A:$A,0),MATCH(R$1,'Placebo Lags - Data'!$B$1:$BA$1,0)))*R$3</f>
        <v>1.0686930036172271E-3</v>
      </c>
      <c r="S36" s="2">
        <f>IF(S$2=0,0,INDEX('Placebo Lags - Data'!$B:$BA,MATCH($Q36,'Placebo Lags - Data'!$A:$A,0),MATCH(S$1,'Placebo Lags - Data'!$B$1:$BA$1,0)))*S$3</f>
        <v>0</v>
      </c>
      <c r="T36" s="2">
        <f>IF(T$2=0,0,INDEX('Placebo Lags - Data'!$B:$BA,MATCH($Q36,'Placebo Lags - Data'!$A:$A,0),MATCH(T$1,'Placebo Lags - Data'!$B$1:$BA$1,0)))*T$3</f>
        <v>0</v>
      </c>
      <c r="U36" s="2">
        <f>IF(U$2=0,0,INDEX('Placebo Lags - Data'!$B:$BA,MATCH($Q36,'Placebo Lags - Data'!$A:$A,0),MATCH(U$1,'Placebo Lags - Data'!$B$1:$BA$1,0)))*U$3</f>
        <v>4.5882858335971832E-2</v>
      </c>
      <c r="V36" s="2">
        <f>IF(V$2=0,0,INDEX('Placebo Lags - Data'!$B:$BA,MATCH($Q36,'Placebo Lags - Data'!$A:$A,0),MATCH(V$1,'Placebo Lags - Data'!$B$1:$BA$1,0)))*V$3</f>
        <v>4.4515576213598251E-2</v>
      </c>
      <c r="W36" s="2">
        <f>IF(W$2=0,0,INDEX('Placebo Lags - Data'!$B:$BA,MATCH($Q36,'Placebo Lags - Data'!$A:$A,0),MATCH(W$1,'Placebo Lags - Data'!$B$1:$BA$1,0)))*W$3</f>
        <v>0</v>
      </c>
      <c r="X36" s="2">
        <f>IF(X$2=0,0,INDEX('Placebo Lags - Data'!$B:$BA,MATCH($Q36,'Placebo Lags - Data'!$A:$A,0),MATCH(X$1,'Placebo Lags - Data'!$B$1:$BA$1,0)))*X$3</f>
        <v>5.0437613390386105E-3</v>
      </c>
      <c r="Y36" s="2">
        <f>IF(Y$2=0,0,INDEX('Placebo Lags - Data'!$B:$BA,MATCH($Q36,'Placebo Lags - Data'!$A:$A,0),MATCH(Y$1,'Placebo Lags - Data'!$B$1:$BA$1,0)))*Y$3</f>
        <v>-7.6839633285999298E-2</v>
      </c>
      <c r="Z36" s="2">
        <f>IF(Z$2=0,0,INDEX('Placebo Lags - Data'!$B:$BA,MATCH($Q36,'Placebo Lags - Data'!$A:$A,0),MATCH(Z$1,'Placebo Lags - Data'!$B$1:$BA$1,0)))*Z$3</f>
        <v>0</v>
      </c>
      <c r="AA36" s="2">
        <f>IF(AA$2=0,0,INDEX('Placebo Lags - Data'!$B:$BA,MATCH($Q36,'Placebo Lags - Data'!$A:$A,0),MATCH(AA$1,'Placebo Lags - Data'!$B$1:$BA$1,0)))*AA$3</f>
        <v>0</v>
      </c>
      <c r="AB36" s="2">
        <f>IF(AB$2=0,0,INDEX('Placebo Lags - Data'!$B:$BA,MATCH($Q36,'Placebo Lags - Data'!$A:$A,0),MATCH(AB$1,'Placebo Lags - Data'!$B$1:$BA$1,0)))*AB$3</f>
        <v>2.3074163123965263E-2</v>
      </c>
      <c r="AC36" s="2">
        <f>IF(AC$2=0,0,INDEX('Placebo Lags - Data'!$B:$BA,MATCH($Q36,'Placebo Lags - Data'!$A:$A,0),MATCH(AC$1,'Placebo Lags - Data'!$B$1:$BA$1,0)))*AC$3</f>
        <v>4.3917585164308548E-2</v>
      </c>
      <c r="AD36" s="2">
        <f>IF(AD$2=0,0,INDEX('Placebo Lags - Data'!$B:$BA,MATCH($Q36,'Placebo Lags - Data'!$A:$A,0),MATCH(AD$1,'Placebo Lags - Data'!$B$1:$BA$1,0)))*AD$3</f>
        <v>0</v>
      </c>
      <c r="AE36" s="2">
        <f>IF(AE$2=0,0,INDEX('Placebo Lags - Data'!$B:$BA,MATCH($Q36,'Placebo Lags - Data'!$A:$A,0),MATCH(AE$1,'Placebo Lags - Data'!$B$1:$BA$1,0)))*AE$3</f>
        <v>-4.1154943406581879E-2</v>
      </c>
      <c r="AF36" s="2">
        <f>IF(AF$2=0,0,INDEX('Placebo Lags - Data'!$B:$BA,MATCH($Q36,'Placebo Lags - Data'!$A:$A,0),MATCH(AF$1,'Placebo Lags - Data'!$B$1:$BA$1,0)))*AF$3</f>
        <v>1.6913646832108498E-2</v>
      </c>
      <c r="AG36" s="2">
        <f>IF(AG$2=0,0,INDEX('Placebo Lags - Data'!$B:$BA,MATCH($Q36,'Placebo Lags - Data'!$A:$A,0),MATCH(AG$1,'Placebo Lags - Data'!$B$1:$BA$1,0)))*AG$3</f>
        <v>0</v>
      </c>
      <c r="AH36" s="2">
        <f>IF(AH$2=0,0,INDEX('Placebo Lags - Data'!$B:$BA,MATCH($Q36,'Placebo Lags - Data'!$A:$A,0),MATCH(AH$1,'Placebo Lags - Data'!$B$1:$BA$1,0)))*AH$3</f>
        <v>-4.2575754225254059E-2</v>
      </c>
      <c r="AI36" s="2">
        <f>IF(AI$2=0,0,INDEX('Placebo Lags - Data'!$B:$BA,MATCH($Q36,'Placebo Lags - Data'!$A:$A,0),MATCH(AI$1,'Placebo Lags - Data'!$B$1:$BA$1,0)))*AI$3</f>
        <v>3.4995615482330322E-2</v>
      </c>
      <c r="AJ36" s="2">
        <f>IF(AJ$2=0,0,INDEX('Placebo Lags - Data'!$B:$BA,MATCH($Q36,'Placebo Lags - Data'!$A:$A,0),MATCH(AJ$1,'Placebo Lags - Data'!$B$1:$BA$1,0)))*AJ$3</f>
        <v>5.421618465334177E-3</v>
      </c>
      <c r="AK36" s="2">
        <f>IF(AK$2=0,0,INDEX('Placebo Lags - Data'!$B:$BA,MATCH($Q36,'Placebo Lags - Data'!$A:$A,0),MATCH(AK$1,'Placebo Lags - Data'!$B$1:$BA$1,0)))*AK$3</f>
        <v>0</v>
      </c>
      <c r="AL36" s="2">
        <f>IF(AL$2=0,0,INDEX('Placebo Lags - Data'!$B:$BA,MATCH($Q36,'Placebo Lags - Data'!$A:$A,0),MATCH(AL$1,'Placebo Lags - Data'!$B$1:$BA$1,0)))*AL$3</f>
        <v>-2.2070677950978279E-2</v>
      </c>
      <c r="AM36" s="2">
        <f>IF(AM$2=0,0,INDEX('Placebo Lags - Data'!$B:$BA,MATCH($Q36,'Placebo Lags - Data'!$A:$A,0),MATCH(AM$1,'Placebo Lags - Data'!$B$1:$BA$1,0)))*AM$3</f>
        <v>-1.7455561086535454E-2</v>
      </c>
      <c r="AN36" s="2">
        <f>IF(AN$2=0,0,INDEX('Placebo Lags - Data'!$B:$BA,MATCH($Q36,'Placebo Lags - Data'!$A:$A,0),MATCH(AN$1,'Placebo Lags - Data'!$B$1:$BA$1,0)))*AN$3</f>
        <v>0</v>
      </c>
      <c r="AO36" s="2">
        <f>IF(AO$2=0,0,INDEX('Placebo Lags - Data'!$B:$BA,MATCH($Q36,'Placebo Lags - Data'!$A:$A,0),MATCH(AO$1,'Placebo Lags - Data'!$B$1:$BA$1,0)))*AO$3</f>
        <v>3.9611551910638809E-2</v>
      </c>
      <c r="AP36" s="2">
        <f>IF(AP$2=0,0,INDEX('Placebo Lags - Data'!$B:$BA,MATCH($Q36,'Placebo Lags - Data'!$A:$A,0),MATCH(AP$1,'Placebo Lags - Data'!$B$1:$BA$1,0)))*AP$3</f>
        <v>0</v>
      </c>
      <c r="AQ36" s="2">
        <f>IF(AQ$2=0,0,INDEX('Placebo Lags - Data'!$B:$BA,MATCH($Q36,'Placebo Lags - Data'!$A:$A,0),MATCH(AQ$1,'Placebo Lags - Data'!$B$1:$BA$1,0)))*AQ$3</f>
        <v>-5.451231449842453E-2</v>
      </c>
      <c r="AR36" s="2">
        <f>IF(AR$2=0,0,INDEX('Placebo Lags - Data'!$B:$BA,MATCH($Q36,'Placebo Lags - Data'!$A:$A,0),MATCH(AR$1,'Placebo Lags - Data'!$B$1:$BA$1,0)))*AR$3</f>
        <v>0</v>
      </c>
      <c r="AS36" s="2">
        <f>IF(AS$2=0,0,INDEX('Placebo Lags - Data'!$B:$BA,MATCH($Q36,'Placebo Lags - Data'!$A:$A,0),MATCH(AS$1,'Placebo Lags - Data'!$B$1:$BA$1,0)))*AS$3</f>
        <v>-3.3348344266414642E-2</v>
      </c>
      <c r="AT36" s="2">
        <f>IF(AT$2=0,0,INDEX('Placebo Lags - Data'!$B:$BA,MATCH($Q36,'Placebo Lags - Data'!$A:$A,0),MATCH(AT$1,'Placebo Lags - Data'!$B$1:$BA$1,0)))*AT$3</f>
        <v>-1.6054561361670494E-2</v>
      </c>
      <c r="AU36" s="2">
        <f>IF(AU$2=0,0,INDEX('Placebo Lags - Data'!$B:$BA,MATCH($Q36,'Placebo Lags - Data'!$A:$A,0),MATCH(AU$1,'Placebo Lags - Data'!$B$1:$BA$1,0)))*AU$3</f>
        <v>0</v>
      </c>
      <c r="AV36" s="2">
        <f>IF(AV$2=0,0,INDEX('Placebo Lags - Data'!$B:$BA,MATCH($Q36,'Placebo Lags - Data'!$A:$A,0),MATCH(AV$1,'Placebo Lags - Data'!$B$1:$BA$1,0)))*AV$3</f>
        <v>5.7879868894815445E-2</v>
      </c>
      <c r="AW36" s="2">
        <f>IF(AW$2=0,0,INDEX('Placebo Lags - Data'!$B:$BA,MATCH($Q36,'Placebo Lags - Data'!$A:$A,0),MATCH(AW$1,'Placebo Lags - Data'!$B$1:$BA$1,0)))*AW$3</f>
        <v>0</v>
      </c>
      <c r="AX36" s="2">
        <f>IF(AX$2=0,0,INDEX('Placebo Lags - Data'!$B:$BA,MATCH($Q36,'Placebo Lags - Data'!$A:$A,0),MATCH(AX$1,'Placebo Lags - Data'!$B$1:$BA$1,0)))*AX$3</f>
        <v>0</v>
      </c>
      <c r="AY36" s="2">
        <f>IF(AY$2=0,0,INDEX('Placebo Lags - Data'!$B:$BA,MATCH($Q36,'Placebo Lags - Data'!$A:$A,0),MATCH(AY$1,'Placebo Lags - Data'!$B$1:$BA$1,0)))*AY$3</f>
        <v>0</v>
      </c>
      <c r="AZ36" s="2">
        <f>IF(AZ$2=0,0,INDEX('Placebo Lags - Data'!$B:$BA,MATCH($Q36,'Placebo Lags - Data'!$A:$A,0),MATCH(AZ$1,'Placebo Lags - Data'!$B$1:$BA$1,0)))*AZ$3</f>
        <v>-8.2756116986274719E-2</v>
      </c>
      <c r="BA36" s="2">
        <f>IF(BA$2=0,0,INDEX('Placebo Lags - Data'!$B:$BA,MATCH($Q36,'Placebo Lags - Data'!$A:$A,0),MATCH(BA$1,'Placebo Lags - Data'!$B$1:$BA$1,0)))*BA$3</f>
        <v>0</v>
      </c>
      <c r="BB36" s="2">
        <f>IF(BB$2=0,0,INDEX('Placebo Lags - Data'!$B:$BA,MATCH($Q36,'Placebo Lags - Data'!$A:$A,0),MATCH(BB$1,'Placebo Lags - Data'!$B$1:$BA$1,0)))*BB$3</f>
        <v>5.4638031870126724E-2</v>
      </c>
      <c r="BC36" s="2">
        <f>IF(BC$2=0,0,INDEX('Placebo Lags - Data'!$B:$BA,MATCH($Q36,'Placebo Lags - Data'!$A:$A,0),MATCH(BC$1,'Placebo Lags - Data'!$B$1:$BA$1,0)))*BC$3</f>
        <v>0</v>
      </c>
      <c r="BD36" s="2">
        <f>IF(BD$2=0,0,INDEX('Placebo Lags - Data'!$B:$BA,MATCH($Q36,'Placebo Lags - Data'!$A:$A,0),MATCH(BD$1,'Placebo Lags - Data'!$B$1:$BA$1,0)))*BD$3</f>
        <v>0</v>
      </c>
      <c r="BE36" s="2">
        <f>IF(BE$2=0,0,INDEX('Placebo Lags - Data'!$B:$BA,MATCH($Q36,'Placebo Lags - Data'!$A:$A,0),MATCH(BE$1,'Placebo Lags - Data'!$B$1:$BA$1,0)))*BE$3</f>
        <v>0</v>
      </c>
      <c r="BF36" s="2">
        <f>IF(BF$2=0,0,INDEX('Placebo Lags - Data'!$B:$BA,MATCH($Q36,'Placebo Lags - Data'!$A:$A,0),MATCH(BF$1,'Placebo Lags - Data'!$B$1:$BA$1,0)))*BF$3</f>
        <v>-0.12854857742786407</v>
      </c>
      <c r="BG36" s="2">
        <f>IF(BG$2=0,0,INDEX('Placebo Lags - Data'!$B:$BA,MATCH($Q36,'Placebo Lags - Data'!$A:$A,0),MATCH(BG$1,'Placebo Lags - Data'!$B$1:$BA$1,0)))*BG$3</f>
        <v>1.732352003455162E-2</v>
      </c>
      <c r="BH36" s="2">
        <f>IF(BH$2=0,0,INDEX('Placebo Lags - Data'!$B:$BA,MATCH($Q36,'Placebo Lags - Data'!$A:$A,0),MATCH(BH$1,'Placebo Lags - Data'!$B$1:$BA$1,0)))*BH$3</f>
        <v>5.6970879435539246E-2</v>
      </c>
      <c r="BI36" s="2">
        <f>IF(BI$2=0,0,INDEX('Placebo Lags - Data'!$B:$BA,MATCH($Q36,'Placebo Lags - Data'!$A:$A,0),MATCH(BI$1,'Placebo Lags - Data'!$B$1:$BA$1,0)))*BI$3</f>
        <v>3.2040134072303772E-2</v>
      </c>
      <c r="BJ36" s="2">
        <f>IF(BJ$2=0,0,INDEX('Placebo Lags - Data'!$B:$BA,MATCH($Q36,'Placebo Lags - Data'!$A:$A,0),MATCH(BJ$1,'Placebo Lags - Data'!$B$1:$BA$1,0)))*BJ$3</f>
        <v>0</v>
      </c>
      <c r="BK36" s="2">
        <f>IF(BK$2=0,0,INDEX('Placebo Lags - Data'!$B:$BA,MATCH($Q36,'Placebo Lags - Data'!$A:$A,0),MATCH(BK$1,'Placebo Lags - Data'!$B$1:$BA$1,0)))*BK$3</f>
        <v>0</v>
      </c>
      <c r="BL36" s="2">
        <f>IF(BL$2=0,0,INDEX('Placebo Lags - Data'!$B:$BA,MATCH($Q36,'Placebo Lags - Data'!$A:$A,0),MATCH(BL$1,'Placebo Lags - Data'!$B$1:$BA$1,0)))*BL$3</f>
        <v>0</v>
      </c>
      <c r="BM36" s="2">
        <f>IF(BM$2=0,0,INDEX('Placebo Lags - Data'!$B:$BA,MATCH($Q36,'Placebo Lags - Data'!$A:$A,0),MATCH(BM$1,'Placebo Lags - Data'!$B$1:$BA$1,0)))*BM$3</f>
        <v>0</v>
      </c>
      <c r="BN36" s="2">
        <f>IF(BN$2=0,0,INDEX('Placebo Lags - Data'!$B:$BA,MATCH($Q36,'Placebo Lags - Data'!$A:$A,0),MATCH(BN$1,'Placebo Lags - Data'!$B$1:$BA$1,0)))*BN$3</f>
        <v>0</v>
      </c>
      <c r="BO36" s="2">
        <f>IF(BO$2=0,0,INDEX('Placebo Lags - Data'!$B:$BA,MATCH($Q36,'Placebo Lags - Data'!$A:$A,0),MATCH(BO$1,'Placebo Lags - Data'!$B$1:$BA$1,0)))*BO$3</f>
        <v>5.4723381996154785E-2</v>
      </c>
      <c r="BP36" s="2">
        <f>IF(BP$2=0,0,INDEX('Placebo Lags - Data'!$B:$BA,MATCH($Q36,'Placebo Lags - Data'!$A:$A,0),MATCH(BP$1,'Placebo Lags - Data'!$B$1:$BA$1,0)))*BP$3</f>
        <v>0</v>
      </c>
      <c r="BQ36" s="2"/>
      <c r="BR36" s="2"/>
    </row>
    <row r="37" spans="1:70" x14ac:dyDescent="0.25">
      <c r="A37" t="s">
        <v>91</v>
      </c>
      <c r="B37" s="2">
        <f t="shared" si="0"/>
        <v>0</v>
      </c>
      <c r="Q37">
        <f>'Placebo Lags - Data'!A34</f>
        <v>2014</v>
      </c>
      <c r="R37" s="2">
        <f>IF(R$2=0,0,INDEX('Placebo Lags - Data'!$B:$BA,MATCH($Q37,'Placebo Lags - Data'!$A:$A,0),MATCH(R$1,'Placebo Lags - Data'!$B$1:$BA$1,0)))*R$3</f>
        <v>6.1606504023075104E-3</v>
      </c>
      <c r="S37" s="2">
        <f>IF(S$2=0,0,INDEX('Placebo Lags - Data'!$B:$BA,MATCH($Q37,'Placebo Lags - Data'!$A:$A,0),MATCH(S$1,'Placebo Lags - Data'!$B$1:$BA$1,0)))*S$3</f>
        <v>0</v>
      </c>
      <c r="T37" s="2">
        <f>IF(T$2=0,0,INDEX('Placebo Lags - Data'!$B:$BA,MATCH($Q37,'Placebo Lags - Data'!$A:$A,0),MATCH(T$1,'Placebo Lags - Data'!$B$1:$BA$1,0)))*T$3</f>
        <v>0</v>
      </c>
      <c r="U37" s="2">
        <f>IF(U$2=0,0,INDEX('Placebo Lags - Data'!$B:$BA,MATCH($Q37,'Placebo Lags - Data'!$A:$A,0),MATCH(U$1,'Placebo Lags - Data'!$B$1:$BA$1,0)))*U$3</f>
        <v>4.38682921230793E-2</v>
      </c>
      <c r="V37" s="2">
        <f>IF(V$2=0,0,INDEX('Placebo Lags - Data'!$B:$BA,MATCH($Q37,'Placebo Lags - Data'!$A:$A,0),MATCH(V$1,'Placebo Lags - Data'!$B$1:$BA$1,0)))*V$3</f>
        <v>1.0238456539809704E-2</v>
      </c>
      <c r="W37" s="2">
        <f>IF(W$2=0,0,INDEX('Placebo Lags - Data'!$B:$BA,MATCH($Q37,'Placebo Lags - Data'!$A:$A,0),MATCH(W$1,'Placebo Lags - Data'!$B$1:$BA$1,0)))*W$3</f>
        <v>0</v>
      </c>
      <c r="X37" s="2">
        <f>IF(X$2=0,0,INDEX('Placebo Lags - Data'!$B:$BA,MATCH($Q37,'Placebo Lags - Data'!$A:$A,0),MATCH(X$1,'Placebo Lags - Data'!$B$1:$BA$1,0)))*X$3</f>
        <v>5.5381688289344311E-3</v>
      </c>
      <c r="Y37" s="2">
        <f>IF(Y$2=0,0,INDEX('Placebo Lags - Data'!$B:$BA,MATCH($Q37,'Placebo Lags - Data'!$A:$A,0),MATCH(Y$1,'Placebo Lags - Data'!$B$1:$BA$1,0)))*Y$3</f>
        <v>-2.9846180230379105E-2</v>
      </c>
      <c r="Z37" s="2">
        <f>IF(Z$2=0,0,INDEX('Placebo Lags - Data'!$B:$BA,MATCH($Q37,'Placebo Lags - Data'!$A:$A,0),MATCH(Z$1,'Placebo Lags - Data'!$B$1:$BA$1,0)))*Z$3</f>
        <v>0</v>
      </c>
      <c r="AA37" s="2">
        <f>IF(AA$2=0,0,INDEX('Placebo Lags - Data'!$B:$BA,MATCH($Q37,'Placebo Lags - Data'!$A:$A,0),MATCH(AA$1,'Placebo Lags - Data'!$B$1:$BA$1,0)))*AA$3</f>
        <v>0</v>
      </c>
      <c r="AB37" s="2">
        <f>IF(AB$2=0,0,INDEX('Placebo Lags - Data'!$B:$BA,MATCH($Q37,'Placebo Lags - Data'!$A:$A,0),MATCH(AB$1,'Placebo Lags - Data'!$B$1:$BA$1,0)))*AB$3</f>
        <v>2.3452708497643471E-2</v>
      </c>
      <c r="AC37" s="2">
        <f>IF(AC$2=0,0,INDEX('Placebo Lags - Data'!$B:$BA,MATCH($Q37,'Placebo Lags - Data'!$A:$A,0),MATCH(AC$1,'Placebo Lags - Data'!$B$1:$BA$1,0)))*AC$3</f>
        <v>1.5293212607502937E-2</v>
      </c>
      <c r="AD37" s="2">
        <f>IF(AD$2=0,0,INDEX('Placebo Lags - Data'!$B:$BA,MATCH($Q37,'Placebo Lags - Data'!$A:$A,0),MATCH(AD$1,'Placebo Lags - Data'!$B$1:$BA$1,0)))*AD$3</f>
        <v>0</v>
      </c>
      <c r="AE37" s="2">
        <f>IF(AE$2=0,0,INDEX('Placebo Lags - Data'!$B:$BA,MATCH($Q37,'Placebo Lags - Data'!$A:$A,0),MATCH(AE$1,'Placebo Lags - Data'!$B$1:$BA$1,0)))*AE$3</f>
        <v>-4.1245896369218826E-2</v>
      </c>
      <c r="AF37" s="2">
        <f>IF(AF$2=0,0,INDEX('Placebo Lags - Data'!$B:$BA,MATCH($Q37,'Placebo Lags - Data'!$A:$A,0),MATCH(AF$1,'Placebo Lags - Data'!$B$1:$BA$1,0)))*AF$3</f>
        <v>5.8369044214487076E-2</v>
      </c>
      <c r="AG37" s="2">
        <f>IF(AG$2=0,0,INDEX('Placebo Lags - Data'!$B:$BA,MATCH($Q37,'Placebo Lags - Data'!$A:$A,0),MATCH(AG$1,'Placebo Lags - Data'!$B$1:$BA$1,0)))*AG$3</f>
        <v>0</v>
      </c>
      <c r="AH37" s="2">
        <f>IF(AH$2=0,0,INDEX('Placebo Lags - Data'!$B:$BA,MATCH($Q37,'Placebo Lags - Data'!$A:$A,0),MATCH(AH$1,'Placebo Lags - Data'!$B$1:$BA$1,0)))*AH$3</f>
        <v>-8.3343656733632088E-3</v>
      </c>
      <c r="AI37" s="2">
        <f>IF(AI$2=0,0,INDEX('Placebo Lags - Data'!$B:$BA,MATCH($Q37,'Placebo Lags - Data'!$A:$A,0),MATCH(AI$1,'Placebo Lags - Data'!$B$1:$BA$1,0)))*AI$3</f>
        <v>6.57314732670784E-2</v>
      </c>
      <c r="AJ37" s="2">
        <f>IF(AJ$2=0,0,INDEX('Placebo Lags - Data'!$B:$BA,MATCH($Q37,'Placebo Lags - Data'!$A:$A,0),MATCH(AJ$1,'Placebo Lags - Data'!$B$1:$BA$1,0)))*AJ$3</f>
        <v>-3.5827662795782089E-2</v>
      </c>
      <c r="AK37" s="2">
        <f>IF(AK$2=0,0,INDEX('Placebo Lags - Data'!$B:$BA,MATCH($Q37,'Placebo Lags - Data'!$A:$A,0),MATCH(AK$1,'Placebo Lags - Data'!$B$1:$BA$1,0)))*AK$3</f>
        <v>0</v>
      </c>
      <c r="AL37" s="2">
        <f>IF(AL$2=0,0,INDEX('Placebo Lags - Data'!$B:$BA,MATCH($Q37,'Placebo Lags - Data'!$A:$A,0),MATCH(AL$1,'Placebo Lags - Data'!$B$1:$BA$1,0)))*AL$3</f>
        <v>6.3047930598258972E-3</v>
      </c>
      <c r="AM37" s="2">
        <f>IF(AM$2=0,0,INDEX('Placebo Lags - Data'!$B:$BA,MATCH($Q37,'Placebo Lags - Data'!$A:$A,0),MATCH(AM$1,'Placebo Lags - Data'!$B$1:$BA$1,0)))*AM$3</f>
        <v>-8.0952674150466919E-2</v>
      </c>
      <c r="AN37" s="2">
        <f>IF(AN$2=0,0,INDEX('Placebo Lags - Data'!$B:$BA,MATCH($Q37,'Placebo Lags - Data'!$A:$A,0),MATCH(AN$1,'Placebo Lags - Data'!$B$1:$BA$1,0)))*AN$3</f>
        <v>0</v>
      </c>
      <c r="AO37" s="2">
        <f>IF(AO$2=0,0,INDEX('Placebo Lags - Data'!$B:$BA,MATCH($Q37,'Placebo Lags - Data'!$A:$A,0),MATCH(AO$1,'Placebo Lags - Data'!$B$1:$BA$1,0)))*AO$3</f>
        <v>5.2185550885042176E-5</v>
      </c>
      <c r="AP37" s="2">
        <f>IF(AP$2=0,0,INDEX('Placebo Lags - Data'!$B:$BA,MATCH($Q37,'Placebo Lags - Data'!$A:$A,0),MATCH(AP$1,'Placebo Lags - Data'!$B$1:$BA$1,0)))*AP$3</f>
        <v>0</v>
      </c>
      <c r="AQ37" s="2">
        <f>IF(AQ$2=0,0,INDEX('Placebo Lags - Data'!$B:$BA,MATCH($Q37,'Placebo Lags - Data'!$A:$A,0),MATCH(AQ$1,'Placebo Lags - Data'!$B$1:$BA$1,0)))*AQ$3</f>
        <v>-7.6520494185388088E-3</v>
      </c>
      <c r="AR37" s="2">
        <f>IF(AR$2=0,0,INDEX('Placebo Lags - Data'!$B:$BA,MATCH($Q37,'Placebo Lags - Data'!$A:$A,0),MATCH(AR$1,'Placebo Lags - Data'!$B$1:$BA$1,0)))*AR$3</f>
        <v>0</v>
      </c>
      <c r="AS37" s="2">
        <f>IF(AS$2=0,0,INDEX('Placebo Lags - Data'!$B:$BA,MATCH($Q37,'Placebo Lags - Data'!$A:$A,0),MATCH(AS$1,'Placebo Lags - Data'!$B$1:$BA$1,0)))*AS$3</f>
        <v>-1.7937587574124336E-2</v>
      </c>
      <c r="AT37" s="2">
        <f>IF(AT$2=0,0,INDEX('Placebo Lags - Data'!$B:$BA,MATCH($Q37,'Placebo Lags - Data'!$A:$A,0),MATCH(AT$1,'Placebo Lags - Data'!$B$1:$BA$1,0)))*AT$3</f>
        <v>-2.3429552093148232E-3</v>
      </c>
      <c r="AU37" s="2">
        <f>IF(AU$2=0,0,INDEX('Placebo Lags - Data'!$B:$BA,MATCH($Q37,'Placebo Lags - Data'!$A:$A,0),MATCH(AU$1,'Placebo Lags - Data'!$B$1:$BA$1,0)))*AU$3</f>
        <v>0</v>
      </c>
      <c r="AV37" s="2">
        <f>IF(AV$2=0,0,INDEX('Placebo Lags - Data'!$B:$BA,MATCH($Q37,'Placebo Lags - Data'!$A:$A,0),MATCH(AV$1,'Placebo Lags - Data'!$B$1:$BA$1,0)))*AV$3</f>
        <v>2.1835833787918091E-2</v>
      </c>
      <c r="AW37" s="2">
        <f>IF(AW$2=0,0,INDEX('Placebo Lags - Data'!$B:$BA,MATCH($Q37,'Placebo Lags - Data'!$A:$A,0),MATCH(AW$1,'Placebo Lags - Data'!$B$1:$BA$1,0)))*AW$3</f>
        <v>0</v>
      </c>
      <c r="AX37" s="2">
        <f>IF(AX$2=0,0,INDEX('Placebo Lags - Data'!$B:$BA,MATCH($Q37,'Placebo Lags - Data'!$A:$A,0),MATCH(AX$1,'Placebo Lags - Data'!$B$1:$BA$1,0)))*AX$3</f>
        <v>0</v>
      </c>
      <c r="AY37" s="2">
        <f>IF(AY$2=0,0,INDEX('Placebo Lags - Data'!$B:$BA,MATCH($Q37,'Placebo Lags - Data'!$A:$A,0),MATCH(AY$1,'Placebo Lags - Data'!$B$1:$BA$1,0)))*AY$3</f>
        <v>0</v>
      </c>
      <c r="AZ37" s="2">
        <f>IF(AZ$2=0,0,INDEX('Placebo Lags - Data'!$B:$BA,MATCH($Q37,'Placebo Lags - Data'!$A:$A,0),MATCH(AZ$1,'Placebo Lags - Data'!$B$1:$BA$1,0)))*AZ$3</f>
        <v>-5.8023888617753983E-2</v>
      </c>
      <c r="BA37" s="2">
        <f>IF(BA$2=0,0,INDEX('Placebo Lags - Data'!$B:$BA,MATCH($Q37,'Placebo Lags - Data'!$A:$A,0),MATCH(BA$1,'Placebo Lags - Data'!$B$1:$BA$1,0)))*BA$3</f>
        <v>0</v>
      </c>
      <c r="BB37" s="2">
        <f>IF(BB$2=0,0,INDEX('Placebo Lags - Data'!$B:$BA,MATCH($Q37,'Placebo Lags - Data'!$A:$A,0),MATCH(BB$1,'Placebo Lags - Data'!$B$1:$BA$1,0)))*BB$3</f>
        <v>6.9020867347717285E-2</v>
      </c>
      <c r="BC37" s="2">
        <f>IF(BC$2=0,0,INDEX('Placebo Lags - Data'!$B:$BA,MATCH($Q37,'Placebo Lags - Data'!$A:$A,0),MATCH(BC$1,'Placebo Lags - Data'!$B$1:$BA$1,0)))*BC$3</f>
        <v>0</v>
      </c>
      <c r="BD37" s="2">
        <f>IF(BD$2=0,0,INDEX('Placebo Lags - Data'!$B:$BA,MATCH($Q37,'Placebo Lags - Data'!$A:$A,0),MATCH(BD$1,'Placebo Lags - Data'!$B$1:$BA$1,0)))*BD$3</f>
        <v>0</v>
      </c>
      <c r="BE37" s="2">
        <f>IF(BE$2=0,0,INDEX('Placebo Lags - Data'!$B:$BA,MATCH($Q37,'Placebo Lags - Data'!$A:$A,0),MATCH(BE$1,'Placebo Lags - Data'!$B$1:$BA$1,0)))*BE$3</f>
        <v>0</v>
      </c>
      <c r="BF37" s="2">
        <f>IF(BF$2=0,0,INDEX('Placebo Lags - Data'!$B:$BA,MATCH($Q37,'Placebo Lags - Data'!$A:$A,0),MATCH(BF$1,'Placebo Lags - Data'!$B$1:$BA$1,0)))*BF$3</f>
        <v>-9.3266800045967102E-2</v>
      </c>
      <c r="BG37" s="2">
        <f>IF(BG$2=0,0,INDEX('Placebo Lags - Data'!$B:$BA,MATCH($Q37,'Placebo Lags - Data'!$A:$A,0),MATCH(BG$1,'Placebo Lags - Data'!$B$1:$BA$1,0)))*BG$3</f>
        <v>-2.3274078965187073E-2</v>
      </c>
      <c r="BH37" s="2">
        <f>IF(BH$2=0,0,INDEX('Placebo Lags - Data'!$B:$BA,MATCH($Q37,'Placebo Lags - Data'!$A:$A,0),MATCH(BH$1,'Placebo Lags - Data'!$B$1:$BA$1,0)))*BH$3</f>
        <v>3.8475006818771362E-2</v>
      </c>
      <c r="BI37" s="2">
        <f>IF(BI$2=0,0,INDEX('Placebo Lags - Data'!$B:$BA,MATCH($Q37,'Placebo Lags - Data'!$A:$A,0),MATCH(BI$1,'Placebo Lags - Data'!$B$1:$BA$1,0)))*BI$3</f>
        <v>8.2492846995592117E-3</v>
      </c>
      <c r="BJ37" s="2">
        <f>IF(BJ$2=0,0,INDEX('Placebo Lags - Data'!$B:$BA,MATCH($Q37,'Placebo Lags - Data'!$A:$A,0),MATCH(BJ$1,'Placebo Lags - Data'!$B$1:$BA$1,0)))*BJ$3</f>
        <v>0</v>
      </c>
      <c r="BK37" s="2">
        <f>IF(BK$2=0,0,INDEX('Placebo Lags - Data'!$B:$BA,MATCH($Q37,'Placebo Lags - Data'!$A:$A,0),MATCH(BK$1,'Placebo Lags - Data'!$B$1:$BA$1,0)))*BK$3</f>
        <v>0</v>
      </c>
      <c r="BL37" s="2">
        <f>IF(BL$2=0,0,INDEX('Placebo Lags - Data'!$B:$BA,MATCH($Q37,'Placebo Lags - Data'!$A:$A,0),MATCH(BL$1,'Placebo Lags - Data'!$B$1:$BA$1,0)))*BL$3</f>
        <v>0</v>
      </c>
      <c r="BM37" s="2">
        <f>IF(BM$2=0,0,INDEX('Placebo Lags - Data'!$B:$BA,MATCH($Q37,'Placebo Lags - Data'!$A:$A,0),MATCH(BM$1,'Placebo Lags - Data'!$B$1:$BA$1,0)))*BM$3</f>
        <v>0</v>
      </c>
      <c r="BN37" s="2">
        <f>IF(BN$2=0,0,INDEX('Placebo Lags - Data'!$B:$BA,MATCH($Q37,'Placebo Lags - Data'!$A:$A,0),MATCH(BN$1,'Placebo Lags - Data'!$B$1:$BA$1,0)))*BN$3</f>
        <v>0</v>
      </c>
      <c r="BO37" s="2">
        <f>IF(BO$2=0,0,INDEX('Placebo Lags - Data'!$B:$BA,MATCH($Q37,'Placebo Lags - Data'!$A:$A,0),MATCH(BO$1,'Placebo Lags - Data'!$B$1:$BA$1,0)))*BO$3</f>
        <v>3.0387522652745247E-2</v>
      </c>
      <c r="BP37" s="2">
        <f>IF(BP$2=0,0,INDEX('Placebo Lags - Data'!$B:$BA,MATCH($Q37,'Placebo Lags - Data'!$A:$A,0),MATCH(BP$1,'Placebo Lags - Data'!$B$1:$BA$1,0)))*BP$3</f>
        <v>0</v>
      </c>
      <c r="BQ37" s="2"/>
      <c r="BR37" s="2"/>
    </row>
    <row r="38" spans="1:70" x14ac:dyDescent="0.25">
      <c r="A38" t="s">
        <v>94</v>
      </c>
      <c r="B38" s="2">
        <f t="shared" si="0"/>
        <v>0</v>
      </c>
      <c r="Q38">
        <f>'Placebo Lags - Data'!A35</f>
        <v>2015</v>
      </c>
      <c r="R38" s="2">
        <f>IF(R$2=0,0,INDEX('Placebo Lags - Data'!$B:$BA,MATCH($Q38,'Placebo Lags - Data'!$A:$A,0),MATCH(R$1,'Placebo Lags - Data'!$B$1:$BA$1,0)))*R$3</f>
        <v>3.2218929845839739E-3</v>
      </c>
      <c r="S38" s="2">
        <f>IF(S$2=0,0,INDEX('Placebo Lags - Data'!$B:$BA,MATCH($Q38,'Placebo Lags - Data'!$A:$A,0),MATCH(S$1,'Placebo Lags - Data'!$B$1:$BA$1,0)))*S$3</f>
        <v>0</v>
      </c>
      <c r="T38" s="2">
        <f>IF(T$2=0,0,INDEX('Placebo Lags - Data'!$B:$BA,MATCH($Q38,'Placebo Lags - Data'!$A:$A,0),MATCH(T$1,'Placebo Lags - Data'!$B$1:$BA$1,0)))*T$3</f>
        <v>0</v>
      </c>
      <c r="U38" s="2">
        <f>IF(U$2=0,0,INDEX('Placebo Lags - Data'!$B:$BA,MATCH($Q38,'Placebo Lags - Data'!$A:$A,0),MATCH(U$1,'Placebo Lags - Data'!$B$1:$BA$1,0)))*U$3</f>
        <v>-1.2086464092135429E-2</v>
      </c>
      <c r="V38" s="2">
        <f>IF(V$2=0,0,INDEX('Placebo Lags - Data'!$B:$BA,MATCH($Q38,'Placebo Lags - Data'!$A:$A,0),MATCH(V$1,'Placebo Lags - Data'!$B$1:$BA$1,0)))*V$3</f>
        <v>3.7084046751260757E-2</v>
      </c>
      <c r="W38" s="2">
        <f>IF(W$2=0,0,INDEX('Placebo Lags - Data'!$B:$BA,MATCH($Q38,'Placebo Lags - Data'!$A:$A,0),MATCH(W$1,'Placebo Lags - Data'!$B$1:$BA$1,0)))*W$3</f>
        <v>0</v>
      </c>
      <c r="X38" s="2">
        <f>IF(X$2=0,0,INDEX('Placebo Lags - Data'!$B:$BA,MATCH($Q38,'Placebo Lags - Data'!$A:$A,0),MATCH(X$1,'Placebo Lags - Data'!$B$1:$BA$1,0)))*X$3</f>
        <v>3.8837563246488571E-2</v>
      </c>
      <c r="Y38" s="2">
        <f>IF(Y$2=0,0,INDEX('Placebo Lags - Data'!$B:$BA,MATCH($Q38,'Placebo Lags - Data'!$A:$A,0),MATCH(Y$1,'Placebo Lags - Data'!$B$1:$BA$1,0)))*Y$3</f>
        <v>-4.8623625189065933E-2</v>
      </c>
      <c r="Z38" s="2">
        <f>IF(Z$2=0,0,INDEX('Placebo Lags - Data'!$B:$BA,MATCH($Q38,'Placebo Lags - Data'!$A:$A,0),MATCH(Z$1,'Placebo Lags - Data'!$B$1:$BA$1,0)))*Z$3</f>
        <v>0</v>
      </c>
      <c r="AA38" s="2">
        <f>IF(AA$2=0,0,INDEX('Placebo Lags - Data'!$B:$BA,MATCH($Q38,'Placebo Lags - Data'!$A:$A,0),MATCH(AA$1,'Placebo Lags - Data'!$B$1:$BA$1,0)))*AA$3</f>
        <v>0</v>
      </c>
      <c r="AB38" s="2">
        <f>IF(AB$2=0,0,INDEX('Placebo Lags - Data'!$B:$BA,MATCH($Q38,'Placebo Lags - Data'!$A:$A,0),MATCH(AB$1,'Placebo Lags - Data'!$B$1:$BA$1,0)))*AB$3</f>
        <v>6.9921733811497688E-3</v>
      </c>
      <c r="AC38" s="2">
        <f>IF(AC$2=0,0,INDEX('Placebo Lags - Data'!$B:$BA,MATCH($Q38,'Placebo Lags - Data'!$A:$A,0),MATCH(AC$1,'Placebo Lags - Data'!$B$1:$BA$1,0)))*AC$3</f>
        <v>6.7436615936458111E-3</v>
      </c>
      <c r="AD38" s="2">
        <f>IF(AD$2=0,0,INDEX('Placebo Lags - Data'!$B:$BA,MATCH($Q38,'Placebo Lags - Data'!$A:$A,0),MATCH(AD$1,'Placebo Lags - Data'!$B$1:$BA$1,0)))*AD$3</f>
        <v>0</v>
      </c>
      <c r="AE38" s="2">
        <f>IF(AE$2=0,0,INDEX('Placebo Lags - Data'!$B:$BA,MATCH($Q38,'Placebo Lags - Data'!$A:$A,0),MATCH(AE$1,'Placebo Lags - Data'!$B$1:$BA$1,0)))*AE$3</f>
        <v>-3.5430949181318283E-2</v>
      </c>
      <c r="AF38" s="2">
        <f>IF(AF$2=0,0,INDEX('Placebo Lags - Data'!$B:$BA,MATCH($Q38,'Placebo Lags - Data'!$A:$A,0),MATCH(AF$1,'Placebo Lags - Data'!$B$1:$BA$1,0)))*AF$3</f>
        <v>5.6859970092773438E-2</v>
      </c>
      <c r="AG38" s="2">
        <f>IF(AG$2=0,0,INDEX('Placebo Lags - Data'!$B:$BA,MATCH($Q38,'Placebo Lags - Data'!$A:$A,0),MATCH(AG$1,'Placebo Lags - Data'!$B$1:$BA$1,0)))*AG$3</f>
        <v>0</v>
      </c>
      <c r="AH38" s="2">
        <f>IF(AH$2=0,0,INDEX('Placebo Lags - Data'!$B:$BA,MATCH($Q38,'Placebo Lags - Data'!$A:$A,0),MATCH(AH$1,'Placebo Lags - Data'!$B$1:$BA$1,0)))*AH$3</f>
        <v>-1.8918214365839958E-2</v>
      </c>
      <c r="AI38" s="2">
        <f>IF(AI$2=0,0,INDEX('Placebo Lags - Data'!$B:$BA,MATCH($Q38,'Placebo Lags - Data'!$A:$A,0),MATCH(AI$1,'Placebo Lags - Data'!$B$1:$BA$1,0)))*AI$3</f>
        <v>2.3082219995558262E-3</v>
      </c>
      <c r="AJ38" s="2">
        <f>IF(AJ$2=0,0,INDEX('Placebo Lags - Data'!$B:$BA,MATCH($Q38,'Placebo Lags - Data'!$A:$A,0),MATCH(AJ$1,'Placebo Lags - Data'!$B$1:$BA$1,0)))*AJ$3</f>
        <v>-4.427323117852211E-2</v>
      </c>
      <c r="AK38" s="2">
        <f>IF(AK$2=0,0,INDEX('Placebo Lags - Data'!$B:$BA,MATCH($Q38,'Placebo Lags - Data'!$A:$A,0),MATCH(AK$1,'Placebo Lags - Data'!$B$1:$BA$1,0)))*AK$3</f>
        <v>0</v>
      </c>
      <c r="AL38" s="2">
        <f>IF(AL$2=0,0,INDEX('Placebo Lags - Data'!$B:$BA,MATCH($Q38,'Placebo Lags - Data'!$A:$A,0),MATCH(AL$1,'Placebo Lags - Data'!$B$1:$BA$1,0)))*AL$3</f>
        <v>-6.1041701585054398E-2</v>
      </c>
      <c r="AM38" s="2">
        <f>IF(AM$2=0,0,INDEX('Placebo Lags - Data'!$B:$BA,MATCH($Q38,'Placebo Lags - Data'!$A:$A,0),MATCH(AM$1,'Placebo Lags - Data'!$B$1:$BA$1,0)))*AM$3</f>
        <v>3.4969378262758255E-2</v>
      </c>
      <c r="AN38" s="2">
        <f>IF(AN$2=0,0,INDEX('Placebo Lags - Data'!$B:$BA,MATCH($Q38,'Placebo Lags - Data'!$A:$A,0),MATCH(AN$1,'Placebo Lags - Data'!$B$1:$BA$1,0)))*AN$3</f>
        <v>0</v>
      </c>
      <c r="AO38" s="2">
        <f>IF(AO$2=0,0,INDEX('Placebo Lags - Data'!$B:$BA,MATCH($Q38,'Placebo Lags - Data'!$A:$A,0),MATCH(AO$1,'Placebo Lags - Data'!$B$1:$BA$1,0)))*AO$3</f>
        <v>2.0291643217206001E-2</v>
      </c>
      <c r="AP38" s="2">
        <f>IF(AP$2=0,0,INDEX('Placebo Lags - Data'!$B:$BA,MATCH($Q38,'Placebo Lags - Data'!$A:$A,0),MATCH(AP$1,'Placebo Lags - Data'!$B$1:$BA$1,0)))*AP$3</f>
        <v>0</v>
      </c>
      <c r="AQ38" s="2">
        <f>IF(AQ$2=0,0,INDEX('Placebo Lags - Data'!$B:$BA,MATCH($Q38,'Placebo Lags - Data'!$A:$A,0),MATCH(AQ$1,'Placebo Lags - Data'!$B$1:$BA$1,0)))*AQ$3</f>
        <v>1.9103677943348885E-2</v>
      </c>
      <c r="AR38" s="2">
        <f>IF(AR$2=0,0,INDEX('Placebo Lags - Data'!$B:$BA,MATCH($Q38,'Placebo Lags - Data'!$A:$A,0),MATCH(AR$1,'Placebo Lags - Data'!$B$1:$BA$1,0)))*AR$3</f>
        <v>0</v>
      </c>
      <c r="AS38" s="2">
        <f>IF(AS$2=0,0,INDEX('Placebo Lags - Data'!$B:$BA,MATCH($Q38,'Placebo Lags - Data'!$A:$A,0),MATCH(AS$1,'Placebo Lags - Data'!$B$1:$BA$1,0)))*AS$3</f>
        <v>-1.7578922212123871E-2</v>
      </c>
      <c r="AT38" s="2">
        <f>IF(AT$2=0,0,INDEX('Placebo Lags - Data'!$B:$BA,MATCH($Q38,'Placebo Lags - Data'!$A:$A,0),MATCH(AT$1,'Placebo Lags - Data'!$B$1:$BA$1,0)))*AT$3</f>
        <v>-3.7040513008832932E-2</v>
      </c>
      <c r="AU38" s="2">
        <f>IF(AU$2=0,0,INDEX('Placebo Lags - Data'!$B:$BA,MATCH($Q38,'Placebo Lags - Data'!$A:$A,0),MATCH(AU$1,'Placebo Lags - Data'!$B$1:$BA$1,0)))*AU$3</f>
        <v>0</v>
      </c>
      <c r="AV38" s="2">
        <f>IF(AV$2=0,0,INDEX('Placebo Lags - Data'!$B:$BA,MATCH($Q38,'Placebo Lags - Data'!$A:$A,0),MATCH(AV$1,'Placebo Lags - Data'!$B$1:$BA$1,0)))*AV$3</f>
        <v>8.4475286304950714E-2</v>
      </c>
      <c r="AW38" s="2">
        <f>IF(AW$2=0,0,INDEX('Placebo Lags - Data'!$B:$BA,MATCH($Q38,'Placebo Lags - Data'!$A:$A,0),MATCH(AW$1,'Placebo Lags - Data'!$B$1:$BA$1,0)))*AW$3</f>
        <v>0</v>
      </c>
      <c r="AX38" s="2">
        <f>IF(AX$2=0,0,INDEX('Placebo Lags - Data'!$B:$BA,MATCH($Q38,'Placebo Lags - Data'!$A:$A,0),MATCH(AX$1,'Placebo Lags - Data'!$B$1:$BA$1,0)))*AX$3</f>
        <v>0</v>
      </c>
      <c r="AY38" s="2">
        <f>IF(AY$2=0,0,INDEX('Placebo Lags - Data'!$B:$BA,MATCH($Q38,'Placebo Lags - Data'!$A:$A,0),MATCH(AY$1,'Placebo Lags - Data'!$B$1:$BA$1,0)))*AY$3</f>
        <v>0</v>
      </c>
      <c r="AZ38" s="2">
        <f>IF(AZ$2=0,0,INDEX('Placebo Lags - Data'!$B:$BA,MATCH($Q38,'Placebo Lags - Data'!$A:$A,0),MATCH(AZ$1,'Placebo Lags - Data'!$B$1:$BA$1,0)))*AZ$3</f>
        <v>-6.4810715615749359E-2</v>
      </c>
      <c r="BA38" s="2">
        <f>IF(BA$2=0,0,INDEX('Placebo Lags - Data'!$B:$BA,MATCH($Q38,'Placebo Lags - Data'!$A:$A,0),MATCH(BA$1,'Placebo Lags - Data'!$B$1:$BA$1,0)))*BA$3</f>
        <v>0</v>
      </c>
      <c r="BB38" s="2">
        <f>IF(BB$2=0,0,INDEX('Placebo Lags - Data'!$B:$BA,MATCH($Q38,'Placebo Lags - Data'!$A:$A,0),MATCH(BB$1,'Placebo Lags - Data'!$B$1:$BA$1,0)))*BB$3</f>
        <v>3.6610458046197891E-2</v>
      </c>
      <c r="BC38" s="2">
        <f>IF(BC$2=0,0,INDEX('Placebo Lags - Data'!$B:$BA,MATCH($Q38,'Placebo Lags - Data'!$A:$A,0),MATCH(BC$1,'Placebo Lags - Data'!$B$1:$BA$1,0)))*BC$3</f>
        <v>0</v>
      </c>
      <c r="BD38" s="2">
        <f>IF(BD$2=0,0,INDEX('Placebo Lags - Data'!$B:$BA,MATCH($Q38,'Placebo Lags - Data'!$A:$A,0),MATCH(BD$1,'Placebo Lags - Data'!$B$1:$BA$1,0)))*BD$3</f>
        <v>0</v>
      </c>
      <c r="BE38" s="2">
        <f>IF(BE$2=0,0,INDEX('Placebo Lags - Data'!$B:$BA,MATCH($Q38,'Placebo Lags - Data'!$A:$A,0),MATCH(BE$1,'Placebo Lags - Data'!$B$1:$BA$1,0)))*BE$3</f>
        <v>0</v>
      </c>
      <c r="BF38" s="2">
        <f>IF(BF$2=0,0,INDEX('Placebo Lags - Data'!$B:$BA,MATCH($Q38,'Placebo Lags - Data'!$A:$A,0),MATCH(BF$1,'Placebo Lags - Data'!$B$1:$BA$1,0)))*BF$3</f>
        <v>-2.1600212901830673E-2</v>
      </c>
      <c r="BG38" s="2">
        <f>IF(BG$2=0,0,INDEX('Placebo Lags - Data'!$B:$BA,MATCH($Q38,'Placebo Lags - Data'!$A:$A,0),MATCH(BG$1,'Placebo Lags - Data'!$B$1:$BA$1,0)))*BG$3</f>
        <v>-4.2009837925434113E-2</v>
      </c>
      <c r="BH38" s="2">
        <f>IF(BH$2=0,0,INDEX('Placebo Lags - Data'!$B:$BA,MATCH($Q38,'Placebo Lags - Data'!$A:$A,0),MATCH(BH$1,'Placebo Lags - Data'!$B$1:$BA$1,0)))*BH$3</f>
        <v>3.3529307693243027E-2</v>
      </c>
      <c r="BI38" s="2">
        <f>IF(BI$2=0,0,INDEX('Placebo Lags - Data'!$B:$BA,MATCH($Q38,'Placebo Lags - Data'!$A:$A,0),MATCH(BI$1,'Placebo Lags - Data'!$B$1:$BA$1,0)))*BI$3</f>
        <v>1.8515799194574356E-2</v>
      </c>
      <c r="BJ38" s="2">
        <f>IF(BJ$2=0,0,INDEX('Placebo Lags - Data'!$B:$BA,MATCH($Q38,'Placebo Lags - Data'!$A:$A,0),MATCH(BJ$1,'Placebo Lags - Data'!$B$1:$BA$1,0)))*BJ$3</f>
        <v>0</v>
      </c>
      <c r="BK38" s="2">
        <f>IF(BK$2=0,0,INDEX('Placebo Lags - Data'!$B:$BA,MATCH($Q38,'Placebo Lags - Data'!$A:$A,0),MATCH(BK$1,'Placebo Lags - Data'!$B$1:$BA$1,0)))*BK$3</f>
        <v>0</v>
      </c>
      <c r="BL38" s="2">
        <f>IF(BL$2=0,0,INDEX('Placebo Lags - Data'!$B:$BA,MATCH($Q38,'Placebo Lags - Data'!$A:$A,0),MATCH(BL$1,'Placebo Lags - Data'!$B$1:$BA$1,0)))*BL$3</f>
        <v>0</v>
      </c>
      <c r="BM38" s="2">
        <f>IF(BM$2=0,0,INDEX('Placebo Lags - Data'!$B:$BA,MATCH($Q38,'Placebo Lags - Data'!$A:$A,0),MATCH(BM$1,'Placebo Lags - Data'!$B$1:$BA$1,0)))*BM$3</f>
        <v>0</v>
      </c>
      <c r="BN38" s="2">
        <f>IF(BN$2=0,0,INDEX('Placebo Lags - Data'!$B:$BA,MATCH($Q38,'Placebo Lags - Data'!$A:$A,0),MATCH(BN$1,'Placebo Lags - Data'!$B$1:$BA$1,0)))*BN$3</f>
        <v>0</v>
      </c>
      <c r="BO38" s="2">
        <f>IF(BO$2=0,0,INDEX('Placebo Lags - Data'!$B:$BA,MATCH($Q38,'Placebo Lags - Data'!$A:$A,0),MATCH(BO$1,'Placebo Lags - Data'!$B$1:$BA$1,0)))*BO$3</f>
        <v>3.2126974314451218E-2</v>
      </c>
      <c r="BP38" s="2">
        <f>IF(BP$2=0,0,INDEX('Placebo Lags - Data'!$B:$BA,MATCH($Q38,'Placebo Lags - Data'!$A:$A,0),MATCH(BP$1,'Placebo Lags - Data'!$B$1:$BA$1,0)))*BP$3</f>
        <v>0</v>
      </c>
      <c r="BQ38" s="2"/>
      <c r="BR38" s="2"/>
    </row>
    <row r="39" spans="1:70" x14ac:dyDescent="0.25">
      <c r="A39" t="s">
        <v>98</v>
      </c>
      <c r="B39" s="2">
        <f t="shared" si="0"/>
        <v>0</v>
      </c>
    </row>
    <row r="40" spans="1:70" x14ac:dyDescent="0.25">
      <c r="A40" t="s">
        <v>101</v>
      </c>
      <c r="B40" s="2">
        <f t="shared" si="0"/>
        <v>0</v>
      </c>
    </row>
    <row r="41" spans="1:70" x14ac:dyDescent="0.25">
      <c r="A41" t="s">
        <v>103</v>
      </c>
      <c r="B41" s="2">
        <f t="shared" si="0"/>
        <v>0</v>
      </c>
    </row>
    <row r="42" spans="1:70" x14ac:dyDescent="0.25">
      <c r="A42" t="s">
        <v>105</v>
      </c>
      <c r="B42" s="2">
        <f t="shared" si="0"/>
        <v>0</v>
      </c>
    </row>
    <row r="43" spans="1:70" x14ac:dyDescent="0.25">
      <c r="A43" t="s">
        <v>108</v>
      </c>
      <c r="B43" s="2">
        <f t="shared" si="0"/>
        <v>0</v>
      </c>
    </row>
    <row r="44" spans="1:70" x14ac:dyDescent="0.25">
      <c r="A44" t="s">
        <v>111</v>
      </c>
      <c r="B44" s="2">
        <f t="shared" si="0"/>
        <v>0</v>
      </c>
    </row>
    <row r="45" spans="1:70" x14ac:dyDescent="0.25">
      <c r="A45" t="s">
        <v>113</v>
      </c>
      <c r="B45" s="2">
        <f t="shared" si="0"/>
        <v>0</v>
      </c>
    </row>
    <row r="46" spans="1:70" x14ac:dyDescent="0.25">
      <c r="A46" t="s">
        <v>115</v>
      </c>
      <c r="B46" s="2">
        <f t="shared" si="0"/>
        <v>0</v>
      </c>
    </row>
    <row r="47" spans="1:70" x14ac:dyDescent="0.25">
      <c r="A47" t="s">
        <v>121</v>
      </c>
      <c r="B47" s="2">
        <f t="shared" si="0"/>
        <v>0</v>
      </c>
    </row>
    <row r="48" spans="1:70" x14ac:dyDescent="0.25">
      <c r="A48" t="s">
        <v>123</v>
      </c>
      <c r="B48" s="2">
        <f t="shared" si="0"/>
        <v>0</v>
      </c>
    </row>
    <row r="49" spans="1:2" x14ac:dyDescent="0.25">
      <c r="A49" t="s">
        <v>125</v>
      </c>
      <c r="B49" s="2">
        <f t="shared" si="0"/>
        <v>0</v>
      </c>
    </row>
    <row r="50" spans="1:2" x14ac:dyDescent="0.25">
      <c r="A50" t="s">
        <v>127</v>
      </c>
      <c r="B50" s="2">
        <f t="shared" si="0"/>
        <v>0</v>
      </c>
    </row>
    <row r="51" spans="1:2" x14ac:dyDescent="0.25">
      <c r="A51" t="s">
        <v>129</v>
      </c>
      <c r="B51" s="2">
        <f t="shared" si="0"/>
        <v>0</v>
      </c>
    </row>
    <row r="52" spans="1:2" x14ac:dyDescent="0.25">
      <c r="A52" t="s">
        <v>132</v>
      </c>
      <c r="B52" s="2">
        <f t="shared" si="0"/>
        <v>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G1" workbookViewId="0">
      <selection activeCell="X13" sqref="X13"/>
    </sheetView>
  </sheetViews>
  <sheetFormatPr defaultColWidth="8.85546875" defaultRowHeight="15" x14ac:dyDescent="0.25"/>
  <sheetData>
    <row r="1" spans="1:6" x14ac:dyDescent="0.25">
      <c r="A1" t="s">
        <v>198</v>
      </c>
      <c r="B1" t="s">
        <v>199</v>
      </c>
      <c r="C1" t="s">
        <v>200</v>
      </c>
      <c r="D1" t="s">
        <v>203</v>
      </c>
      <c r="E1" t="s">
        <v>204</v>
      </c>
      <c r="F1" t="s">
        <v>205</v>
      </c>
    </row>
    <row r="2" spans="1:6" x14ac:dyDescent="0.25">
      <c r="A2">
        <v>1982</v>
      </c>
      <c r="B2">
        <f>INDEX('Lag Test - Data'!B$2:B$35,MATCH($A2,'Lag Test - Data'!$A$2:$A$35,0))</f>
        <v>0.45485404133796692</v>
      </c>
      <c r="C2">
        <f>INDEX('Lag Test - Data'!C$2:C$35,MATCH($A2,'Lag Test - Data'!$A$2:$A$35,0))</f>
        <v>0.45732123500108723</v>
      </c>
      <c r="D2">
        <f>INDEX('Lag Test - Data'!D$2:D$35,MATCH($A2,'Lag Test - Data'!$A$2:$A$35,0))</f>
        <v>0.45716146633028981</v>
      </c>
      <c r="E2">
        <f>INDEX('Lag Test - Data'!E$2:E$35,MATCH($A2,'Lag Test - Data'!$A$2:$A$35,0))</f>
        <v>0.45499262779951088</v>
      </c>
      <c r="F2">
        <f>INDEX('Lag Test - Data'!F$2:F$35,MATCH($A2,'Lag Test - Data'!$A$2:$A$35,0))</f>
        <v>0.45499263000000001</v>
      </c>
    </row>
    <row r="3" spans="1:6" x14ac:dyDescent="0.25">
      <c r="A3">
        <v>1983</v>
      </c>
      <c r="B3">
        <f>INDEX('Lag Test - Data'!B$2:B$35,MATCH($A3,'Lag Test - Data'!$A$2:$A$35,0))</f>
        <v>0.45566859841346741</v>
      </c>
      <c r="C3">
        <f>INDEX('Lag Test - Data'!C$2:C$35,MATCH($A3,'Lag Test - Data'!$A$2:$A$35,0))</f>
        <v>0.45576109388470648</v>
      </c>
      <c r="D3">
        <f>INDEX('Lag Test - Data'!D$2:D$35,MATCH($A3,'Lag Test - Data'!$A$2:$A$35,0))</f>
        <v>0.4535637440085411</v>
      </c>
      <c r="E3">
        <f>INDEX('Lag Test - Data'!E$2:E$35,MATCH($A3,'Lag Test - Data'!$A$2:$A$35,0))</f>
        <v>0.45570670768618582</v>
      </c>
      <c r="F3">
        <f>INDEX('Lag Test - Data'!F$2:F$35,MATCH($A3,'Lag Test - Data'!$A$2:$A$35,0))</f>
        <v>0.45570671000000001</v>
      </c>
    </row>
    <row r="4" spans="1:6" x14ac:dyDescent="0.25">
      <c r="A4">
        <v>1984</v>
      </c>
      <c r="B4">
        <f>INDEX('Lag Test - Data'!B$2:B$35,MATCH($A4,'Lag Test - Data'!$A$2:$A$35,0))</f>
        <v>0.4263959527015686</v>
      </c>
      <c r="C4">
        <f>INDEX('Lag Test - Data'!C$2:C$35,MATCH($A4,'Lag Test - Data'!$A$2:$A$35,0))</f>
        <v>0.42513698112964632</v>
      </c>
      <c r="D4">
        <f>INDEX('Lag Test - Data'!D$2:D$35,MATCH($A4,'Lag Test - Data'!$A$2:$A$35,0))</f>
        <v>0.42748153451085091</v>
      </c>
      <c r="E4">
        <f>INDEX('Lag Test - Data'!E$2:E$35,MATCH($A4,'Lag Test - Data'!$A$2:$A$35,0))</f>
        <v>0.39792552185058594</v>
      </c>
      <c r="F4">
        <f>INDEX('Lag Test - Data'!F$2:F$35,MATCH($A4,'Lag Test - Data'!$A$2:$A$35,0))</f>
        <v>0.39792551999999998</v>
      </c>
    </row>
    <row r="5" spans="1:6" x14ac:dyDescent="0.25">
      <c r="A5">
        <v>1985</v>
      </c>
      <c r="B5">
        <f>INDEX('Lag Test - Data'!B$2:B$35,MATCH($A5,'Lag Test - Data'!$A$2:$A$35,0))</f>
        <v>0.38088235259056091</v>
      </c>
      <c r="C5">
        <f>INDEX('Lag Test - Data'!C$2:C$35,MATCH($A5,'Lag Test - Data'!$A$2:$A$35,0))</f>
        <v>0.3808942598998547</v>
      </c>
      <c r="D5">
        <f>INDEX('Lag Test - Data'!D$2:D$35,MATCH($A5,'Lag Test - Data'!$A$2:$A$35,0))</f>
        <v>0.37594222447276121</v>
      </c>
      <c r="E5">
        <f>INDEX('Lag Test - Data'!E$2:E$35,MATCH($A5,'Lag Test - Data'!$A$2:$A$35,0))</f>
        <v>0.39488285151124003</v>
      </c>
      <c r="F5">
        <f>INDEX('Lag Test - Data'!F$2:F$35,MATCH($A5,'Lag Test - Data'!$A$2:$A$35,0))</f>
        <v>0.39488285000000001</v>
      </c>
    </row>
    <row r="6" spans="1:6" x14ac:dyDescent="0.25">
      <c r="A6">
        <v>1986</v>
      </c>
      <c r="B6">
        <f>INDEX('Lag Test - Data'!B$2:B$35,MATCH($A6,'Lag Test - Data'!$A$2:$A$35,0))</f>
        <v>0.38520056009292603</v>
      </c>
      <c r="C6">
        <f>INDEX('Lag Test - Data'!C$2:C$35,MATCH($A6,'Lag Test - Data'!$A$2:$A$35,0))</f>
        <v>0.39795495662093161</v>
      </c>
      <c r="D6">
        <f>INDEX('Lag Test - Data'!D$2:D$35,MATCH($A6,'Lag Test - Data'!$A$2:$A$35,0))</f>
        <v>0.40183206102252006</v>
      </c>
      <c r="E6">
        <f>INDEX('Lag Test - Data'!E$2:E$35,MATCH($A6,'Lag Test - Data'!$A$2:$A$35,0))</f>
        <v>0.41487922868132598</v>
      </c>
      <c r="F6">
        <f>INDEX('Lag Test - Data'!F$2:F$35,MATCH($A6,'Lag Test - Data'!$A$2:$A$35,0))</f>
        <v>0.41487922999999999</v>
      </c>
    </row>
    <row r="7" spans="1:6" x14ac:dyDescent="0.25">
      <c r="A7">
        <v>1987</v>
      </c>
      <c r="B7">
        <f>INDEX('Lag Test - Data'!B$2:B$35,MATCH($A7,'Lag Test - Data'!$A$2:$A$35,0))</f>
        <v>0.37112009525299072</v>
      </c>
      <c r="C7">
        <f>INDEX('Lag Test - Data'!C$2:C$35,MATCH($A7,'Lag Test - Data'!$A$2:$A$35,0))</f>
        <v>0.39109611877799033</v>
      </c>
      <c r="D7">
        <f>INDEX('Lag Test - Data'!D$2:D$35,MATCH($A7,'Lag Test - Data'!$A$2:$A$35,0))</f>
        <v>0.39128016230463986</v>
      </c>
      <c r="E7">
        <f>INDEX('Lag Test - Data'!E$2:E$35,MATCH($A7,'Lag Test - Data'!$A$2:$A$35,0))</f>
        <v>0.39410999140143393</v>
      </c>
      <c r="F7">
        <f>INDEX('Lag Test - Data'!F$2:F$35,MATCH($A7,'Lag Test - Data'!$A$2:$A$35,0))</f>
        <v>0.39410999000000002</v>
      </c>
    </row>
    <row r="8" spans="1:6" x14ac:dyDescent="0.25">
      <c r="A8">
        <v>1988</v>
      </c>
      <c r="B8">
        <f>INDEX('Lag Test - Data'!B$2:B$35,MATCH($A8,'Lag Test - Data'!$A$2:$A$35,0))</f>
        <v>0.37837839126586914</v>
      </c>
      <c r="C8">
        <f>INDEX('Lag Test - Data'!C$2:C$35,MATCH($A8,'Lag Test - Data'!$A$2:$A$35,0))</f>
        <v>0.37698381009697912</v>
      </c>
      <c r="D8">
        <f>INDEX('Lag Test - Data'!D$2:D$35,MATCH($A8,'Lag Test - Data'!$A$2:$A$35,0))</f>
        <v>0.37426787543296813</v>
      </c>
      <c r="E8">
        <f>INDEX('Lag Test - Data'!E$2:E$35,MATCH($A8,'Lag Test - Data'!$A$2:$A$35,0))</f>
        <v>0.38563437220454216</v>
      </c>
      <c r="F8">
        <f>INDEX('Lag Test - Data'!F$2:F$35,MATCH($A8,'Lag Test - Data'!$A$2:$A$35,0))</f>
        <v>0.38563437</v>
      </c>
    </row>
    <row r="9" spans="1:6" x14ac:dyDescent="0.25">
      <c r="A9">
        <v>1989</v>
      </c>
      <c r="B9">
        <f>INDEX('Lag Test - Data'!B$2:B$35,MATCH($A9,'Lag Test - Data'!$A$2:$A$35,0))</f>
        <v>0.37176164984703064</v>
      </c>
      <c r="C9">
        <f>INDEX('Lag Test - Data'!C$2:C$35,MATCH($A9,'Lag Test - Data'!$A$2:$A$35,0))</f>
        <v>0.36123018345236779</v>
      </c>
      <c r="D9">
        <f>INDEX('Lag Test - Data'!D$2:D$35,MATCH($A9,'Lag Test - Data'!$A$2:$A$35,0))</f>
        <v>0.36877172058820723</v>
      </c>
      <c r="E9">
        <f>INDEX('Lag Test - Data'!E$2:E$35,MATCH($A9,'Lag Test - Data'!$A$2:$A$35,0))</f>
        <v>0.3718532527089119</v>
      </c>
      <c r="F9">
        <f>INDEX('Lag Test - Data'!F$2:F$35,MATCH($A9,'Lag Test - Data'!$A$2:$A$35,0))</f>
        <v>0.37185325000000002</v>
      </c>
    </row>
    <row r="10" spans="1:6" x14ac:dyDescent="0.25">
      <c r="A10">
        <v>1990</v>
      </c>
      <c r="B10">
        <f>INDEX('Lag Test - Data'!B$2:B$35,MATCH($A10,'Lag Test - Data'!$A$2:$A$35,0))</f>
        <v>0.37998601794242859</v>
      </c>
      <c r="C10">
        <f>INDEX('Lag Test - Data'!C$2:C$35,MATCH($A10,'Lag Test - Data'!$A$2:$A$35,0))</f>
        <v>0.39996896439790725</v>
      </c>
      <c r="D10">
        <f>INDEX('Lag Test - Data'!D$2:D$35,MATCH($A10,'Lag Test - Data'!$A$2:$A$35,0))</f>
        <v>0.3799492736160755</v>
      </c>
      <c r="E10">
        <f>INDEX('Lag Test - Data'!E$2:E$35,MATCH($A10,'Lag Test - Data'!$A$2:$A$35,0))</f>
        <v>0.38695816603302968</v>
      </c>
      <c r="F10">
        <f>INDEX('Lag Test - Data'!F$2:F$35,MATCH($A10,'Lag Test - Data'!$A$2:$A$35,0))</f>
        <v>0.38695816999999999</v>
      </c>
    </row>
    <row r="11" spans="1:6" x14ac:dyDescent="0.25">
      <c r="A11">
        <v>1991</v>
      </c>
      <c r="B11">
        <f>INDEX('Lag Test - Data'!B$2:B$35,MATCH($A11,'Lag Test - Data'!$A$2:$A$35,0))</f>
        <v>0.37684538960456848</v>
      </c>
      <c r="C11">
        <f>INDEX('Lag Test - Data'!C$2:C$35,MATCH($A11,'Lag Test - Data'!$A$2:$A$35,0))</f>
        <v>0.37673886027932169</v>
      </c>
      <c r="D11">
        <f>INDEX('Lag Test - Data'!D$2:D$35,MATCH($A11,'Lag Test - Data'!$A$2:$A$35,0))</f>
        <v>0.37562178668379786</v>
      </c>
      <c r="E11">
        <f>INDEX('Lag Test - Data'!E$2:E$35,MATCH($A11,'Lag Test - Data'!$A$2:$A$35,0))</f>
        <v>0.37698661780357368</v>
      </c>
      <c r="F11">
        <f>INDEX('Lag Test - Data'!F$2:F$35,MATCH($A11,'Lag Test - Data'!$A$2:$A$35,0))</f>
        <v>0.37698661999999999</v>
      </c>
    </row>
    <row r="12" spans="1:6" x14ac:dyDescent="0.25">
      <c r="A12">
        <v>1992</v>
      </c>
      <c r="B12">
        <f>INDEX('Lag Test - Data'!B$2:B$35,MATCH($A12,'Lag Test - Data'!$A$2:$A$35,0))</f>
        <v>0.35256409645080566</v>
      </c>
      <c r="C12">
        <f>INDEX('Lag Test - Data'!C$2:C$35,MATCH($A12,'Lag Test - Data'!$A$2:$A$35,0))</f>
        <v>0.34371254880726343</v>
      </c>
      <c r="D12">
        <f>INDEX('Lag Test - Data'!D$2:D$35,MATCH($A12,'Lag Test - Data'!$A$2:$A$35,0))</f>
        <v>0.35197524759173393</v>
      </c>
      <c r="E12">
        <f>INDEX('Lag Test - Data'!E$2:E$35,MATCH($A12,'Lag Test - Data'!$A$2:$A$35,0))</f>
        <v>0.34816450776159763</v>
      </c>
      <c r="F12">
        <f>INDEX('Lag Test - Data'!F$2:F$35,MATCH($A12,'Lag Test - Data'!$A$2:$A$35,0))</f>
        <v>0.34816450999999998</v>
      </c>
    </row>
    <row r="13" spans="1:6" x14ac:dyDescent="0.25">
      <c r="A13">
        <v>1993</v>
      </c>
      <c r="B13">
        <f>INDEX('Lag Test - Data'!B$2:B$35,MATCH($A13,'Lag Test - Data'!$A$2:$A$35,0))</f>
        <v>0.32559999823570251</v>
      </c>
      <c r="C13">
        <f>INDEX('Lag Test - Data'!C$2:C$35,MATCH($A13,'Lag Test - Data'!$A$2:$A$35,0))</f>
        <v>0.32568274365365507</v>
      </c>
      <c r="D13">
        <f>INDEX('Lag Test - Data'!D$2:D$35,MATCH($A13,'Lag Test - Data'!$A$2:$A$35,0))</f>
        <v>0.34307339459657665</v>
      </c>
      <c r="E13">
        <f>INDEX('Lag Test - Data'!E$2:E$35,MATCH($A13,'Lag Test - Data'!$A$2:$A$35,0))</f>
        <v>0.33541723489761344</v>
      </c>
      <c r="F13">
        <f>INDEX('Lag Test - Data'!F$2:F$35,MATCH($A13,'Lag Test - Data'!$A$2:$A$35,0))</f>
        <v>0.33541723000000001</v>
      </c>
    </row>
    <row r="14" spans="1:6" x14ac:dyDescent="0.25">
      <c r="A14">
        <v>1994</v>
      </c>
      <c r="B14">
        <f>INDEX('Lag Test - Data'!B$2:B$35,MATCH($A14,'Lag Test - Data'!$A$2:$A$35,0))</f>
        <v>0.32926830649375916</v>
      </c>
      <c r="C14">
        <f>INDEX('Lag Test - Data'!C$2:C$35,MATCH($A14,'Lag Test - Data'!$A$2:$A$35,0))</f>
        <v>0.33601495653390884</v>
      </c>
      <c r="D14">
        <f>INDEX('Lag Test - Data'!D$2:D$35,MATCH($A14,'Lag Test - Data'!$A$2:$A$35,0))</f>
        <v>0.32742087408900261</v>
      </c>
      <c r="E14">
        <f>INDEX('Lag Test - Data'!E$2:E$35,MATCH($A14,'Lag Test - Data'!$A$2:$A$35,0))</f>
        <v>0.3279610766619443</v>
      </c>
      <c r="F14">
        <f>INDEX('Lag Test - Data'!F$2:F$35,MATCH($A14,'Lag Test - Data'!$A$2:$A$35,0))</f>
        <v>0.32796108000000002</v>
      </c>
    </row>
    <row r="15" spans="1:6" x14ac:dyDescent="0.25">
      <c r="A15">
        <v>1995</v>
      </c>
      <c r="B15">
        <f>INDEX('Lag Test - Data'!B$2:B$35,MATCH($A15,'Lag Test - Data'!$A$2:$A$35,0))</f>
        <v>0.32881596684455872</v>
      </c>
      <c r="C15">
        <f>INDEX('Lag Test - Data'!C$2:C$35,MATCH($A15,'Lag Test - Data'!$A$2:$A$35,0))</f>
        <v>0.34657349638640883</v>
      </c>
      <c r="D15">
        <f>INDEX('Lag Test - Data'!D$2:D$35,MATCH($A15,'Lag Test - Data'!$A$2:$A$35,0))</f>
        <v>0.33999802941083906</v>
      </c>
      <c r="E15">
        <f>INDEX('Lag Test - Data'!E$2:E$35,MATCH($A15,'Lag Test - Data'!$A$2:$A$35,0))</f>
        <v>0.32806017129123216</v>
      </c>
      <c r="F15">
        <f>INDEX('Lag Test - Data'!F$2:F$35,MATCH($A15,'Lag Test - Data'!$A$2:$A$35,0))</f>
        <v>0.32806016999999998</v>
      </c>
    </row>
    <row r="16" spans="1:6" x14ac:dyDescent="0.25">
      <c r="A16">
        <v>1996</v>
      </c>
      <c r="B16">
        <f>INDEX('Lag Test - Data'!B$2:B$35,MATCH($A16,'Lag Test - Data'!$A$2:$A$35,0))</f>
        <v>0.3287566602230072</v>
      </c>
      <c r="C16">
        <f>INDEX('Lag Test - Data'!C$2:C$35,MATCH($A16,'Lag Test - Data'!$A$2:$A$35,0))</f>
        <v>0.31250864076614376</v>
      </c>
      <c r="D16">
        <f>INDEX('Lag Test - Data'!D$2:D$35,MATCH($A16,'Lag Test - Data'!$A$2:$A$35,0))</f>
        <v>0.31524432280659676</v>
      </c>
      <c r="E16">
        <f>INDEX('Lag Test - Data'!E$2:E$35,MATCH($A16,'Lag Test - Data'!$A$2:$A$35,0))</f>
        <v>0.31126919059455394</v>
      </c>
      <c r="F16">
        <f>INDEX('Lag Test - Data'!F$2:F$35,MATCH($A16,'Lag Test - Data'!$A$2:$A$35,0))</f>
        <v>0.31126918999999997</v>
      </c>
    </row>
    <row r="17" spans="1:6" x14ac:dyDescent="0.25">
      <c r="A17">
        <v>1997</v>
      </c>
      <c r="B17">
        <f>INDEX('Lag Test - Data'!B$2:B$35,MATCH($A17,'Lag Test - Data'!$A$2:$A$35,0))</f>
        <v>0.29864972829818726</v>
      </c>
      <c r="C17">
        <f>INDEX('Lag Test - Data'!C$2:C$35,MATCH($A17,'Lag Test - Data'!$A$2:$A$35,0))</f>
        <v>0.28891327358782293</v>
      </c>
      <c r="D17">
        <f>INDEX('Lag Test - Data'!D$2:D$35,MATCH($A17,'Lag Test - Data'!$A$2:$A$35,0))</f>
        <v>0.30326417177915571</v>
      </c>
      <c r="E17">
        <f>INDEX('Lag Test - Data'!E$2:E$35,MATCH($A17,'Lag Test - Data'!$A$2:$A$35,0))</f>
        <v>0.29879655885696416</v>
      </c>
      <c r="F17">
        <f>INDEX('Lag Test - Data'!F$2:F$35,MATCH($A17,'Lag Test - Data'!$A$2:$A$35,0))</f>
        <v>0.29879655999999999</v>
      </c>
    </row>
    <row r="18" spans="1:6" x14ac:dyDescent="0.25">
      <c r="A18">
        <v>1998</v>
      </c>
      <c r="B18">
        <f>INDEX('Lag Test - Data'!B$2:B$35,MATCH($A18,'Lag Test - Data'!$A$2:$A$35,0))</f>
        <v>0.32145747542381287</v>
      </c>
      <c r="C18">
        <f>INDEX('Lag Test - Data'!C$2:C$35,MATCH($A18,'Lag Test - Data'!$A$2:$A$35,0))</f>
        <v>0.30068807117640972</v>
      </c>
      <c r="D18">
        <f>INDEX('Lag Test - Data'!D$2:D$35,MATCH($A18,'Lag Test - Data'!$A$2:$A$35,0))</f>
        <v>0.31732326918840409</v>
      </c>
      <c r="E18">
        <f>INDEX('Lag Test - Data'!E$2:E$35,MATCH($A18,'Lag Test - Data'!$A$2:$A$35,0))</f>
        <v>0.28884047704935067</v>
      </c>
      <c r="F18">
        <f>INDEX('Lag Test - Data'!F$2:F$35,MATCH($A18,'Lag Test - Data'!$A$2:$A$35,0))</f>
        <v>0.28884048000000001</v>
      </c>
    </row>
    <row r="19" spans="1:6" x14ac:dyDescent="0.25">
      <c r="A19">
        <v>1999</v>
      </c>
      <c r="B19">
        <f>INDEX('Lag Test - Data'!B$2:B$35,MATCH($A19,'Lag Test - Data'!$A$2:$A$35,0))</f>
        <v>0.30680060386657715</v>
      </c>
      <c r="C19">
        <f>INDEX('Lag Test - Data'!C$2:C$35,MATCH($A19,'Lag Test - Data'!$A$2:$A$35,0))</f>
        <v>0.30655757942795753</v>
      </c>
      <c r="D19">
        <f>INDEX('Lag Test - Data'!D$2:D$35,MATCH($A19,'Lag Test - Data'!$A$2:$A$35,0))</f>
        <v>0.28679752168059353</v>
      </c>
      <c r="E19">
        <f>INDEX('Lag Test - Data'!E$2:E$35,MATCH($A19,'Lag Test - Data'!$A$2:$A$35,0))</f>
        <v>0.27768328766524791</v>
      </c>
      <c r="F19">
        <f>INDEX('Lag Test - Data'!F$2:F$35,MATCH($A19,'Lag Test - Data'!$A$2:$A$35,0))</f>
        <v>0.27768329000000003</v>
      </c>
    </row>
    <row r="20" spans="1:6" x14ac:dyDescent="0.25">
      <c r="A20">
        <v>2000</v>
      </c>
      <c r="B20">
        <f>INDEX('Lag Test - Data'!B$2:B$35,MATCH($A20,'Lag Test - Data'!$A$2:$A$35,0))</f>
        <v>0.31500393152236938</v>
      </c>
      <c r="C20">
        <f>INDEX('Lag Test - Data'!C$2:C$35,MATCH($A20,'Lag Test - Data'!$A$2:$A$35,0))</f>
        <v>0.32273804150521751</v>
      </c>
      <c r="D20">
        <f>INDEX('Lag Test - Data'!D$2:D$35,MATCH($A20,'Lag Test - Data'!$A$2:$A$35,0))</f>
        <v>0.32807794946432112</v>
      </c>
      <c r="E20">
        <f>INDEX('Lag Test - Data'!E$2:E$35,MATCH($A20,'Lag Test - Data'!$A$2:$A$35,0))</f>
        <v>0.30410183542966845</v>
      </c>
      <c r="F20">
        <f>INDEX('Lag Test - Data'!F$2:F$35,MATCH($A20,'Lag Test - Data'!$A$2:$A$35,0))</f>
        <v>0.30410184000000001</v>
      </c>
    </row>
    <row r="21" spans="1:6" x14ac:dyDescent="0.25">
      <c r="A21">
        <v>2001</v>
      </c>
      <c r="B21">
        <f>INDEX('Lag Test - Data'!B$2:B$35,MATCH($A21,'Lag Test - Data'!$A$2:$A$35,0))</f>
        <v>0.30393701791763306</v>
      </c>
      <c r="C21">
        <f>INDEX('Lag Test - Data'!C$2:C$35,MATCH($A21,'Lag Test - Data'!$A$2:$A$35,0))</f>
        <v>0.31905436244606966</v>
      </c>
      <c r="D21">
        <f>INDEX('Lag Test - Data'!D$2:D$35,MATCH($A21,'Lag Test - Data'!$A$2:$A$35,0))</f>
        <v>0.30809879365563392</v>
      </c>
      <c r="E21">
        <f>INDEX('Lag Test - Data'!E$2:E$35,MATCH($A21,'Lag Test - Data'!$A$2:$A$35,0))</f>
        <v>0.30820053336024278</v>
      </c>
      <c r="F21">
        <f>INDEX('Lag Test - Data'!F$2:F$35,MATCH($A21,'Lag Test - Data'!$A$2:$A$35,0))</f>
        <v>0.30820052999999997</v>
      </c>
    </row>
    <row r="22" spans="1:6" x14ac:dyDescent="0.25">
      <c r="A22">
        <v>2002</v>
      </c>
      <c r="B22">
        <f>INDEX('Lag Test - Data'!B$2:B$35,MATCH($A22,'Lag Test - Data'!$A$2:$A$35,0))</f>
        <v>0.31653544306755066</v>
      </c>
      <c r="C22">
        <f>INDEX('Lag Test - Data'!C$2:C$35,MATCH($A22,'Lag Test - Data'!$A$2:$A$35,0))</f>
        <v>0.31030345404148102</v>
      </c>
      <c r="D22">
        <f>INDEX('Lag Test - Data'!D$2:D$35,MATCH($A22,'Lag Test - Data'!$A$2:$A$35,0))</f>
        <v>0.3060078416764736</v>
      </c>
      <c r="E22">
        <f>INDEX('Lag Test - Data'!E$2:E$35,MATCH($A22,'Lag Test - Data'!$A$2:$A$35,0))</f>
        <v>0.29634179976582525</v>
      </c>
      <c r="F22">
        <f>INDEX('Lag Test - Data'!F$2:F$35,MATCH($A22,'Lag Test - Data'!$A$2:$A$35,0))</f>
        <v>0.29634179999999999</v>
      </c>
    </row>
    <row r="23" spans="1:6" x14ac:dyDescent="0.25">
      <c r="A23">
        <v>2003</v>
      </c>
      <c r="B23">
        <f>INDEX('Lag Test - Data'!B$2:B$35,MATCH($A23,'Lag Test - Data'!$A$2:$A$35,0))</f>
        <v>0.30581039190292358</v>
      </c>
      <c r="C23">
        <f>INDEX('Lag Test - Data'!C$2:C$35,MATCH($A23,'Lag Test - Data'!$A$2:$A$35,0))</f>
        <v>0.32615236921608448</v>
      </c>
      <c r="D23">
        <f>INDEX('Lag Test - Data'!D$2:D$35,MATCH($A23,'Lag Test - Data'!$A$2:$A$35,0))</f>
        <v>0.31070957192778587</v>
      </c>
      <c r="E23">
        <f>INDEX('Lag Test - Data'!E$2:E$35,MATCH($A23,'Lag Test - Data'!$A$2:$A$35,0))</f>
        <v>0.29250422330200671</v>
      </c>
      <c r="F23">
        <f>INDEX('Lag Test - Data'!F$2:F$35,MATCH($A23,'Lag Test - Data'!$A$2:$A$35,0))</f>
        <v>0.29250421999999998</v>
      </c>
    </row>
    <row r="24" spans="1:6" x14ac:dyDescent="0.25">
      <c r="A24">
        <v>2004</v>
      </c>
      <c r="B24">
        <f>INDEX('Lag Test - Data'!B$2:B$35,MATCH($A24,'Lag Test - Data'!$A$2:$A$35,0))</f>
        <v>0.31045752763748169</v>
      </c>
      <c r="C24">
        <f>INDEX('Lag Test - Data'!C$2:C$35,MATCH($A24,'Lag Test - Data'!$A$2:$A$35,0))</f>
        <v>0.292237143009901</v>
      </c>
      <c r="D24">
        <f>INDEX('Lag Test - Data'!D$2:D$35,MATCH($A24,'Lag Test - Data'!$A$2:$A$35,0))</f>
        <v>0.27421830189228058</v>
      </c>
      <c r="E24">
        <f>INDEX('Lag Test - Data'!E$2:E$35,MATCH($A24,'Lag Test - Data'!$A$2:$A$35,0))</f>
        <v>0.28390487293899058</v>
      </c>
      <c r="F24">
        <f>INDEX('Lag Test - Data'!F$2:F$35,MATCH($A24,'Lag Test - Data'!$A$2:$A$35,0))</f>
        <v>0.28390486999999998</v>
      </c>
    </row>
    <row r="25" spans="1:6" x14ac:dyDescent="0.25">
      <c r="A25">
        <v>2005</v>
      </c>
      <c r="B25">
        <f>INDEX('Lag Test - Data'!B$2:B$35,MATCH($A25,'Lag Test - Data'!$A$2:$A$35,0))</f>
        <v>0.30706742405891418</v>
      </c>
      <c r="C25">
        <f>INDEX('Lag Test - Data'!C$2:C$35,MATCH($A25,'Lag Test - Data'!$A$2:$A$35,0))</f>
        <v>0.2955551670640707</v>
      </c>
      <c r="D25">
        <f>INDEX('Lag Test - Data'!D$2:D$35,MATCH($A25,'Lag Test - Data'!$A$2:$A$35,0))</f>
        <v>0.30102337867021567</v>
      </c>
      <c r="E25">
        <f>INDEX('Lag Test - Data'!E$2:E$35,MATCH($A25,'Lag Test - Data'!$A$2:$A$35,0))</f>
        <v>0.29143202061951157</v>
      </c>
      <c r="F25">
        <f>INDEX('Lag Test - Data'!F$2:F$35,MATCH($A25,'Lag Test - Data'!$A$2:$A$35,0))</f>
        <v>0.29143202000000001</v>
      </c>
    </row>
    <row r="26" spans="1:6" x14ac:dyDescent="0.25">
      <c r="A26">
        <v>2006</v>
      </c>
      <c r="B26">
        <f>INDEX('Lag Test - Data'!B$2:B$35,MATCH($A26,'Lag Test - Data'!$A$2:$A$35,0))</f>
        <v>0.32746478915214539</v>
      </c>
      <c r="C26">
        <f>INDEX('Lag Test - Data'!C$2:C$35,MATCH($A26,'Lag Test - Data'!$A$2:$A$35,0))</f>
        <v>0.3085315600931644</v>
      </c>
      <c r="D26">
        <f>INDEX('Lag Test - Data'!D$2:D$35,MATCH($A26,'Lag Test - Data'!$A$2:$A$35,0))</f>
        <v>0.28887184968590734</v>
      </c>
      <c r="E26">
        <f>INDEX('Lag Test - Data'!E$2:E$35,MATCH($A26,'Lag Test - Data'!$A$2:$A$35,0))</f>
        <v>0.29776371930539608</v>
      </c>
      <c r="F26">
        <f>INDEX('Lag Test - Data'!F$2:F$35,MATCH($A26,'Lag Test - Data'!$A$2:$A$35,0))</f>
        <v>0.29776372000000001</v>
      </c>
    </row>
    <row r="27" spans="1:6" x14ac:dyDescent="0.25">
      <c r="A27">
        <v>2007</v>
      </c>
      <c r="B27">
        <f>INDEX('Lag Test - Data'!B$2:B$35,MATCH($A27,'Lag Test - Data'!$A$2:$A$35,0))</f>
        <v>0.32060390710830688</v>
      </c>
      <c r="C27">
        <f>INDEX('Lag Test - Data'!C$2:C$35,MATCH($A27,'Lag Test - Data'!$A$2:$A$35,0))</f>
        <v>0.30595865800976751</v>
      </c>
      <c r="D27">
        <f>INDEX('Lag Test - Data'!D$2:D$35,MATCH($A27,'Lag Test - Data'!$A$2:$A$35,0))</f>
        <v>0.31110109740495678</v>
      </c>
      <c r="E27">
        <f>INDEX('Lag Test - Data'!E$2:E$35,MATCH($A27,'Lag Test - Data'!$A$2:$A$35,0))</f>
        <v>0.29561983621120463</v>
      </c>
      <c r="F27">
        <f>INDEX('Lag Test - Data'!F$2:F$35,MATCH($A27,'Lag Test - Data'!$A$2:$A$35,0))</f>
        <v>0.29561984000000002</v>
      </c>
    </row>
    <row r="28" spans="1:6" x14ac:dyDescent="0.25">
      <c r="A28">
        <v>2008</v>
      </c>
      <c r="B28">
        <f>INDEX('Lag Test - Data'!B$2:B$35,MATCH($A28,'Lag Test - Data'!$A$2:$A$35,0))</f>
        <v>0.31190726161003113</v>
      </c>
      <c r="C28">
        <f>INDEX('Lag Test - Data'!C$2:C$35,MATCH($A28,'Lag Test - Data'!$A$2:$A$35,0))</f>
        <v>0.31002713358402251</v>
      </c>
      <c r="D28">
        <f>INDEX('Lag Test - Data'!D$2:D$35,MATCH($A28,'Lag Test - Data'!$A$2:$A$35,0))</f>
        <v>0.28309872828423982</v>
      </c>
      <c r="E28">
        <f>INDEX('Lag Test - Data'!E$2:E$35,MATCH($A28,'Lag Test - Data'!$A$2:$A$35,0))</f>
        <v>0.29065152765810492</v>
      </c>
      <c r="F28">
        <f>INDEX('Lag Test - Data'!F$2:F$35,MATCH($A28,'Lag Test - Data'!$A$2:$A$35,0))</f>
        <v>0.29065152999999999</v>
      </c>
    </row>
    <row r="29" spans="1:6" x14ac:dyDescent="0.25">
      <c r="A29">
        <v>2009</v>
      </c>
      <c r="B29">
        <f>INDEX('Lag Test - Data'!B$2:B$35,MATCH($A29,'Lag Test - Data'!$A$2:$A$35,0))</f>
        <v>0.29843562841415405</v>
      </c>
      <c r="C29">
        <f>INDEX('Lag Test - Data'!C$2:C$35,MATCH($A29,'Lag Test - Data'!$A$2:$A$35,0))</f>
        <v>0.31655656126141551</v>
      </c>
      <c r="D29">
        <f>INDEX('Lag Test - Data'!D$2:D$35,MATCH($A29,'Lag Test - Data'!$A$2:$A$35,0))</f>
        <v>0.27574667833745481</v>
      </c>
      <c r="E29">
        <f>INDEX('Lag Test - Data'!E$2:E$35,MATCH($A29,'Lag Test - Data'!$A$2:$A$35,0))</f>
        <v>0.29603994455933563</v>
      </c>
      <c r="F29">
        <f>INDEX('Lag Test - Data'!F$2:F$35,MATCH($A29,'Lag Test - Data'!$A$2:$A$35,0))</f>
        <v>0.29603994</v>
      </c>
    </row>
    <row r="30" spans="1:6" x14ac:dyDescent="0.25">
      <c r="A30">
        <v>2010</v>
      </c>
      <c r="B30">
        <f>INDEX('Lag Test - Data'!B$2:B$35,MATCH($A30,'Lag Test - Data'!$A$2:$A$35,0))</f>
        <v>0.28271028399467468</v>
      </c>
      <c r="C30">
        <f>INDEX('Lag Test - Data'!C$2:C$35,MATCH($A30,'Lag Test - Data'!$A$2:$A$35,0))</f>
        <v>0.29285656094551088</v>
      </c>
      <c r="D30">
        <f>INDEX('Lag Test - Data'!D$2:D$35,MATCH($A30,'Lag Test - Data'!$A$2:$A$35,0))</f>
        <v>0.2757769808024168</v>
      </c>
      <c r="E30">
        <f>INDEX('Lag Test - Data'!E$2:E$35,MATCH($A30,'Lag Test - Data'!$A$2:$A$35,0))</f>
        <v>0.28411990447342395</v>
      </c>
      <c r="F30">
        <f>INDEX('Lag Test - Data'!F$2:F$35,MATCH($A30,'Lag Test - Data'!$A$2:$A$35,0))</f>
        <v>0.28411989999999998</v>
      </c>
    </row>
    <row r="31" spans="1:6" x14ac:dyDescent="0.25">
      <c r="A31">
        <v>2011</v>
      </c>
      <c r="B31">
        <f>INDEX('Lag Test - Data'!B$2:B$35,MATCH($A31,'Lag Test - Data'!$A$2:$A$35,0))</f>
        <v>0.27611044049263</v>
      </c>
      <c r="C31">
        <f>INDEX('Lag Test - Data'!C$2:C$35,MATCH($A31,'Lag Test - Data'!$A$2:$A$35,0))</f>
        <v>0.30248713436722752</v>
      </c>
      <c r="D31">
        <f>INDEX('Lag Test - Data'!D$2:D$35,MATCH($A31,'Lag Test - Data'!$A$2:$A$35,0))</f>
        <v>0.27957234536111358</v>
      </c>
      <c r="E31">
        <f>INDEX('Lag Test - Data'!E$2:E$35,MATCH($A31,'Lag Test - Data'!$A$2:$A$35,0))</f>
        <v>0.28867547509074221</v>
      </c>
      <c r="F31">
        <f>INDEX('Lag Test - Data'!F$2:F$35,MATCH($A31,'Lag Test - Data'!$A$2:$A$35,0))</f>
        <v>0.28867547999999998</v>
      </c>
    </row>
    <row r="32" spans="1:6" x14ac:dyDescent="0.25">
      <c r="A32">
        <v>2012</v>
      </c>
      <c r="B32">
        <f>INDEX('Lag Test - Data'!B$2:B$35,MATCH($A32,'Lag Test - Data'!$A$2:$A$35,0))</f>
        <v>0.31108596920967102</v>
      </c>
      <c r="C32">
        <f>INDEX('Lag Test - Data'!C$2:C$35,MATCH($A32,'Lag Test - Data'!$A$2:$A$35,0))</f>
        <v>0.29335123276710506</v>
      </c>
      <c r="D32">
        <f>INDEX('Lag Test - Data'!D$2:D$35,MATCH($A32,'Lag Test - Data'!$A$2:$A$35,0))</f>
        <v>0.28627163037657738</v>
      </c>
      <c r="E32">
        <f>INDEX('Lag Test - Data'!E$2:E$35,MATCH($A32,'Lag Test - Data'!$A$2:$A$35,0))</f>
        <v>0.28835235923528674</v>
      </c>
      <c r="F32">
        <f>INDEX('Lag Test - Data'!F$2:F$35,MATCH($A32,'Lag Test - Data'!$A$2:$A$35,0))</f>
        <v>0.28835235999999997</v>
      </c>
    </row>
    <row r="33" spans="1:6" x14ac:dyDescent="0.25">
      <c r="A33">
        <v>2013</v>
      </c>
      <c r="B33">
        <f>INDEX('Lag Test - Data'!B$2:B$35,MATCH($A33,'Lag Test - Data'!$A$2:$A$35,0))</f>
        <v>0.30536913871765137</v>
      </c>
      <c r="C33">
        <f>INDEX('Lag Test - Data'!C$2:C$35,MATCH($A33,'Lag Test - Data'!$A$2:$A$35,0))</f>
        <v>0.30643783175945283</v>
      </c>
      <c r="D33">
        <f>INDEX('Lag Test - Data'!D$2:D$35,MATCH($A33,'Lag Test - Data'!$A$2:$A$35,0))</f>
        <v>0.2595647956579924</v>
      </c>
      <c r="E33">
        <f>INDEX('Lag Test - Data'!E$2:E$35,MATCH($A33,'Lag Test - Data'!$A$2:$A$35,0))</f>
        <v>0.27930705548822882</v>
      </c>
      <c r="F33">
        <f>INDEX('Lag Test - Data'!F$2:F$35,MATCH($A33,'Lag Test - Data'!$A$2:$A$35,0))</f>
        <v>0.27930706</v>
      </c>
    </row>
    <row r="34" spans="1:6" x14ac:dyDescent="0.25">
      <c r="A34">
        <v>2014</v>
      </c>
      <c r="B34">
        <f>INDEX('Lag Test - Data'!B$2:B$35,MATCH($A34,'Lag Test - Data'!$A$2:$A$35,0))</f>
        <v>0.28554502129554749</v>
      </c>
      <c r="C34">
        <f>INDEX('Lag Test - Data'!C$2:C$35,MATCH($A34,'Lag Test - Data'!$A$2:$A$35,0))</f>
        <v>0.29170567168295375</v>
      </c>
      <c r="D34">
        <f>INDEX('Lag Test - Data'!D$2:D$35,MATCH($A34,'Lag Test - Data'!$A$2:$A$35,0))</f>
        <v>0.25819566372036934</v>
      </c>
      <c r="E34">
        <f>INDEX('Lag Test - Data'!E$2:E$35,MATCH($A34,'Lag Test - Data'!$A$2:$A$35,0))</f>
        <v>0.26495017224550249</v>
      </c>
      <c r="F34">
        <f>INDEX('Lag Test - Data'!F$2:F$35,MATCH($A34,'Lag Test - Data'!$A$2:$A$35,0))</f>
        <v>0.26495016999999998</v>
      </c>
    </row>
    <row r="35" spans="1:6" x14ac:dyDescent="0.25">
      <c r="A35">
        <v>2015</v>
      </c>
      <c r="B35">
        <f>INDEX('Lag Test - Data'!B$2:B$35,MATCH($A35,'Lag Test - Data'!$A$2:$A$35,0))</f>
        <v>0.27521929144859314</v>
      </c>
      <c r="C35">
        <f>INDEX('Lag Test - Data'!C$2:C$35,MATCH($A35,'Lag Test - Data'!$A$2:$A$35,0))</f>
        <v>0.27844118452072142</v>
      </c>
      <c r="D35">
        <f>INDEX('Lag Test - Data'!D$2:D$35,MATCH($A35,'Lag Test - Data'!$A$2:$A$35,0))</f>
        <v>0.26145733560621737</v>
      </c>
      <c r="E35">
        <f>INDEX('Lag Test - Data'!E$2:E$35,MATCH($A35,'Lag Test - Data'!$A$2:$A$35,0))</f>
        <v>0.26294920164346686</v>
      </c>
      <c r="F35">
        <f>INDEX('Lag Test - Data'!F$2:F$35,MATCH($A35,'Lag Test - Data'!$A$2:$A$35,0))</f>
        <v>0.26294919999999999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C30" sqref="C30"/>
    </sheetView>
  </sheetViews>
  <sheetFormatPr defaultColWidth="8.85546875" defaultRowHeight="15" x14ac:dyDescent="0.25"/>
  <sheetData>
    <row r="1" spans="1:6" x14ac:dyDescent="0.25">
      <c r="A1" t="s">
        <v>198</v>
      </c>
      <c r="B1" t="s">
        <v>199</v>
      </c>
      <c r="C1" t="s">
        <v>265</v>
      </c>
      <c r="D1" t="s">
        <v>266</v>
      </c>
      <c r="E1" t="s">
        <v>267</v>
      </c>
      <c r="F1" t="s">
        <v>268</v>
      </c>
    </row>
    <row r="2" spans="1:6" x14ac:dyDescent="0.25">
      <c r="A2">
        <v>1982</v>
      </c>
      <c r="B2">
        <f>INDEX('Pre-Treatment Test - Data'!B$2:B$35,MATCH($A2,'Pre-Treatment Test - Data'!$A$2:$A$35,0))</f>
        <v>0.45485404133796692</v>
      </c>
      <c r="C2">
        <f>INDEX('Pre-Treatment Test - Data'!C$2:C$35,MATCH($A2,'Pre-Treatment Test - Data'!$A$2:$A$35,0))</f>
        <v>0.45732123500108723</v>
      </c>
      <c r="D2">
        <f>INDEX('Pre-Treatment Test - Data'!D$2:D$35,MATCH($A2,'Pre-Treatment Test - Data'!$A$2:$A$35,0))</f>
        <v>0.45979423823952681</v>
      </c>
      <c r="E2">
        <f>INDEX('Pre-Treatment Test - Data'!E$2:E$35,MATCH($A2,'Pre-Treatment Test - Data'!$A$2:$A$35,0))</f>
        <v>0.48585839140415199</v>
      </c>
      <c r="F2">
        <f>INDEX('Pre-Treatment Test - Data'!F$2:F$35,MATCH($A2,'Pre-Treatment Test - Data'!$A$2:$A$35,0))</f>
        <v>0.48823870235681532</v>
      </c>
    </row>
    <row r="3" spans="1:6" x14ac:dyDescent="0.25">
      <c r="A3">
        <v>1983</v>
      </c>
      <c r="B3">
        <f>INDEX('Pre-Treatment Test - Data'!B$2:B$35,MATCH($A3,'Pre-Treatment Test - Data'!$A$2:$A$35,0))</f>
        <v>0.45566859841346741</v>
      </c>
      <c r="C3">
        <f>INDEX('Pre-Treatment Test - Data'!C$2:C$35,MATCH($A3,'Pre-Treatment Test - Data'!$A$2:$A$35,0))</f>
        <v>0.45576109388470648</v>
      </c>
      <c r="D3">
        <f>INDEX('Pre-Treatment Test - Data'!D$2:D$35,MATCH($A3,'Pre-Treatment Test - Data'!$A$2:$A$35,0))</f>
        <v>0.45778316825628274</v>
      </c>
      <c r="E3">
        <f>INDEX('Pre-Treatment Test - Data'!E$2:E$35,MATCH($A3,'Pre-Treatment Test - Data'!$A$2:$A$35,0))</f>
        <v>0.47026032611727714</v>
      </c>
      <c r="F3">
        <f>INDEX('Pre-Treatment Test - Data'!F$2:F$35,MATCH($A3,'Pre-Treatment Test - Data'!$A$2:$A$35,0))</f>
        <v>0.48022373148798941</v>
      </c>
    </row>
    <row r="4" spans="1:6" x14ac:dyDescent="0.25">
      <c r="A4">
        <v>1984</v>
      </c>
      <c r="B4">
        <f>INDEX('Pre-Treatment Test - Data'!B$2:B$35,MATCH($A4,'Pre-Treatment Test - Data'!$A$2:$A$35,0))</f>
        <v>0.4263959527015686</v>
      </c>
      <c r="C4">
        <f>INDEX('Pre-Treatment Test - Data'!C$2:C$35,MATCH($A4,'Pre-Treatment Test - Data'!$A$2:$A$35,0))</f>
        <v>0.42513698112964632</v>
      </c>
      <c r="D4">
        <f>INDEX('Pre-Treatment Test - Data'!D$2:D$35,MATCH($A4,'Pre-Treatment Test - Data'!$A$2:$A$35,0))</f>
        <v>0.43095674109458931</v>
      </c>
      <c r="E4">
        <f>INDEX('Pre-Treatment Test - Data'!E$2:E$35,MATCH($A4,'Pre-Treatment Test - Data'!$A$2:$A$35,0))</f>
        <v>0.43932572087645527</v>
      </c>
      <c r="F4">
        <f>INDEX('Pre-Treatment Test - Data'!F$2:F$35,MATCH($A4,'Pre-Treatment Test - Data'!$A$2:$A$35,0))</f>
        <v>0.44039671099185951</v>
      </c>
    </row>
    <row r="5" spans="1:6" x14ac:dyDescent="0.25">
      <c r="A5">
        <v>1985</v>
      </c>
      <c r="B5">
        <f>INDEX('Pre-Treatment Test - Data'!B$2:B$35,MATCH($A5,'Pre-Treatment Test - Data'!$A$2:$A$35,0))</f>
        <v>0.38088235259056091</v>
      </c>
      <c r="C5">
        <f>INDEX('Pre-Treatment Test - Data'!C$2:C$35,MATCH($A5,'Pre-Treatment Test - Data'!$A$2:$A$35,0))</f>
        <v>0.3808942598998547</v>
      </c>
      <c r="D5">
        <f>INDEX('Pre-Treatment Test - Data'!D$2:D$35,MATCH($A5,'Pre-Treatment Test - Data'!$A$2:$A$35,0))</f>
        <v>0.38210866680741307</v>
      </c>
      <c r="E5">
        <f>INDEX('Pre-Treatment Test - Data'!E$2:E$35,MATCH($A5,'Pre-Treatment Test - Data'!$A$2:$A$35,0))</f>
        <v>0.42015213134884838</v>
      </c>
      <c r="F5">
        <f>INDEX('Pre-Treatment Test - Data'!F$2:F$35,MATCH($A5,'Pre-Treatment Test - Data'!$A$2:$A$35,0))</f>
        <v>0.40872297251224521</v>
      </c>
    </row>
    <row r="6" spans="1:6" x14ac:dyDescent="0.25">
      <c r="A6">
        <v>1986</v>
      </c>
      <c r="B6">
        <f>INDEX('Pre-Treatment Test - Data'!B$2:B$35,MATCH($A6,'Pre-Treatment Test - Data'!$A$2:$A$35,0))</f>
        <v>0.38520056009292603</v>
      </c>
      <c r="C6">
        <f>INDEX('Pre-Treatment Test - Data'!C$2:C$35,MATCH($A6,'Pre-Treatment Test - Data'!$A$2:$A$35,0))</f>
        <v>0.39795495662093161</v>
      </c>
      <c r="D6">
        <f>INDEX('Pre-Treatment Test - Data'!D$2:D$35,MATCH($A6,'Pre-Treatment Test - Data'!$A$2:$A$35,0))</f>
        <v>0.39707878959178933</v>
      </c>
      <c r="E6">
        <f>INDEX('Pre-Treatment Test - Data'!E$2:E$35,MATCH($A6,'Pre-Treatment Test - Data'!$A$2:$A$35,0))</f>
        <v>0.41487061056494712</v>
      </c>
      <c r="F6">
        <f>INDEX('Pre-Treatment Test - Data'!F$2:F$35,MATCH($A6,'Pre-Treatment Test - Data'!$A$2:$A$35,0))</f>
        <v>0.41764503324031826</v>
      </c>
    </row>
    <row r="7" spans="1:6" x14ac:dyDescent="0.25">
      <c r="A7">
        <v>1987</v>
      </c>
      <c r="B7">
        <f>INDEX('Pre-Treatment Test - Data'!B$2:B$35,MATCH($A7,'Pre-Treatment Test - Data'!$A$2:$A$35,0))</f>
        <v>0.37112009525299072</v>
      </c>
      <c r="C7">
        <f>INDEX('Pre-Treatment Test - Data'!C$2:C$35,MATCH($A7,'Pre-Treatment Test - Data'!$A$2:$A$35,0))</f>
        <v>0.39109611877799033</v>
      </c>
      <c r="D7">
        <f>INDEX('Pre-Treatment Test - Data'!D$2:D$35,MATCH($A7,'Pre-Treatment Test - Data'!$A$2:$A$35,0))</f>
        <v>0.39226992496848107</v>
      </c>
      <c r="E7">
        <f>INDEX('Pre-Treatment Test - Data'!E$2:E$35,MATCH($A7,'Pre-Treatment Test - Data'!$A$2:$A$35,0))</f>
        <v>0.39739427110552794</v>
      </c>
      <c r="F7">
        <f>INDEX('Pre-Treatment Test - Data'!F$2:F$35,MATCH($A7,'Pre-Treatment Test - Data'!$A$2:$A$35,0))</f>
        <v>0.4010289735794067</v>
      </c>
    </row>
    <row r="8" spans="1:6" x14ac:dyDescent="0.25">
      <c r="A8">
        <v>1988</v>
      </c>
      <c r="B8">
        <f>INDEX('Pre-Treatment Test - Data'!B$2:B$35,MATCH($A8,'Pre-Treatment Test - Data'!$A$2:$A$35,0))</f>
        <v>0.37837839126586914</v>
      </c>
      <c r="C8">
        <f>INDEX('Pre-Treatment Test - Data'!C$2:C$35,MATCH($A8,'Pre-Treatment Test - Data'!$A$2:$A$35,0))</f>
        <v>0.37698381009697912</v>
      </c>
      <c r="D8">
        <f>INDEX('Pre-Treatment Test - Data'!D$2:D$35,MATCH($A8,'Pre-Treatment Test - Data'!$A$2:$A$35,0))</f>
        <v>0.37492309764027598</v>
      </c>
      <c r="E8">
        <f>INDEX('Pre-Treatment Test - Data'!E$2:E$35,MATCH($A8,'Pre-Treatment Test - Data'!$A$2:$A$35,0))</f>
        <v>0.38028146883845326</v>
      </c>
      <c r="F8">
        <f>INDEX('Pre-Treatment Test - Data'!F$2:F$35,MATCH($A8,'Pre-Treatment Test - Data'!$A$2:$A$35,0))</f>
        <v>0.38288175728917112</v>
      </c>
    </row>
    <row r="9" spans="1:6" x14ac:dyDescent="0.25">
      <c r="A9">
        <v>1989</v>
      </c>
      <c r="B9">
        <f>INDEX('Pre-Treatment Test - Data'!B$2:B$35,MATCH($A9,'Pre-Treatment Test - Data'!$A$2:$A$35,0))</f>
        <v>0.37176164984703064</v>
      </c>
      <c r="C9">
        <f>INDEX('Pre-Treatment Test - Data'!C$2:C$35,MATCH($A9,'Pre-Treatment Test - Data'!$A$2:$A$35,0))</f>
        <v>0.36123018345236779</v>
      </c>
      <c r="D9">
        <f>INDEX('Pre-Treatment Test - Data'!D$2:D$35,MATCH($A9,'Pre-Treatment Test - Data'!$A$2:$A$35,0))</f>
        <v>0.36060484731197362</v>
      </c>
      <c r="E9">
        <f>INDEX('Pre-Treatment Test - Data'!E$2:E$35,MATCH($A9,'Pre-Treatment Test - Data'!$A$2:$A$35,0))</f>
        <v>0.37413560825586328</v>
      </c>
      <c r="F9">
        <f>INDEX('Pre-Treatment Test - Data'!F$2:F$35,MATCH($A9,'Pre-Treatment Test - Data'!$A$2:$A$35,0))</f>
        <v>0.36316834339499465</v>
      </c>
    </row>
    <row r="10" spans="1:6" x14ac:dyDescent="0.25">
      <c r="A10">
        <v>1990</v>
      </c>
      <c r="B10">
        <f>INDEX('Pre-Treatment Test - Data'!B$2:B$35,MATCH($A10,'Pre-Treatment Test - Data'!$A$2:$A$35,0))</f>
        <v>0.37998601794242859</v>
      </c>
      <c r="C10">
        <f>INDEX('Pre-Treatment Test - Data'!C$2:C$35,MATCH($A10,'Pre-Treatment Test - Data'!$A$2:$A$35,0))</f>
        <v>0.39996896439790725</v>
      </c>
      <c r="D10">
        <f>INDEX('Pre-Treatment Test - Data'!D$2:D$35,MATCH($A10,'Pre-Treatment Test - Data'!$A$2:$A$35,0))</f>
        <v>0.40172424931824213</v>
      </c>
      <c r="E10">
        <f>INDEX('Pre-Treatment Test - Data'!E$2:E$35,MATCH($A10,'Pre-Treatment Test - Data'!$A$2:$A$35,0))</f>
        <v>0.39530925521254545</v>
      </c>
      <c r="F10">
        <f>INDEX('Pre-Treatment Test - Data'!F$2:F$35,MATCH($A10,'Pre-Treatment Test - Data'!$A$2:$A$35,0))</f>
        <v>0.39581558901071551</v>
      </c>
    </row>
    <row r="11" spans="1:6" x14ac:dyDescent="0.25">
      <c r="A11">
        <v>1991</v>
      </c>
      <c r="B11">
        <f>INDEX('Pre-Treatment Test - Data'!B$2:B$35,MATCH($A11,'Pre-Treatment Test - Data'!$A$2:$A$35,0))</f>
        <v>0.37684538960456848</v>
      </c>
      <c r="C11">
        <f>INDEX('Pre-Treatment Test - Data'!C$2:C$35,MATCH($A11,'Pre-Treatment Test - Data'!$A$2:$A$35,0))</f>
        <v>0.37673886027932169</v>
      </c>
      <c r="D11">
        <f>INDEX('Pre-Treatment Test - Data'!D$2:D$35,MATCH($A11,'Pre-Treatment Test - Data'!$A$2:$A$35,0))</f>
        <v>0.37803280752897261</v>
      </c>
      <c r="E11">
        <f>INDEX('Pre-Treatment Test - Data'!E$2:E$35,MATCH($A11,'Pre-Treatment Test - Data'!$A$2:$A$35,0))</f>
        <v>0.37682564482092862</v>
      </c>
      <c r="F11">
        <f>INDEX('Pre-Treatment Test - Data'!F$2:F$35,MATCH($A11,'Pre-Treatment Test - Data'!$A$2:$A$35,0))</f>
        <v>0.36891013255715371</v>
      </c>
    </row>
    <row r="12" spans="1:6" x14ac:dyDescent="0.25">
      <c r="A12">
        <v>1992</v>
      </c>
      <c r="B12">
        <f>INDEX('Pre-Treatment Test - Data'!B$2:B$35,MATCH($A12,'Pre-Treatment Test - Data'!$A$2:$A$35,0))</f>
        <v>0.35256409645080566</v>
      </c>
      <c r="C12">
        <f>INDEX('Pre-Treatment Test - Data'!C$2:C$35,MATCH($A12,'Pre-Treatment Test - Data'!$A$2:$A$35,0))</f>
        <v>0.34371254880726343</v>
      </c>
      <c r="D12">
        <f>INDEX('Pre-Treatment Test - Data'!D$2:D$35,MATCH($A12,'Pre-Treatment Test - Data'!$A$2:$A$35,0))</f>
        <v>0.34688839843869212</v>
      </c>
      <c r="E12">
        <f>INDEX('Pre-Treatment Test - Data'!E$2:E$35,MATCH($A12,'Pre-Treatment Test - Data'!$A$2:$A$35,0))</f>
        <v>0.34873112885653962</v>
      </c>
      <c r="F12">
        <f>INDEX('Pre-Treatment Test - Data'!F$2:F$35,MATCH($A12,'Pre-Treatment Test - Data'!$A$2:$A$35,0))</f>
        <v>0.34530688364803785</v>
      </c>
    </row>
    <row r="13" spans="1:6" x14ac:dyDescent="0.25">
      <c r="A13">
        <v>1993</v>
      </c>
      <c r="B13">
        <f>INDEX('Pre-Treatment Test - Data'!B$2:B$35,MATCH($A13,'Pre-Treatment Test - Data'!$A$2:$A$35,0))</f>
        <v>0.32559999823570251</v>
      </c>
      <c r="C13">
        <f>INDEX('Pre-Treatment Test - Data'!C$2:C$35,MATCH($A13,'Pre-Treatment Test - Data'!$A$2:$A$35,0))</f>
        <v>0.32568274365365507</v>
      </c>
      <c r="D13">
        <f>INDEX('Pre-Treatment Test - Data'!D$2:D$35,MATCH($A13,'Pre-Treatment Test - Data'!$A$2:$A$35,0))</f>
        <v>0.32665641793608657</v>
      </c>
      <c r="E13">
        <f>INDEX('Pre-Treatment Test - Data'!E$2:E$35,MATCH($A13,'Pre-Treatment Test - Data'!$A$2:$A$35,0))</f>
        <v>0.32546431206166748</v>
      </c>
      <c r="F13">
        <f>INDEX('Pre-Treatment Test - Data'!F$2:F$35,MATCH($A13,'Pre-Treatment Test - Data'!$A$2:$A$35,0))</f>
        <v>0.33656221970915801</v>
      </c>
    </row>
    <row r="14" spans="1:6" x14ac:dyDescent="0.25">
      <c r="A14">
        <v>1994</v>
      </c>
      <c r="B14">
        <f>INDEX('Pre-Treatment Test - Data'!B$2:B$35,MATCH($A14,'Pre-Treatment Test - Data'!$A$2:$A$35,0))</f>
        <v>0.32926830649375916</v>
      </c>
      <c r="C14">
        <f>INDEX('Pre-Treatment Test - Data'!C$2:C$35,MATCH($A14,'Pre-Treatment Test - Data'!$A$2:$A$35,0))</f>
        <v>0.33601495653390884</v>
      </c>
      <c r="D14">
        <f>INDEX('Pre-Treatment Test - Data'!D$2:D$35,MATCH($A14,'Pre-Treatment Test - Data'!$A$2:$A$35,0))</f>
        <v>0.3360404648780822</v>
      </c>
      <c r="E14">
        <f>INDEX('Pre-Treatment Test - Data'!E$2:E$35,MATCH($A14,'Pre-Treatment Test - Data'!$A$2:$A$35,0))</f>
        <v>0.33222481070458881</v>
      </c>
      <c r="F14">
        <f>INDEX('Pre-Treatment Test - Data'!F$2:F$35,MATCH($A14,'Pre-Treatment Test - Data'!$A$2:$A$35,0))</f>
        <v>0.32856010608375075</v>
      </c>
    </row>
    <row r="15" spans="1:6" x14ac:dyDescent="0.25">
      <c r="A15">
        <v>1995</v>
      </c>
      <c r="B15">
        <f>INDEX('Pre-Treatment Test - Data'!B$2:B$35,MATCH($A15,'Pre-Treatment Test - Data'!$A$2:$A$35,0))</f>
        <v>0.32881596684455872</v>
      </c>
      <c r="C15">
        <f>INDEX('Pre-Treatment Test - Data'!C$2:C$35,MATCH($A15,'Pre-Treatment Test - Data'!$A$2:$A$35,0))</f>
        <v>0.34657349638640883</v>
      </c>
      <c r="D15">
        <f>INDEX('Pre-Treatment Test - Data'!D$2:D$35,MATCH($A15,'Pre-Treatment Test - Data'!$A$2:$A$35,0))</f>
        <v>0.3477440835833549</v>
      </c>
      <c r="E15">
        <f>INDEX('Pre-Treatment Test - Data'!E$2:E$35,MATCH($A15,'Pre-Treatment Test - Data'!$A$2:$A$35,0))</f>
        <v>0.34445625334978097</v>
      </c>
      <c r="F15">
        <f>INDEX('Pre-Treatment Test - Data'!F$2:F$35,MATCH($A15,'Pre-Treatment Test - Data'!$A$2:$A$35,0))</f>
        <v>0.33856570310890677</v>
      </c>
    </row>
    <row r="16" spans="1:6" x14ac:dyDescent="0.25">
      <c r="A16">
        <v>1996</v>
      </c>
      <c r="B16">
        <f>INDEX('Pre-Treatment Test - Data'!B$2:B$35,MATCH($A16,'Pre-Treatment Test - Data'!$A$2:$A$35,0))</f>
        <v>0.3287566602230072</v>
      </c>
      <c r="C16">
        <f>INDEX('Pre-Treatment Test - Data'!C$2:C$35,MATCH($A16,'Pre-Treatment Test - Data'!$A$2:$A$35,0))</f>
        <v>0.31250864076614376</v>
      </c>
      <c r="D16">
        <f>INDEX('Pre-Treatment Test - Data'!D$2:D$35,MATCH($A16,'Pre-Treatment Test - Data'!$A$2:$A$35,0))</f>
        <v>0.3125734429210425</v>
      </c>
      <c r="E16">
        <f>INDEX('Pre-Treatment Test - Data'!E$2:E$35,MATCH($A16,'Pre-Treatment Test - Data'!$A$2:$A$35,0))</f>
        <v>0.31000598230957988</v>
      </c>
      <c r="F16">
        <f>INDEX('Pre-Treatment Test - Data'!F$2:F$35,MATCH($A16,'Pre-Treatment Test - Data'!$A$2:$A$35,0))</f>
        <v>0.31820809242129322</v>
      </c>
    </row>
    <row r="17" spans="1:6" x14ac:dyDescent="0.25">
      <c r="A17">
        <v>1997</v>
      </c>
      <c r="B17">
        <f>INDEX('Pre-Treatment Test - Data'!B$2:B$35,MATCH($A17,'Pre-Treatment Test - Data'!$A$2:$A$35,0))</f>
        <v>0.29864972829818726</v>
      </c>
      <c r="C17">
        <f>INDEX('Pre-Treatment Test - Data'!C$2:C$35,MATCH($A17,'Pre-Treatment Test - Data'!$A$2:$A$35,0))</f>
        <v>0.28891327358782293</v>
      </c>
      <c r="D17">
        <f>INDEX('Pre-Treatment Test - Data'!D$2:D$35,MATCH($A17,'Pre-Treatment Test - Data'!$A$2:$A$35,0))</f>
        <v>0.28975095583498472</v>
      </c>
      <c r="E17">
        <f>INDEX('Pre-Treatment Test - Data'!E$2:E$35,MATCH($A17,'Pre-Treatment Test - Data'!$A$2:$A$35,0))</f>
        <v>0.3007242127209902</v>
      </c>
      <c r="F17">
        <f>INDEX('Pre-Treatment Test - Data'!F$2:F$35,MATCH($A17,'Pre-Treatment Test - Data'!$A$2:$A$35,0))</f>
        <v>0.30525026841461667</v>
      </c>
    </row>
    <row r="18" spans="1:6" x14ac:dyDescent="0.25">
      <c r="A18">
        <v>1998</v>
      </c>
      <c r="B18">
        <f>INDEX('Pre-Treatment Test - Data'!B$2:B$35,MATCH($A18,'Pre-Treatment Test - Data'!$A$2:$A$35,0))</f>
        <v>0.32145747542381287</v>
      </c>
      <c r="C18">
        <f>INDEX('Pre-Treatment Test - Data'!C$2:C$35,MATCH($A18,'Pre-Treatment Test - Data'!$A$2:$A$35,0))</f>
        <v>0.30068807117640972</v>
      </c>
      <c r="D18">
        <f>INDEX('Pre-Treatment Test - Data'!D$2:D$35,MATCH($A18,'Pre-Treatment Test - Data'!$A$2:$A$35,0))</f>
        <v>0.30115664026141165</v>
      </c>
      <c r="E18">
        <f>INDEX('Pre-Treatment Test - Data'!E$2:E$35,MATCH($A18,'Pre-Treatment Test - Data'!$A$2:$A$35,0))</f>
        <v>0.30451581083238122</v>
      </c>
      <c r="F18">
        <f>INDEX('Pre-Treatment Test - Data'!F$2:F$35,MATCH($A18,'Pre-Treatment Test - Data'!$A$2:$A$35,0))</f>
        <v>0.30602628289163114</v>
      </c>
    </row>
    <row r="19" spans="1:6" x14ac:dyDescent="0.25">
      <c r="A19">
        <v>1999</v>
      </c>
      <c r="B19">
        <f>INDEX('Pre-Treatment Test - Data'!B$2:B$35,MATCH($A19,'Pre-Treatment Test - Data'!$A$2:$A$35,0))</f>
        <v>0.30680060386657715</v>
      </c>
      <c r="C19">
        <f>INDEX('Pre-Treatment Test - Data'!C$2:C$35,MATCH($A19,'Pre-Treatment Test - Data'!$A$2:$A$35,0))</f>
        <v>0.30655757942795753</v>
      </c>
      <c r="D19">
        <f>INDEX('Pre-Treatment Test - Data'!D$2:D$35,MATCH($A19,'Pre-Treatment Test - Data'!$A$2:$A$35,0))</f>
        <v>0.30766579148173334</v>
      </c>
      <c r="E19">
        <f>INDEX('Pre-Treatment Test - Data'!E$2:E$35,MATCH($A19,'Pre-Treatment Test - Data'!$A$2:$A$35,0))</f>
        <v>0.30680329121649269</v>
      </c>
      <c r="F19">
        <f>INDEX('Pre-Treatment Test - Data'!F$2:F$35,MATCH($A19,'Pre-Treatment Test - Data'!$A$2:$A$35,0))</f>
        <v>0.30619264431297777</v>
      </c>
    </row>
    <row r="20" spans="1:6" x14ac:dyDescent="0.25">
      <c r="A20">
        <v>2000</v>
      </c>
      <c r="B20">
        <f>INDEX('Pre-Treatment Test - Data'!B$2:B$35,MATCH($A20,'Pre-Treatment Test - Data'!$A$2:$A$35,0))</f>
        <v>0.31500393152236938</v>
      </c>
      <c r="C20">
        <f>INDEX('Pre-Treatment Test - Data'!C$2:C$35,MATCH($A20,'Pre-Treatment Test - Data'!$A$2:$A$35,0))</f>
        <v>0.32273804150521751</v>
      </c>
      <c r="D20">
        <f>INDEX('Pre-Treatment Test - Data'!D$2:D$35,MATCH($A20,'Pre-Treatment Test - Data'!$A$2:$A$35,0))</f>
        <v>0.32515501481294634</v>
      </c>
      <c r="E20">
        <f>INDEX('Pre-Treatment Test - Data'!E$2:E$35,MATCH($A20,'Pre-Treatment Test - Data'!$A$2:$A$35,0))</f>
        <v>0.31666868592798703</v>
      </c>
      <c r="F20">
        <f>INDEX('Pre-Treatment Test - Data'!F$2:F$35,MATCH($A20,'Pre-Treatment Test - Data'!$A$2:$A$35,0))</f>
        <v>0.32071714553236957</v>
      </c>
    </row>
    <row r="21" spans="1:6" x14ac:dyDescent="0.25">
      <c r="A21">
        <v>2001</v>
      </c>
      <c r="B21">
        <f>INDEX('Pre-Treatment Test - Data'!B$2:B$35,MATCH($A21,'Pre-Treatment Test - Data'!$A$2:$A$35,0))</f>
        <v>0.30393701791763306</v>
      </c>
      <c r="C21">
        <f>INDEX('Pre-Treatment Test - Data'!C$2:C$35,MATCH($A21,'Pre-Treatment Test - Data'!$A$2:$A$35,0))</f>
        <v>0.31905436244606966</v>
      </c>
      <c r="D21">
        <f>INDEX('Pre-Treatment Test - Data'!D$2:D$35,MATCH($A21,'Pre-Treatment Test - Data'!$A$2:$A$35,0))</f>
        <v>0.3185019060820341</v>
      </c>
      <c r="E21">
        <f>INDEX('Pre-Treatment Test - Data'!E$2:E$35,MATCH($A21,'Pre-Treatment Test - Data'!$A$2:$A$35,0))</f>
        <v>0.32740736261010167</v>
      </c>
      <c r="F21">
        <f>INDEX('Pre-Treatment Test - Data'!F$2:F$35,MATCH($A21,'Pre-Treatment Test - Data'!$A$2:$A$35,0))</f>
        <v>0.32796546903252599</v>
      </c>
    </row>
    <row r="22" spans="1:6" x14ac:dyDescent="0.25">
      <c r="A22">
        <v>2002</v>
      </c>
      <c r="B22">
        <f>INDEX('Pre-Treatment Test - Data'!B$2:B$35,MATCH($A22,'Pre-Treatment Test - Data'!$A$2:$A$35,0))</f>
        <v>0.31653544306755066</v>
      </c>
      <c r="C22">
        <f>INDEX('Pre-Treatment Test - Data'!C$2:C$35,MATCH($A22,'Pre-Treatment Test - Data'!$A$2:$A$35,0))</f>
        <v>0.31030345404148102</v>
      </c>
      <c r="D22">
        <f>INDEX('Pre-Treatment Test - Data'!D$2:D$35,MATCH($A22,'Pre-Treatment Test - Data'!$A$2:$A$35,0))</f>
        <v>0.3119973358511926</v>
      </c>
      <c r="E22">
        <f>INDEX('Pre-Treatment Test - Data'!E$2:E$35,MATCH($A22,'Pre-Treatment Test - Data'!$A$2:$A$35,0))</f>
        <v>0.32336602364480493</v>
      </c>
      <c r="F22">
        <f>INDEX('Pre-Treatment Test - Data'!F$2:F$35,MATCH($A22,'Pre-Treatment Test - Data'!$A$2:$A$35,0))</f>
        <v>0.31207020141184333</v>
      </c>
    </row>
    <row r="23" spans="1:6" x14ac:dyDescent="0.25">
      <c r="A23">
        <v>2003</v>
      </c>
      <c r="B23">
        <f>INDEX('Pre-Treatment Test - Data'!B$2:B$35,MATCH($A23,'Pre-Treatment Test - Data'!$A$2:$A$35,0))</f>
        <v>0.30581039190292358</v>
      </c>
      <c r="C23">
        <f>INDEX('Pre-Treatment Test - Data'!C$2:C$35,MATCH($A23,'Pre-Treatment Test - Data'!$A$2:$A$35,0))</f>
        <v>0.32615236921608448</v>
      </c>
      <c r="D23">
        <f>INDEX('Pre-Treatment Test - Data'!D$2:D$35,MATCH($A23,'Pre-Treatment Test - Data'!$A$2:$A$35,0))</f>
        <v>0.32687796942889691</v>
      </c>
      <c r="E23">
        <f>INDEX('Pre-Treatment Test - Data'!E$2:E$35,MATCH($A23,'Pre-Treatment Test - Data'!$A$2:$A$35,0))</f>
        <v>0.32878637270629413</v>
      </c>
      <c r="F23">
        <f>INDEX('Pre-Treatment Test - Data'!F$2:F$35,MATCH($A23,'Pre-Treatment Test - Data'!$A$2:$A$35,0))</f>
        <v>0.32404486531019211</v>
      </c>
    </row>
    <row r="24" spans="1:6" x14ac:dyDescent="0.25">
      <c r="A24">
        <v>2004</v>
      </c>
      <c r="B24">
        <f>INDEX('Pre-Treatment Test - Data'!B$2:B$35,MATCH($A24,'Pre-Treatment Test - Data'!$A$2:$A$35,0))</f>
        <v>0.31045752763748169</v>
      </c>
      <c r="C24">
        <f>INDEX('Pre-Treatment Test - Data'!C$2:C$35,MATCH($A24,'Pre-Treatment Test - Data'!$A$2:$A$35,0))</f>
        <v>0.292237143009901</v>
      </c>
      <c r="D24">
        <f>INDEX('Pre-Treatment Test - Data'!D$2:D$35,MATCH($A24,'Pre-Treatment Test - Data'!$A$2:$A$35,0))</f>
        <v>0.2921624628156424</v>
      </c>
      <c r="E24">
        <f>INDEX('Pre-Treatment Test - Data'!E$2:E$35,MATCH($A24,'Pre-Treatment Test - Data'!$A$2:$A$35,0))</f>
        <v>0.30717630048096184</v>
      </c>
      <c r="F24">
        <f>INDEX('Pre-Treatment Test - Data'!F$2:F$35,MATCH($A24,'Pre-Treatment Test - Data'!$A$2:$A$35,0))</f>
        <v>0.30818457317352294</v>
      </c>
    </row>
    <row r="25" spans="1:6" x14ac:dyDescent="0.25">
      <c r="A25">
        <v>2005</v>
      </c>
      <c r="B25">
        <f>INDEX('Pre-Treatment Test - Data'!B$2:B$35,MATCH($A25,'Pre-Treatment Test - Data'!$A$2:$A$35,0))</f>
        <v>0.30706742405891418</v>
      </c>
      <c r="C25">
        <f>INDEX('Pre-Treatment Test - Data'!C$2:C$35,MATCH($A25,'Pre-Treatment Test - Data'!$A$2:$A$35,0))</f>
        <v>0.2955551670640707</v>
      </c>
      <c r="D25">
        <f>INDEX('Pre-Treatment Test - Data'!D$2:D$35,MATCH($A25,'Pre-Treatment Test - Data'!$A$2:$A$35,0))</f>
        <v>0.29666430552303802</v>
      </c>
      <c r="E25">
        <f>INDEX('Pre-Treatment Test - Data'!E$2:E$35,MATCH($A25,'Pre-Treatment Test - Data'!$A$2:$A$35,0))</f>
        <v>0.30892136837542056</v>
      </c>
      <c r="F25">
        <f>INDEX('Pre-Treatment Test - Data'!F$2:F$35,MATCH($A25,'Pre-Treatment Test - Data'!$A$2:$A$35,0))</f>
        <v>0.30812068529427056</v>
      </c>
    </row>
    <row r="26" spans="1:6" x14ac:dyDescent="0.25">
      <c r="A26">
        <v>2006</v>
      </c>
      <c r="B26">
        <f>INDEX('Pre-Treatment Test - Data'!B$2:B$35,MATCH($A26,'Pre-Treatment Test - Data'!$A$2:$A$35,0))</f>
        <v>0.32746478915214539</v>
      </c>
      <c r="C26">
        <f>INDEX('Pre-Treatment Test - Data'!C$2:C$35,MATCH($A26,'Pre-Treatment Test - Data'!$A$2:$A$35,0))</f>
        <v>0.3085315600931644</v>
      </c>
      <c r="D26">
        <f>INDEX('Pre-Treatment Test - Data'!D$2:D$35,MATCH($A26,'Pre-Treatment Test - Data'!$A$2:$A$35,0))</f>
        <v>0.30964210309088225</v>
      </c>
      <c r="E26">
        <f>INDEX('Pre-Treatment Test - Data'!E$2:E$35,MATCH($A26,'Pre-Treatment Test - Data'!$A$2:$A$35,0))</f>
        <v>0.31666049450635914</v>
      </c>
      <c r="F26">
        <f>INDEX('Pre-Treatment Test - Data'!F$2:F$35,MATCH($A26,'Pre-Treatment Test - Data'!$A$2:$A$35,0))</f>
        <v>0.31264790907502177</v>
      </c>
    </row>
    <row r="27" spans="1:6" x14ac:dyDescent="0.25">
      <c r="A27">
        <v>2007</v>
      </c>
      <c r="B27">
        <f>INDEX('Pre-Treatment Test - Data'!B$2:B$35,MATCH($A27,'Pre-Treatment Test - Data'!$A$2:$A$35,0))</f>
        <v>0.32060390710830688</v>
      </c>
      <c r="C27">
        <f>INDEX('Pre-Treatment Test - Data'!C$2:C$35,MATCH($A27,'Pre-Treatment Test - Data'!$A$2:$A$35,0))</f>
        <v>0.30595865800976751</v>
      </c>
      <c r="D27">
        <f>INDEX('Pre-Treatment Test - Data'!D$2:D$35,MATCH($A27,'Pre-Treatment Test - Data'!$A$2:$A$35,0))</f>
        <v>0.30653058449923992</v>
      </c>
      <c r="E27">
        <f>INDEX('Pre-Treatment Test - Data'!E$2:E$35,MATCH($A27,'Pre-Treatment Test - Data'!$A$2:$A$35,0))</f>
        <v>0.3065614112615585</v>
      </c>
      <c r="F27">
        <f>INDEX('Pre-Treatment Test - Data'!F$2:F$35,MATCH($A27,'Pre-Treatment Test - Data'!$A$2:$A$35,0))</f>
        <v>0.31813054846227168</v>
      </c>
    </row>
    <row r="28" spans="1:6" x14ac:dyDescent="0.25">
      <c r="A28">
        <v>2008</v>
      </c>
      <c r="B28">
        <f>INDEX('Pre-Treatment Test - Data'!B$2:B$35,MATCH($A28,'Pre-Treatment Test - Data'!$A$2:$A$35,0))</f>
        <v>0.31190726161003113</v>
      </c>
      <c r="C28">
        <f>INDEX('Pre-Treatment Test - Data'!C$2:C$35,MATCH($A28,'Pre-Treatment Test - Data'!$A$2:$A$35,0))</f>
        <v>0.31002713358402251</v>
      </c>
      <c r="D28">
        <f>INDEX('Pre-Treatment Test - Data'!D$2:D$35,MATCH($A28,'Pre-Treatment Test - Data'!$A$2:$A$35,0))</f>
        <v>0.31296768490970123</v>
      </c>
      <c r="E28">
        <f>INDEX('Pre-Treatment Test - Data'!E$2:E$35,MATCH($A28,'Pre-Treatment Test - Data'!$A$2:$A$35,0))</f>
        <v>0.29940073505043985</v>
      </c>
      <c r="F28">
        <f>INDEX('Pre-Treatment Test - Data'!F$2:F$35,MATCH($A28,'Pre-Treatment Test - Data'!$A$2:$A$35,0))</f>
        <v>0.29957895749807351</v>
      </c>
    </row>
    <row r="29" spans="1:6" x14ac:dyDescent="0.25">
      <c r="A29">
        <v>2009</v>
      </c>
      <c r="B29">
        <f>INDEX('Pre-Treatment Test - Data'!B$2:B$35,MATCH($A29,'Pre-Treatment Test - Data'!$A$2:$A$35,0))</f>
        <v>0.29843562841415405</v>
      </c>
      <c r="C29">
        <f>INDEX('Pre-Treatment Test - Data'!C$2:C$35,MATCH($A29,'Pre-Treatment Test - Data'!$A$2:$A$35,0))</f>
        <v>0.31655656126141551</v>
      </c>
      <c r="D29">
        <f>INDEX('Pre-Treatment Test - Data'!D$2:D$35,MATCH($A29,'Pre-Treatment Test - Data'!$A$2:$A$35,0))</f>
        <v>0.31570429575443271</v>
      </c>
      <c r="E29">
        <f>INDEX('Pre-Treatment Test - Data'!E$2:E$35,MATCH($A29,'Pre-Treatment Test - Data'!$A$2:$A$35,0))</f>
        <v>0.33218369378149509</v>
      </c>
      <c r="F29">
        <f>INDEX('Pre-Treatment Test - Data'!F$2:F$35,MATCH($A29,'Pre-Treatment Test - Data'!$A$2:$A$35,0))</f>
        <v>0.32550385983288288</v>
      </c>
    </row>
    <row r="30" spans="1:6" x14ac:dyDescent="0.25">
      <c r="A30">
        <v>2010</v>
      </c>
      <c r="B30">
        <f>INDEX('Pre-Treatment Test - Data'!B$2:B$35,MATCH($A30,'Pre-Treatment Test - Data'!$A$2:$A$35,0))</f>
        <v>0.28271028399467468</v>
      </c>
      <c r="C30">
        <f>INDEX('Pre-Treatment Test - Data'!C$2:C$35,MATCH($A30,'Pre-Treatment Test - Data'!$A$2:$A$35,0))</f>
        <v>0.29285656094551088</v>
      </c>
      <c r="D30">
        <f>INDEX('Pre-Treatment Test - Data'!D$2:D$35,MATCH($A30,'Pre-Treatment Test - Data'!$A$2:$A$35,0))</f>
        <v>0.29397510722279546</v>
      </c>
      <c r="E30">
        <f>INDEX('Pre-Treatment Test - Data'!E$2:E$35,MATCH($A30,'Pre-Treatment Test - Data'!$A$2:$A$35,0))</f>
        <v>0.29175046578049663</v>
      </c>
      <c r="F30">
        <f>INDEX('Pre-Treatment Test - Data'!F$2:F$35,MATCH($A30,'Pre-Treatment Test - Data'!$A$2:$A$35,0))</f>
        <v>0.30391768147051335</v>
      </c>
    </row>
    <row r="31" spans="1:6" x14ac:dyDescent="0.25">
      <c r="A31">
        <v>2011</v>
      </c>
      <c r="B31">
        <f>INDEX('Pre-Treatment Test - Data'!B$2:B$35,MATCH($A31,'Pre-Treatment Test - Data'!$A$2:$A$35,0))</f>
        <v>0.27611044049263</v>
      </c>
      <c r="C31">
        <f>INDEX('Pre-Treatment Test - Data'!C$2:C$35,MATCH($A31,'Pre-Treatment Test - Data'!$A$2:$A$35,0))</f>
        <v>0.30248713436722752</v>
      </c>
      <c r="D31">
        <f>INDEX('Pre-Treatment Test - Data'!D$2:D$35,MATCH($A31,'Pre-Treatment Test - Data'!$A$2:$A$35,0))</f>
        <v>0.30298205433785907</v>
      </c>
      <c r="E31">
        <f>INDEX('Pre-Treatment Test - Data'!E$2:E$35,MATCH($A31,'Pre-Treatment Test - Data'!$A$2:$A$35,0))</f>
        <v>0.3070375468730927</v>
      </c>
      <c r="F31">
        <f>INDEX('Pre-Treatment Test - Data'!F$2:F$35,MATCH($A31,'Pre-Treatment Test - Data'!$A$2:$A$35,0))</f>
        <v>0.31411659537255765</v>
      </c>
    </row>
    <row r="32" spans="1:6" x14ac:dyDescent="0.25">
      <c r="A32">
        <v>2012</v>
      </c>
      <c r="B32">
        <f>INDEX('Pre-Treatment Test - Data'!B$2:B$35,MATCH($A32,'Pre-Treatment Test - Data'!$A$2:$A$35,0))</f>
        <v>0.31108596920967102</v>
      </c>
      <c r="C32">
        <f>INDEX('Pre-Treatment Test - Data'!C$2:C$35,MATCH($A32,'Pre-Treatment Test - Data'!$A$2:$A$35,0))</f>
        <v>0.29335123276710506</v>
      </c>
      <c r="D32">
        <f>INDEX('Pre-Treatment Test - Data'!D$2:D$35,MATCH($A32,'Pre-Treatment Test - Data'!$A$2:$A$35,0))</f>
        <v>0.28878164120018485</v>
      </c>
      <c r="E32">
        <f>INDEX('Pre-Treatment Test - Data'!E$2:E$35,MATCH($A32,'Pre-Treatment Test - Data'!$A$2:$A$35,0))</f>
        <v>0.29752830645442008</v>
      </c>
      <c r="F32">
        <f>INDEX('Pre-Treatment Test - Data'!F$2:F$35,MATCH($A32,'Pre-Treatment Test - Data'!$A$2:$A$35,0))</f>
        <v>0.30101748543977735</v>
      </c>
    </row>
    <row r="33" spans="1:6" x14ac:dyDescent="0.25">
      <c r="A33">
        <v>2013</v>
      </c>
      <c r="B33">
        <f>INDEX('Pre-Treatment Test - Data'!B$2:B$35,MATCH($A33,'Pre-Treatment Test - Data'!$A$2:$A$35,0))</f>
        <v>0.30536913871765137</v>
      </c>
      <c r="C33">
        <f>INDEX('Pre-Treatment Test - Data'!C$2:C$35,MATCH($A33,'Pre-Treatment Test - Data'!$A$2:$A$35,0))</f>
        <v>0.30643783175945283</v>
      </c>
      <c r="D33">
        <f>INDEX('Pre-Treatment Test - Data'!D$2:D$35,MATCH($A33,'Pre-Treatment Test - Data'!$A$2:$A$35,0))</f>
        <v>0.30541712954640388</v>
      </c>
      <c r="E33">
        <f>INDEX('Pre-Treatment Test - Data'!E$2:E$35,MATCH($A33,'Pre-Treatment Test - Data'!$A$2:$A$35,0))</f>
        <v>0.30464650091528889</v>
      </c>
      <c r="F33">
        <f>INDEX('Pre-Treatment Test - Data'!F$2:F$35,MATCH($A33,'Pre-Treatment Test - Data'!$A$2:$A$35,0))</f>
        <v>0.31094372221827515</v>
      </c>
    </row>
    <row r="34" spans="1:6" x14ac:dyDescent="0.25">
      <c r="A34">
        <v>2014</v>
      </c>
      <c r="B34">
        <f>INDEX('Pre-Treatment Test - Data'!B$2:B$35,MATCH($A34,'Pre-Treatment Test - Data'!$A$2:$A$35,0))</f>
        <v>0.28554502129554749</v>
      </c>
      <c r="C34">
        <f>INDEX('Pre-Treatment Test - Data'!C$2:C$35,MATCH($A34,'Pre-Treatment Test - Data'!$A$2:$A$35,0))</f>
        <v>0.29170567168295375</v>
      </c>
      <c r="D34">
        <f>INDEX('Pre-Treatment Test - Data'!D$2:D$35,MATCH($A34,'Pre-Treatment Test - Data'!$A$2:$A$35,0))</f>
        <v>0.29260638110339637</v>
      </c>
      <c r="E34">
        <f>INDEX('Pre-Treatment Test - Data'!E$2:E$35,MATCH($A34,'Pre-Treatment Test - Data'!$A$2:$A$35,0))</f>
        <v>0.30144506686925893</v>
      </c>
      <c r="F34">
        <f>INDEX('Pre-Treatment Test - Data'!F$2:F$35,MATCH($A34,'Pre-Treatment Test - Data'!$A$2:$A$35,0))</f>
        <v>0.29793678805232049</v>
      </c>
    </row>
    <row r="35" spans="1:6" x14ac:dyDescent="0.25">
      <c r="A35">
        <v>2015</v>
      </c>
      <c r="B35">
        <f>INDEX('Pre-Treatment Test - Data'!B$2:B$35,MATCH($A35,'Pre-Treatment Test - Data'!$A$2:$A$35,0))</f>
        <v>0.27521929144859314</v>
      </c>
      <c r="C35">
        <f>INDEX('Pre-Treatment Test - Data'!C$2:C$35,MATCH($A35,'Pre-Treatment Test - Data'!$A$2:$A$35,0))</f>
        <v>0.27844118452072142</v>
      </c>
      <c r="D35">
        <f>INDEX('Pre-Treatment Test - Data'!D$2:D$35,MATCH($A35,'Pre-Treatment Test - Data'!$A$2:$A$35,0))</f>
        <v>0.27916444768011583</v>
      </c>
      <c r="E35">
        <f>INDEX('Pre-Treatment Test - Data'!E$2:E$35,MATCH($A35,'Pre-Treatment Test - Data'!$A$2:$A$35,0))</f>
        <v>0.29167707400023934</v>
      </c>
      <c r="F35">
        <f>INDEX('Pre-Treatment Test - Data'!F$2:F$35,MATCH($A35,'Pre-Treatment Test - Data'!$A$2:$A$35,0))</f>
        <v>0.28900114679336553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workbookViewId="0">
      <selection activeCell="V19" sqref="V19"/>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134</v>
      </c>
      <c r="R1" t="s">
        <v>144</v>
      </c>
      <c r="S1" t="s">
        <v>206</v>
      </c>
      <c r="T1" s="2" t="s">
        <v>247</v>
      </c>
      <c r="U1" s="2" t="s">
        <v>207</v>
      </c>
      <c r="V1" s="2" t="s">
        <v>208</v>
      </c>
      <c r="W1" s="2" t="s">
        <v>209</v>
      </c>
      <c r="X1" s="2" t="s">
        <v>210</v>
      </c>
      <c r="Y1" s="2" t="s">
        <v>145</v>
      </c>
      <c r="Z1" s="2" t="s">
        <v>211</v>
      </c>
      <c r="AA1" s="2" t="s">
        <v>212</v>
      </c>
      <c r="AB1" s="2" t="s">
        <v>213</v>
      </c>
      <c r="AC1" s="2" t="s">
        <v>214</v>
      </c>
      <c r="AD1" s="2" t="s">
        <v>215</v>
      </c>
      <c r="AE1" s="2" t="s">
        <v>216</v>
      </c>
      <c r="AF1" s="2" t="s">
        <v>217</v>
      </c>
      <c r="AG1" s="2" t="s">
        <v>218</v>
      </c>
      <c r="AH1" s="2" t="s">
        <v>146</v>
      </c>
      <c r="AI1" s="2" t="s">
        <v>219</v>
      </c>
      <c r="AJ1" s="2" t="s">
        <v>147</v>
      </c>
      <c r="AK1" s="2" t="s">
        <v>220</v>
      </c>
      <c r="AL1" s="2" t="s">
        <v>148</v>
      </c>
      <c r="AM1" s="2" t="s">
        <v>221</v>
      </c>
      <c r="AN1" s="2" t="s">
        <v>222</v>
      </c>
      <c r="AO1" s="2" t="s">
        <v>223</v>
      </c>
      <c r="AP1" s="2" t="s">
        <v>224</v>
      </c>
      <c r="AQ1" s="2" t="s">
        <v>149</v>
      </c>
      <c r="AR1" s="2" t="s">
        <v>225</v>
      </c>
      <c r="AS1" s="2" t="s">
        <v>150</v>
      </c>
      <c r="AT1" s="2" t="s">
        <v>151</v>
      </c>
      <c r="AU1" s="2" t="s">
        <v>226</v>
      </c>
      <c r="AV1" s="2" t="s">
        <v>152</v>
      </c>
      <c r="AW1" s="2" t="s">
        <v>227</v>
      </c>
      <c r="AX1" s="2" t="s">
        <v>228</v>
      </c>
      <c r="AY1" s="2" t="s">
        <v>229</v>
      </c>
      <c r="AZ1" s="2" t="s">
        <v>230</v>
      </c>
      <c r="BA1" s="2" t="s">
        <v>231</v>
      </c>
      <c r="BB1" s="2" t="s">
        <v>232</v>
      </c>
      <c r="BC1" s="2" t="s">
        <v>233</v>
      </c>
      <c r="BD1" s="2" t="s">
        <v>234</v>
      </c>
      <c r="BE1" s="2" t="s">
        <v>235</v>
      </c>
      <c r="BF1" s="2" t="s">
        <v>236</v>
      </c>
      <c r="BG1" s="2" t="s">
        <v>237</v>
      </c>
      <c r="BH1" s="2" t="s">
        <v>238</v>
      </c>
      <c r="BI1" s="2" t="s">
        <v>239</v>
      </c>
      <c r="BJ1" s="2" t="s">
        <v>240</v>
      </c>
      <c r="BK1" s="2" t="s">
        <v>241</v>
      </c>
      <c r="BL1" s="2" t="s">
        <v>242</v>
      </c>
      <c r="BM1" s="2" t="s">
        <v>243</v>
      </c>
      <c r="BN1" s="2" t="s">
        <v>244</v>
      </c>
      <c r="BO1" s="2" t="s">
        <v>245</v>
      </c>
      <c r="BP1" s="2" t="s">
        <v>246</v>
      </c>
      <c r="BQ1" s="2"/>
      <c r="BR1" s="2"/>
    </row>
    <row r="2" spans="16:70" x14ac:dyDescent="0.25">
      <c r="P2" s="4" t="s">
        <v>27</v>
      </c>
      <c r="Q2" s="1" t="str">
        <f>IF(Q1="_Y_treated","Actual",IF(Q1="_allin_synth","Synthetic",INDEX(States!$B$2:$B$52,MATCH(VALUE(MID(Q1,6,FIND("_",Q1)-6)),States!$C$2:$C$52,0))))</f>
        <v>Actual</v>
      </c>
      <c r="R2" s="1" t="str">
        <f>IF(R1="_Y_treated","Actual",IF(R1="_allin_synth","Synthetic",INDEX(States!$B$2:$B$52,MATCH(VALUE(MID(R1,6,FIND("_",R1)-6)),States!$C$2:$C$52,0))))</f>
        <v>Synthetic</v>
      </c>
      <c r="S2" s="1" t="str">
        <f>IF(S1="_Y_treated","Actual",IF(S1="_allin_synth","Synthetic",INDEX(States!$B$2:$B$52,MATCH(VALUE(MID(S1,5,FIND("sy",S1)-6)),States!$C$2:$C$52,0))))</f>
        <v>AL</v>
      </c>
      <c r="T2" s="1" t="str">
        <f>IF(T1="_Y_treated","Actual",IF(T1="_allin_synth","Synthetic",INDEX(States!$B$2:$B$52,MATCH(VALUE(MID(T1,5,FIND("sy",T1)-6)),States!$C$2:$C$52,0))))</f>
        <v>AK</v>
      </c>
      <c r="U2" s="1" t="str">
        <f>IF(U1="_Y_treated","Actual",IF(U1="_allin_synth","Synthetic",INDEX(States!$B$2:$B$52,MATCH(VALUE(MID(U1,5,FIND("sy",U1)-6)),States!$C$2:$C$52,0))))</f>
        <v>AZ</v>
      </c>
      <c r="V2" s="1" t="str">
        <f>IF(V1="_Y_treated","Actual",IF(V1="_allin_synth","Synthetic",INDEX(States!$B$2:$B$52,MATCH(VALUE(MID(V1,5,FIND("sy",V1)-6)),States!$C$2:$C$52,0))))</f>
        <v>AR</v>
      </c>
      <c r="W2" s="1" t="str">
        <f>IF(W1="_Y_treated","Actual",IF(W1="_allin_synth","Synthetic",INDEX(States!$B$2:$B$52,MATCH(VALUE(MID(W1,5,FIND("sy",W1)-6)),States!$C$2:$C$52,0))))</f>
        <v>CA</v>
      </c>
      <c r="X2" s="1" t="str">
        <f>IF(X1="_Y_treated","Actual",IF(X1="_allin_synth","Synthetic",INDEX(States!$B$2:$B$52,MATCH(VALUE(MID(X1,5,FIND("sy",X1)-6)),States!$C$2:$C$52,0))))</f>
        <v>CO</v>
      </c>
      <c r="Y2" s="1" t="str">
        <f>IF(Y1="_Y_treated","Actual",IF(Y1="_allin_synth","Synthetic",INDEX(States!$B$2:$B$52,MATCH(VALUE(MID(Y1,5,FIND("sy",Y1)-6)),States!$C$2:$C$52,0))))</f>
        <v>CT</v>
      </c>
      <c r="Z2" s="1" t="str">
        <f>IF(Z1="_Y_treated","Actual",IF(Z1="_allin_synth","Synthetic",INDEX(States!$B$2:$B$52,MATCH(VALUE(MID(Z1,5,FIND("sy",Z1)-6)),States!$C$2:$C$52,0))))</f>
        <v>DE</v>
      </c>
      <c r="AA2" s="1" t="str">
        <f>IF(AA1="_Y_treated","Actual",IF(AA1="_allin_synth","Synthetic",INDEX(States!$B$2:$B$52,MATCH(VALUE(MID(AA1,5,FIND("sy",AA1)-6)),States!$C$2:$C$52,0))))</f>
        <v>DC</v>
      </c>
      <c r="AB2" s="1" t="str">
        <f>IF(AB1="_Y_treated","Actual",IF(AB1="_allin_synth","Synthetic",INDEX(States!$B$2:$B$52,MATCH(VALUE(MID(AB1,5,FIND("sy",AB1)-6)),States!$C$2:$C$52,0))))</f>
        <v>FL</v>
      </c>
      <c r="AC2" s="1" t="str">
        <f>IF(AC1="_Y_treated","Actual",IF(AC1="_allin_synth","Synthetic",INDEX(States!$B$2:$B$52,MATCH(VALUE(MID(AC1,5,FIND("sy",AC1)-6)),States!$C$2:$C$52,0))))</f>
        <v>GA</v>
      </c>
      <c r="AD2" s="1" t="str">
        <f>IF(AD1="_Y_treated","Actual",IF(AD1="_allin_synth","Synthetic",INDEX(States!$B$2:$B$52,MATCH(VALUE(MID(AD1,5,FIND("sy",AD1)-6)),States!$C$2:$C$52,0))))</f>
        <v>HI</v>
      </c>
      <c r="AE2" s="1" t="str">
        <f>IF(AE1="_Y_treated","Actual",IF(AE1="_allin_synth","Synthetic",INDEX(States!$B$2:$B$52,MATCH(VALUE(MID(AE1,5,FIND("sy",AE1)-6)),States!$C$2:$C$52,0))))</f>
        <v>ID</v>
      </c>
      <c r="AF2" s="1" t="str">
        <f>IF(AF1="_Y_treated","Actual",IF(AF1="_allin_synth","Synthetic",INDEX(States!$B$2:$B$52,MATCH(VALUE(MID(AF1,5,FIND("sy",AF1)-6)),States!$C$2:$C$52,0))))</f>
        <v>IN</v>
      </c>
      <c r="AG2" s="1" t="str">
        <f>IF(AG1="_Y_treated","Actual",IF(AG1="_allin_synth","Synthetic",INDEX(States!$B$2:$B$52,MATCH(VALUE(MID(AG1,5,FIND("sy",AG1)-6)),States!$C$2:$C$52,0))))</f>
        <v>IA</v>
      </c>
      <c r="AH2" s="1" t="str">
        <f>IF(AH1="_Y_treated","Actual",IF(AH1="_allin_synth","Synthetic",INDEX(States!$B$2:$B$52,MATCH(VALUE(MID(AH1,5,FIND("sy",AH1)-6)),States!$C$2:$C$52,0))))</f>
        <v>KS</v>
      </c>
      <c r="AI2" s="1" t="str">
        <f>IF(AI1="_Y_treated","Actual",IF(AI1="_allin_synth","Synthetic",INDEX(States!$B$2:$B$52,MATCH(VALUE(MID(AI1,5,FIND("sy",AI1)-6)),States!$C$2:$C$52,0))))</f>
        <v>KY</v>
      </c>
      <c r="AJ2" s="1" t="str">
        <f>IF(AJ1="_Y_treated","Actual",IF(AJ1="_allin_synth","Synthetic",INDEX(States!$B$2:$B$52,MATCH(VALUE(MID(AJ1,5,FIND("sy",AJ1)-6)),States!$C$2:$C$52,0))))</f>
        <v>LA</v>
      </c>
      <c r="AK2" s="1" t="str">
        <f>IF(AK1="_Y_treated","Actual",IF(AK1="_allin_synth","Synthetic",INDEX(States!$B$2:$B$52,MATCH(VALUE(MID(AK1,5,FIND("sy",AK1)-6)),States!$C$2:$C$52,0))))</f>
        <v>ME</v>
      </c>
      <c r="AL2" s="1" t="str">
        <f>IF(AL1="_Y_treated","Actual",IF(AL1="_allin_synth","Synthetic",INDEX(States!$B$2:$B$52,MATCH(VALUE(MID(AL1,5,FIND("sy",AL1)-6)),States!$C$2:$C$52,0))))</f>
        <v>MD</v>
      </c>
      <c r="AM2" s="1" t="str">
        <f>IF(AM1="_Y_treated","Actual",IF(AM1="_allin_synth","Synthetic",INDEX(States!$B$2:$B$52,MATCH(VALUE(MID(AM1,5,FIND("sy",AM1)-6)),States!$C$2:$C$52,0))))</f>
        <v>MA</v>
      </c>
      <c r="AN2" s="1" t="str">
        <f>IF(AN1="_Y_treated","Actual",IF(AN1="_allin_synth","Synthetic",INDEX(States!$B$2:$B$52,MATCH(VALUE(MID(AN1,5,FIND("sy",AN1)-6)),States!$C$2:$C$52,0))))</f>
        <v>MI</v>
      </c>
      <c r="AO2" s="1" t="str">
        <f>IF(AO1="_Y_treated","Actual",IF(AO1="_allin_synth","Synthetic",INDEX(States!$B$2:$B$52,MATCH(VALUE(MID(AO1,5,FIND("sy",AO1)-6)),States!$C$2:$C$52,0))))</f>
        <v>MN</v>
      </c>
      <c r="AP2" s="1" t="str">
        <f>IF(AP1="_Y_treated","Actual",IF(AP1="_allin_synth","Synthetic",INDEX(States!$B$2:$B$52,MATCH(VALUE(MID(AP1,5,FIND("sy",AP1)-6)),States!$C$2:$C$52,0))))</f>
        <v>MS</v>
      </c>
      <c r="AQ2" s="1" t="str">
        <f>IF(AQ1="_Y_treated","Actual",IF(AQ1="_allin_synth","Synthetic",INDEX(States!$B$2:$B$52,MATCH(VALUE(MID(AQ1,5,FIND("sy",AQ1)-6)),States!$C$2:$C$52,0))))</f>
        <v>MO</v>
      </c>
      <c r="AR2" s="1" t="str">
        <f>IF(AR1="_Y_treated","Actual",IF(AR1="_allin_synth","Synthetic",INDEX(States!$B$2:$B$52,MATCH(VALUE(MID(AR1,5,FIND("sy",AR1)-6)),States!$C$2:$C$52,0))))</f>
        <v>MT</v>
      </c>
      <c r="AS2" s="1" t="str">
        <f>IF(AS1="_Y_treated","Actual",IF(AS1="_allin_synth","Synthetic",INDEX(States!$B$2:$B$52,MATCH(VALUE(MID(AS1,5,FIND("sy",AS1)-6)),States!$C$2:$C$52,0))))</f>
        <v>NE</v>
      </c>
      <c r="AT2" s="1" t="str">
        <f>IF(AT1="_Y_treated","Actual",IF(AT1="_allin_synth","Synthetic",INDEX(States!$B$2:$B$52,MATCH(VALUE(MID(AT1,5,FIND("sy",AT1)-6)),States!$C$2:$C$52,0))))</f>
        <v>NV</v>
      </c>
      <c r="AU2" s="1" t="str">
        <f>IF(AU1="_Y_treated","Actual",IF(AU1="_allin_synth","Synthetic",INDEX(States!$B$2:$B$52,MATCH(VALUE(MID(AU1,5,FIND("sy",AU1)-6)),States!$C$2:$C$52,0))))</f>
        <v>NH</v>
      </c>
      <c r="AV2" s="1" t="str">
        <f>IF(AV1="_Y_treated","Actual",IF(AV1="_allin_synth","Synthetic",INDEX(States!$B$2:$B$52,MATCH(VALUE(MID(AV1,5,FIND("sy",AV1)-6)),States!$C$2:$C$52,0))))</f>
        <v>NJ</v>
      </c>
      <c r="AW2" s="1" t="str">
        <f>IF(AW1="_Y_treated","Actual",IF(AW1="_allin_synth","Synthetic",INDEX(States!$B$2:$B$52,MATCH(VALUE(MID(AW1,5,FIND("sy",AW1)-6)),States!$C$2:$C$52,0))))</f>
        <v>NM</v>
      </c>
      <c r="AX2" s="1" t="str">
        <f>IF(AX1="_Y_treated","Actual",IF(AX1="_allin_synth","Synthetic",INDEX(States!$B$2:$B$52,MATCH(VALUE(MID(AX1,5,FIND("sy",AX1)-6)),States!$C$2:$C$52,0))))</f>
        <v>NY</v>
      </c>
      <c r="AY2" s="1" t="str">
        <f>IF(AY1="_Y_treated","Actual",IF(AY1="_allin_synth","Synthetic",INDEX(States!$B$2:$B$52,MATCH(VALUE(MID(AY1,5,FIND("sy",AY1)-6)),States!$C$2:$C$52,0))))</f>
        <v>NC</v>
      </c>
      <c r="AZ2" s="1" t="str">
        <f>IF(AZ1="_Y_treated","Actual",IF(AZ1="_allin_synth","Synthetic",INDEX(States!$B$2:$B$52,MATCH(VALUE(MID(AZ1,5,FIND("sy",AZ1)-6)),States!$C$2:$C$52,0))))</f>
        <v>ND</v>
      </c>
      <c r="BA2" s="1" t="str">
        <f>IF(BA1="_Y_treated","Actual",IF(BA1="_allin_synth","Synthetic",INDEX(States!$B$2:$B$52,MATCH(VALUE(MID(BA1,5,FIND("sy",BA1)-6)),States!$C$2:$C$52,0))))</f>
        <v>OH</v>
      </c>
      <c r="BB2" s="1" t="str">
        <f>IF(BB1="_Y_treated","Actual",IF(BB1="_allin_synth","Synthetic",INDEX(States!$B$2:$B$52,MATCH(VALUE(MID(BB1,5,FIND("sy",BB1)-6)),States!$C$2:$C$52,0))))</f>
        <v>OK</v>
      </c>
      <c r="BC2" s="1" t="str">
        <f>IF(BC1="_Y_treated","Actual",IF(BC1="_allin_synth","Synthetic",INDEX(States!$B$2:$B$52,MATCH(VALUE(MID(BC1,5,FIND("sy",BC1)-6)),States!$C$2:$C$52,0))))</f>
        <v>OR</v>
      </c>
      <c r="BD2" s="1" t="str">
        <f>IF(BD1="_Y_treated","Actual",IF(BD1="_allin_synth","Synthetic",INDEX(States!$B$2:$B$52,MATCH(VALUE(MID(BD1,5,FIND("sy",BD1)-6)),States!$C$2:$C$52,0))))</f>
        <v>PA</v>
      </c>
      <c r="BE2" s="1" t="str">
        <f>IF(BE1="_Y_treated","Actual",IF(BE1="_allin_synth","Synthetic",INDEX(States!$B$2:$B$52,MATCH(VALUE(MID(BE1,5,FIND("sy",BE1)-6)),States!$C$2:$C$52,0))))</f>
        <v>RI</v>
      </c>
      <c r="BF2" s="1" t="str">
        <f>IF(BF1="_Y_treated","Actual",IF(BF1="_allin_synth","Synthetic",INDEX(States!$B$2:$B$52,MATCH(VALUE(MID(BF1,5,FIND("sy",BF1)-6)),States!$C$2:$C$52,0))))</f>
        <v>SC</v>
      </c>
      <c r="BG2" s="1" t="str">
        <f>IF(BG1="_Y_treated","Actual",IF(BG1="_allin_synth","Synthetic",INDEX(States!$B$2:$B$52,MATCH(VALUE(MID(BG1,5,FIND("sy",BG1)-6)),States!$C$2:$C$52,0))))</f>
        <v>SD</v>
      </c>
      <c r="BH2" s="1" t="str">
        <f>IF(BH1="_Y_treated","Actual",IF(BH1="_allin_synth","Synthetic",INDEX(States!$B$2:$B$52,MATCH(VALUE(MID(BH1,5,FIND("sy",BH1)-6)),States!$C$2:$C$52,0))))</f>
        <v>TN</v>
      </c>
      <c r="BI2" s="1" t="str">
        <f>IF(BI1="_Y_treated","Actual",IF(BI1="_allin_synth","Synthetic",INDEX(States!$B$2:$B$52,MATCH(VALUE(MID(BI1,5,FIND("sy",BI1)-6)),States!$C$2:$C$52,0))))</f>
        <v>TX</v>
      </c>
      <c r="BJ2" s="1" t="str">
        <f>IF(BJ1="_Y_treated","Actual",IF(BJ1="_allin_synth","Synthetic",INDEX(States!$B$2:$B$52,MATCH(VALUE(MID(BJ1,5,FIND("sy",BJ1)-6)),States!$C$2:$C$52,0))))</f>
        <v>UT</v>
      </c>
      <c r="BK2" s="1" t="str">
        <f>IF(BK1="_Y_treated","Actual",IF(BK1="_allin_synth","Synthetic",INDEX(States!$B$2:$B$52,MATCH(VALUE(MID(BK1,5,FIND("sy",BK1)-6)),States!$C$2:$C$52,0))))</f>
        <v>VT</v>
      </c>
      <c r="BL2" s="1" t="str">
        <f>IF(BL1="_Y_treated","Actual",IF(BL1="_allin_synth","Synthetic",INDEX(States!$B$2:$B$52,MATCH(VALUE(MID(BL1,5,FIND("sy",BL1)-6)),States!$C$2:$C$52,0))))</f>
        <v>VA</v>
      </c>
      <c r="BM2" s="1" t="str">
        <f>IF(BM1="_Y_treated","Actual",IF(BM1="_allin_synth","Synthetic",INDEX(States!$B$2:$B$52,MATCH(VALUE(MID(BM1,5,FIND("sy",BM1)-6)),States!$C$2:$C$52,0))))</f>
        <v>WA</v>
      </c>
      <c r="BN2" s="1" t="str">
        <f>IF(BN1="_Y_treated","Actual",IF(BN1="_allin_synth","Synthetic",INDEX(States!$B$2:$B$52,MATCH(VALUE(MID(BN1,5,FIND("sy",BN1)-6)),States!$C$2:$C$52,0))))</f>
        <v>WV</v>
      </c>
      <c r="BO2" s="1" t="str">
        <f>IF(BO1="_Y_treated","Actual",IF(BO1="_allin_synth","Synthetic",INDEX(States!$B$2:$B$52,MATCH(VALUE(MID(BO1,5,FIND("sy",BO1)-6)),States!$C$2:$C$52,0))))</f>
        <v>WI</v>
      </c>
      <c r="BP2" s="1" t="str">
        <f>IF(BP1="_Y_treated","Actual",IF(BP1="_allin_synth","Synthetic",INDEX(States!$B$2:$B$52,MATCH(VALUE(MID(BP1,5,FIND("sy",BP1)-6)),States!$C$2:$C$52,0))))</f>
        <v>WY</v>
      </c>
      <c r="BQ2" s="1"/>
    </row>
    <row r="3" spans="16:70" x14ac:dyDescent="0.25">
      <c r="P3">
        <f>'Leave-One-Out - Data'!A2</f>
        <v>1982</v>
      </c>
      <c r="Q3" s="2">
        <f>IFERROR(INDEX('Leave-One-Out - Data'!$B:$BA,MATCH($P3,'Leave-One-Out - Data'!$A:$A,0),MATCH(Q$1,'Leave-One-Out - Data'!$B$1:$BA$1,0)),0)</f>
        <v>0.45485404133796692</v>
      </c>
      <c r="R3" s="2">
        <f>IFERROR(INDEX('Leave-One-Out - Data'!$B:$BA,MATCH($P3,'Leave-One-Out - Data'!$A:$A,0),MATCH(R$1,'Leave-One-Out - Data'!$B$1:$BA$1,0)),0)</f>
        <v>0.45732123500108723</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v>
      </c>
      <c r="Y3" s="2">
        <f>IFERROR(INDEX('Leave-One-Out - Data'!$B:$BA,MATCH($P3,'Leave-One-Out - Data'!$A:$A,0),MATCH(Y$1,'Leave-One-Out - Data'!$B$1:$BA$1,0)),0)</f>
        <v>0.45472004726529125</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v>
      </c>
      <c r="AG3" s="2">
        <f>IFERROR(INDEX('Leave-One-Out - Data'!$B:$BA,MATCH($P3,'Leave-One-Out - Data'!$A:$A,0),MATCH(AG$1,'Leave-One-Out - Data'!$B$1:$BA$1,0)),0)</f>
        <v>0</v>
      </c>
      <c r="AH3" s="2">
        <f>IFERROR(INDEX('Leave-One-Out - Data'!$B:$BA,MATCH($P3,'Leave-One-Out - Data'!$A:$A,0),MATCH(AH$1,'Leave-One-Out - Data'!$B$1:$BA$1,0)),0)</f>
        <v>0.4606162594556808</v>
      </c>
      <c r="AI3" s="2">
        <f>IFERROR(INDEX('Leave-One-Out - Data'!$B:$BA,MATCH($P3,'Leave-One-Out - Data'!$A:$A,0),MATCH(AI$1,'Leave-One-Out - Data'!$B$1:$BA$1,0)),0)</f>
        <v>0</v>
      </c>
      <c r="AJ3" s="2">
        <f>IFERROR(INDEX('Leave-One-Out - Data'!$B:$BA,MATCH($P3,'Leave-One-Out - Data'!$A:$A,0),MATCH(AJ$1,'Leave-One-Out - Data'!$B$1:$BA$1,0)),0)</f>
        <v>0.45990695986151692</v>
      </c>
      <c r="AK3" s="2">
        <f>IFERROR(INDEX('Leave-One-Out - Data'!$B:$BA,MATCH($P3,'Leave-One-Out - Data'!$A:$A,0),MATCH(AK$1,'Leave-One-Out - Data'!$B$1:$BA$1,0)),0)</f>
        <v>0</v>
      </c>
      <c r="AL3" s="2">
        <f>IFERROR(INDEX('Leave-One-Out - Data'!$B:$BA,MATCH($P3,'Leave-One-Out - Data'!$A:$A,0),MATCH(AL$1,'Leave-One-Out - Data'!$B$1:$BA$1,0)),0)</f>
        <v>0.45721667134761812</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v>
      </c>
      <c r="AP3" s="2">
        <f>IFERROR(INDEX('Leave-One-Out - Data'!$B:$BA,MATCH($P3,'Leave-One-Out - Data'!$A:$A,0),MATCH(AP$1,'Leave-One-Out - Data'!$B$1:$BA$1,0)),0)</f>
        <v>0</v>
      </c>
      <c r="AQ3" s="2">
        <f>IFERROR(INDEX('Leave-One-Out - Data'!$B:$BA,MATCH($P3,'Leave-One-Out - Data'!$A:$A,0),MATCH(AQ$1,'Leave-One-Out - Data'!$B$1:$BA$1,0)),0)</f>
        <v>0.45909350943565369</v>
      </c>
      <c r="AR3" s="2">
        <f>IFERROR(INDEX('Leave-One-Out - Data'!$B:$BA,MATCH($P3,'Leave-One-Out - Data'!$A:$A,0),MATCH(AR$1,'Leave-One-Out - Data'!$B$1:$BA$1,0)),0)</f>
        <v>0</v>
      </c>
      <c r="AS3" s="2">
        <f>IFERROR(INDEX('Leave-One-Out - Data'!$B:$BA,MATCH($P3,'Leave-One-Out - Data'!$A:$A,0),MATCH(AS$1,'Leave-One-Out - Data'!$B$1:$BA$1,0)),0)</f>
        <v>0.45942482545971863</v>
      </c>
      <c r="AT3" s="2">
        <f>IFERROR(INDEX('Leave-One-Out - Data'!$B:$BA,MATCH($P3,'Leave-One-Out - Data'!$A:$A,0),MATCH(AT$1,'Leave-One-Out - Data'!$B$1:$BA$1,0)),0)</f>
        <v>0.45290698248147965</v>
      </c>
      <c r="AU3" s="2">
        <f>IFERROR(INDEX('Leave-One-Out - Data'!$B:$BA,MATCH($P3,'Leave-One-Out - Data'!$A:$A,0),MATCH(AU$1,'Leave-One-Out - Data'!$B$1:$BA$1,0)),0)</f>
        <v>0</v>
      </c>
      <c r="AV3" s="2">
        <f>IFERROR(INDEX('Leave-One-Out - Data'!$B:$BA,MATCH($P3,'Leave-One-Out - Data'!$A:$A,0),MATCH(AV$1,'Leave-One-Out - Data'!$B$1:$BA$1,0)),0)</f>
        <v>0.45698726657032962</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v>
      </c>
      <c r="BG3" s="2">
        <f>IFERROR(INDEX('Leave-One-Out - Data'!$B:$BA,MATCH($P3,'Leave-One-Out - Data'!$A:$A,0),MATCH(BG$1,'Leave-One-Out - Data'!$B$1:$BA$1,0)),0)</f>
        <v>0</v>
      </c>
      <c r="BH3" s="2">
        <f>IFERROR(INDEX('Leave-One-Out - Data'!$B:$BA,MATCH($P3,'Leave-One-Out - Data'!$A:$A,0),MATCH(BH$1,'Leave-One-Out - Data'!$B$1:$BA$1,0)),0)</f>
        <v>0</v>
      </c>
      <c r="BI3" s="2">
        <f>IFERROR(INDEX('Leave-One-Out - Data'!$B:$BA,MATCH($P3,'Leave-One-Out - Data'!$A:$A,0),MATCH(BI$1,'Leave-One-Out - Data'!$B$1:$BA$1,0)),0)</f>
        <v>0</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spans="16:70" x14ac:dyDescent="0.25">
      <c r="P4">
        <f>'Leave-One-Out - Data'!A3</f>
        <v>1983</v>
      </c>
      <c r="Q4" s="2">
        <f>IFERROR(INDEX('Leave-One-Out - Data'!$B:$BA,MATCH($P4,'Leave-One-Out - Data'!$A:$A,0),MATCH(Q$1,'Leave-One-Out - Data'!$B$1:$BA$1,0)),0)</f>
        <v>0.45566859841346741</v>
      </c>
      <c r="R4" s="2">
        <f>IFERROR(INDEX('Leave-One-Out - Data'!$B:$BA,MATCH($P4,'Leave-One-Out - Data'!$A:$A,0),MATCH(R$1,'Leave-One-Out - Data'!$B$1:$BA$1,0)),0)</f>
        <v>0.45576109388470648</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v>
      </c>
      <c r="Y4" s="2">
        <f>IFERROR(INDEX('Leave-One-Out - Data'!$B:$BA,MATCH($P4,'Leave-One-Out - Data'!$A:$A,0),MATCH(Y$1,'Leave-One-Out - Data'!$B$1:$BA$1,0)),0)</f>
        <v>0.45604882010817532</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v>
      </c>
      <c r="AG4" s="2">
        <f>IFERROR(INDEX('Leave-One-Out - Data'!$B:$BA,MATCH($P4,'Leave-One-Out - Data'!$A:$A,0),MATCH(AG$1,'Leave-One-Out - Data'!$B$1:$BA$1,0)),0)</f>
        <v>0</v>
      </c>
      <c r="AH4" s="2">
        <f>IFERROR(INDEX('Leave-One-Out - Data'!$B:$BA,MATCH($P4,'Leave-One-Out - Data'!$A:$A,0),MATCH(AH$1,'Leave-One-Out - Data'!$B$1:$BA$1,0)),0)</f>
        <v>0.45489310058951382</v>
      </c>
      <c r="AI4" s="2">
        <f>IFERROR(INDEX('Leave-One-Out - Data'!$B:$BA,MATCH($P4,'Leave-One-Out - Data'!$A:$A,0),MATCH(AI$1,'Leave-One-Out - Data'!$B$1:$BA$1,0)),0)</f>
        <v>0</v>
      </c>
      <c r="AJ4" s="2">
        <f>IFERROR(INDEX('Leave-One-Out - Data'!$B:$BA,MATCH($P4,'Leave-One-Out - Data'!$A:$A,0),MATCH(AJ$1,'Leave-One-Out - Data'!$B$1:$BA$1,0)),0)</f>
        <v>0.45624117100238804</v>
      </c>
      <c r="AK4" s="2">
        <f>IFERROR(INDEX('Leave-One-Out - Data'!$B:$BA,MATCH($P4,'Leave-One-Out - Data'!$A:$A,0),MATCH(AK$1,'Leave-One-Out - Data'!$B$1:$BA$1,0)),0)</f>
        <v>0</v>
      </c>
      <c r="AL4" s="2">
        <f>IFERROR(INDEX('Leave-One-Out - Data'!$B:$BA,MATCH($P4,'Leave-One-Out - Data'!$A:$A,0),MATCH(AL$1,'Leave-One-Out - Data'!$B$1:$BA$1,0)),0)</f>
        <v>0.45581749698519702</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v>
      </c>
      <c r="AP4" s="2">
        <f>IFERROR(INDEX('Leave-One-Out - Data'!$B:$BA,MATCH($P4,'Leave-One-Out - Data'!$A:$A,0),MATCH(AP$1,'Leave-One-Out - Data'!$B$1:$BA$1,0)),0)</f>
        <v>0</v>
      </c>
      <c r="AQ4" s="2">
        <f>IFERROR(INDEX('Leave-One-Out - Data'!$B:$BA,MATCH($P4,'Leave-One-Out - Data'!$A:$A,0),MATCH(AQ$1,'Leave-One-Out - Data'!$B$1:$BA$1,0)),0)</f>
        <v>0.4562927674651146</v>
      </c>
      <c r="AR4" s="2">
        <f>IFERROR(INDEX('Leave-One-Out - Data'!$B:$BA,MATCH($P4,'Leave-One-Out - Data'!$A:$A,0),MATCH(AR$1,'Leave-One-Out - Data'!$B$1:$BA$1,0)),0)</f>
        <v>0</v>
      </c>
      <c r="AS4" s="2">
        <f>IFERROR(INDEX('Leave-One-Out - Data'!$B:$BA,MATCH($P4,'Leave-One-Out - Data'!$A:$A,0),MATCH(AS$1,'Leave-One-Out - Data'!$B$1:$BA$1,0)),0)</f>
        <v>0.45597663918137554</v>
      </c>
      <c r="AT4" s="2">
        <f>IFERROR(INDEX('Leave-One-Out - Data'!$B:$BA,MATCH($P4,'Leave-One-Out - Data'!$A:$A,0),MATCH(AT$1,'Leave-One-Out - Data'!$B$1:$BA$1,0)),0)</f>
        <v>0.45595597523450848</v>
      </c>
      <c r="AU4" s="2">
        <f>IFERROR(INDEX('Leave-One-Out - Data'!$B:$BA,MATCH($P4,'Leave-One-Out - Data'!$A:$A,0),MATCH(AU$1,'Leave-One-Out - Data'!$B$1:$BA$1,0)),0)</f>
        <v>0</v>
      </c>
      <c r="AV4" s="2">
        <f>IFERROR(INDEX('Leave-One-Out - Data'!$B:$BA,MATCH($P4,'Leave-One-Out - Data'!$A:$A,0),MATCH(AV$1,'Leave-One-Out - Data'!$B$1:$BA$1,0)),0)</f>
        <v>0.45557920220494269</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v>
      </c>
      <c r="BG4" s="2">
        <f>IFERROR(INDEX('Leave-One-Out - Data'!$B:$BA,MATCH($P4,'Leave-One-Out - Data'!$A:$A,0),MATCH(BG$1,'Leave-One-Out - Data'!$B$1:$BA$1,0)),0)</f>
        <v>0</v>
      </c>
      <c r="BH4" s="2">
        <f>IFERROR(INDEX('Leave-One-Out - Data'!$B:$BA,MATCH($P4,'Leave-One-Out - Data'!$A:$A,0),MATCH(BH$1,'Leave-One-Out - Data'!$B$1:$BA$1,0)),0)</f>
        <v>0</v>
      </c>
      <c r="BI4" s="2">
        <f>IFERROR(INDEX('Leave-One-Out - Data'!$B:$BA,MATCH($P4,'Leave-One-Out - Data'!$A:$A,0),MATCH(BI$1,'Leave-One-Out - Data'!$B$1:$BA$1,0)),0)</f>
        <v>0</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spans="16:70" x14ac:dyDescent="0.25">
      <c r="P5">
        <f>'Leave-One-Out - Data'!A4</f>
        <v>1984</v>
      </c>
      <c r="Q5" s="2">
        <f>IFERROR(INDEX('Leave-One-Out - Data'!$B:$BA,MATCH($P5,'Leave-One-Out - Data'!$A:$A,0),MATCH(Q$1,'Leave-One-Out - Data'!$B$1:$BA$1,0)),0)</f>
        <v>0.4263959527015686</v>
      </c>
      <c r="R5" s="2">
        <f>IFERROR(INDEX('Leave-One-Out - Data'!$B:$BA,MATCH($P5,'Leave-One-Out - Data'!$A:$A,0),MATCH(R$1,'Leave-One-Out - Data'!$B$1:$BA$1,0)),0)</f>
        <v>0.42513698112964632</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v>
      </c>
      <c r="Y5" s="2">
        <f>IFERROR(INDEX('Leave-One-Out - Data'!$B:$BA,MATCH($P5,'Leave-One-Out - Data'!$A:$A,0),MATCH(Y$1,'Leave-One-Out - Data'!$B$1:$BA$1,0)),0)</f>
        <v>0.39863383617997167</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v>
      </c>
      <c r="AG5" s="2">
        <f>IFERROR(INDEX('Leave-One-Out - Data'!$B:$BA,MATCH($P5,'Leave-One-Out - Data'!$A:$A,0),MATCH(AG$1,'Leave-One-Out - Data'!$B$1:$BA$1,0)),0)</f>
        <v>0</v>
      </c>
      <c r="AH5" s="2">
        <f>IFERROR(INDEX('Leave-One-Out - Data'!$B:$BA,MATCH($P5,'Leave-One-Out - Data'!$A:$A,0),MATCH(AH$1,'Leave-One-Out - Data'!$B$1:$BA$1,0)),0)</f>
        <v>0.43045412126183508</v>
      </c>
      <c r="AI5" s="2">
        <f>IFERROR(INDEX('Leave-One-Out - Data'!$B:$BA,MATCH($P5,'Leave-One-Out - Data'!$A:$A,0),MATCH(AI$1,'Leave-One-Out - Data'!$B$1:$BA$1,0)),0)</f>
        <v>0</v>
      </c>
      <c r="AJ5" s="2">
        <f>IFERROR(INDEX('Leave-One-Out - Data'!$B:$BA,MATCH($P5,'Leave-One-Out - Data'!$A:$A,0),MATCH(AJ$1,'Leave-One-Out - Data'!$B$1:$BA$1,0)),0)</f>
        <v>0.40425918030738833</v>
      </c>
      <c r="AK5" s="2">
        <f>IFERROR(INDEX('Leave-One-Out - Data'!$B:$BA,MATCH($P5,'Leave-One-Out - Data'!$A:$A,0),MATCH(AK$1,'Leave-One-Out - Data'!$B$1:$BA$1,0)),0)</f>
        <v>0</v>
      </c>
      <c r="AL5" s="2">
        <f>IFERROR(INDEX('Leave-One-Out - Data'!$B:$BA,MATCH($P5,'Leave-One-Out - Data'!$A:$A,0),MATCH(AL$1,'Leave-One-Out - Data'!$B$1:$BA$1,0)),0)</f>
        <v>0.42515564769506448</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v>
      </c>
      <c r="AP5" s="2">
        <f>IFERROR(INDEX('Leave-One-Out - Data'!$B:$BA,MATCH($P5,'Leave-One-Out - Data'!$A:$A,0),MATCH(AP$1,'Leave-One-Out - Data'!$B$1:$BA$1,0)),0)</f>
        <v>0</v>
      </c>
      <c r="AQ5" s="2">
        <f>IFERROR(INDEX('Leave-One-Out - Data'!$B:$BA,MATCH($P5,'Leave-One-Out - Data'!$A:$A,0),MATCH(AQ$1,'Leave-One-Out - Data'!$B$1:$BA$1,0)),0)</f>
        <v>0.42986913466453552</v>
      </c>
      <c r="AR5" s="2">
        <f>IFERROR(INDEX('Leave-One-Out - Data'!$B:$BA,MATCH($P5,'Leave-One-Out - Data'!$A:$A,0),MATCH(AR$1,'Leave-One-Out - Data'!$B$1:$BA$1,0)),0)</f>
        <v>0</v>
      </c>
      <c r="AS5" s="2">
        <f>IFERROR(INDEX('Leave-One-Out - Data'!$B:$BA,MATCH($P5,'Leave-One-Out - Data'!$A:$A,0),MATCH(AS$1,'Leave-One-Out - Data'!$B$1:$BA$1,0)),0)</f>
        <v>0.42634067618846894</v>
      </c>
      <c r="AT5" s="2">
        <f>IFERROR(INDEX('Leave-One-Out - Data'!$B:$BA,MATCH($P5,'Leave-One-Out - Data'!$A:$A,0),MATCH(AT$1,'Leave-One-Out - Data'!$B$1:$BA$1,0)),0)</f>
        <v>0.40781119069457056</v>
      </c>
      <c r="AU5" s="2">
        <f>IFERROR(INDEX('Leave-One-Out - Data'!$B:$BA,MATCH($P5,'Leave-One-Out - Data'!$A:$A,0),MATCH(AU$1,'Leave-One-Out - Data'!$B$1:$BA$1,0)),0)</f>
        <v>0</v>
      </c>
      <c r="AV5" s="2">
        <f>IFERROR(INDEX('Leave-One-Out - Data'!$B:$BA,MATCH($P5,'Leave-One-Out - Data'!$A:$A,0),MATCH(AV$1,'Leave-One-Out - Data'!$B$1:$BA$1,0)),0)</f>
        <v>0.42164191827177999</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v>
      </c>
      <c r="BG5" s="2">
        <f>IFERROR(INDEX('Leave-One-Out - Data'!$B:$BA,MATCH($P5,'Leave-One-Out - Data'!$A:$A,0),MATCH(BG$1,'Leave-One-Out - Data'!$B$1:$BA$1,0)),0)</f>
        <v>0</v>
      </c>
      <c r="BH5" s="2">
        <f>IFERROR(INDEX('Leave-One-Out - Data'!$B:$BA,MATCH($P5,'Leave-One-Out - Data'!$A:$A,0),MATCH(BH$1,'Leave-One-Out - Data'!$B$1:$BA$1,0)),0)</f>
        <v>0</v>
      </c>
      <c r="BI5" s="2">
        <f>IFERROR(INDEX('Leave-One-Out - Data'!$B:$BA,MATCH($P5,'Leave-One-Out - Data'!$A:$A,0),MATCH(BI$1,'Leave-One-Out - Data'!$B$1:$BA$1,0)),0)</f>
        <v>0</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spans="16:70" x14ac:dyDescent="0.25">
      <c r="P6">
        <f>'Leave-One-Out - Data'!A5</f>
        <v>1985</v>
      </c>
      <c r="Q6" s="2">
        <f>IFERROR(INDEX('Leave-One-Out - Data'!$B:$BA,MATCH($P6,'Leave-One-Out - Data'!$A:$A,0),MATCH(Q$1,'Leave-One-Out - Data'!$B$1:$BA$1,0)),0)</f>
        <v>0.38088235259056091</v>
      </c>
      <c r="R6" s="2">
        <f>IFERROR(INDEX('Leave-One-Out - Data'!$B:$BA,MATCH($P6,'Leave-One-Out - Data'!$A:$A,0),MATCH(R$1,'Leave-One-Out - Data'!$B$1:$BA$1,0)),0)</f>
        <v>0.3808942598998547</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v>
      </c>
      <c r="Y6" s="2">
        <f>IFERROR(INDEX('Leave-One-Out - Data'!$B:$BA,MATCH($P6,'Leave-One-Out - Data'!$A:$A,0),MATCH(Y$1,'Leave-One-Out - Data'!$B$1:$BA$1,0)),0)</f>
        <v>0.38173906269669533</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v>
      </c>
      <c r="AG6" s="2">
        <f>IFERROR(INDEX('Leave-One-Out - Data'!$B:$BA,MATCH($P6,'Leave-One-Out - Data'!$A:$A,0),MATCH(AG$1,'Leave-One-Out - Data'!$B$1:$BA$1,0)),0)</f>
        <v>0</v>
      </c>
      <c r="AH6" s="2">
        <f>IFERROR(INDEX('Leave-One-Out - Data'!$B:$BA,MATCH($P6,'Leave-One-Out - Data'!$A:$A,0),MATCH(AH$1,'Leave-One-Out - Data'!$B$1:$BA$1,0)),0)</f>
        <v>0.38193643441796304</v>
      </c>
      <c r="AI6" s="2">
        <f>IFERROR(INDEX('Leave-One-Out - Data'!$B:$BA,MATCH($P6,'Leave-One-Out - Data'!$A:$A,0),MATCH(AI$1,'Leave-One-Out - Data'!$B$1:$BA$1,0)),0)</f>
        <v>0</v>
      </c>
      <c r="AJ6" s="2">
        <f>IFERROR(INDEX('Leave-One-Out - Data'!$B:$BA,MATCH($P6,'Leave-One-Out - Data'!$A:$A,0),MATCH(AJ$1,'Leave-One-Out - Data'!$B$1:$BA$1,0)),0)</f>
        <v>0.3814524108469487</v>
      </c>
      <c r="AK6" s="2">
        <f>IFERROR(INDEX('Leave-One-Out - Data'!$B:$BA,MATCH($P6,'Leave-One-Out - Data'!$A:$A,0),MATCH(AK$1,'Leave-One-Out - Data'!$B$1:$BA$1,0)),0)</f>
        <v>0</v>
      </c>
      <c r="AL6" s="2">
        <f>IFERROR(INDEX('Leave-One-Out - Data'!$B:$BA,MATCH($P6,'Leave-One-Out - Data'!$A:$A,0),MATCH(AL$1,'Leave-One-Out - Data'!$B$1:$BA$1,0)),0)</f>
        <v>0.38080882561206814</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v>
      </c>
      <c r="AP6" s="2">
        <f>IFERROR(INDEX('Leave-One-Out - Data'!$B:$BA,MATCH($P6,'Leave-One-Out - Data'!$A:$A,0),MATCH(AP$1,'Leave-One-Out - Data'!$B$1:$BA$1,0)),0)</f>
        <v>0</v>
      </c>
      <c r="AQ6" s="2">
        <f>IFERROR(INDEX('Leave-One-Out - Data'!$B:$BA,MATCH($P6,'Leave-One-Out - Data'!$A:$A,0),MATCH(AQ$1,'Leave-One-Out - Data'!$B$1:$BA$1,0)),0)</f>
        <v>0.38176003468036651</v>
      </c>
      <c r="AR6" s="2">
        <f>IFERROR(INDEX('Leave-One-Out - Data'!$B:$BA,MATCH($P6,'Leave-One-Out - Data'!$A:$A,0),MATCH(AR$1,'Leave-One-Out - Data'!$B$1:$BA$1,0)),0)</f>
        <v>0</v>
      </c>
      <c r="AS6" s="2">
        <f>IFERROR(INDEX('Leave-One-Out - Data'!$B:$BA,MATCH($P6,'Leave-One-Out - Data'!$A:$A,0),MATCH(AS$1,'Leave-One-Out - Data'!$B$1:$BA$1,0)),0)</f>
        <v>0.38157285153865811</v>
      </c>
      <c r="AT6" s="2">
        <f>IFERROR(INDEX('Leave-One-Out - Data'!$B:$BA,MATCH($P6,'Leave-One-Out - Data'!$A:$A,0),MATCH(AT$1,'Leave-One-Out - Data'!$B$1:$BA$1,0)),0)</f>
        <v>0.38263712850213044</v>
      </c>
      <c r="AU6" s="2">
        <f>IFERROR(INDEX('Leave-One-Out - Data'!$B:$BA,MATCH($P6,'Leave-One-Out - Data'!$A:$A,0),MATCH(AU$1,'Leave-One-Out - Data'!$B$1:$BA$1,0)),0)</f>
        <v>0</v>
      </c>
      <c r="AV6" s="2">
        <f>IFERROR(INDEX('Leave-One-Out - Data'!$B:$BA,MATCH($P6,'Leave-One-Out - Data'!$A:$A,0),MATCH(AV$1,'Leave-One-Out - Data'!$B$1:$BA$1,0)),0)</f>
        <v>0.38160968279838559</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v>
      </c>
      <c r="BG6" s="2">
        <f>IFERROR(INDEX('Leave-One-Out - Data'!$B:$BA,MATCH($P6,'Leave-One-Out - Data'!$A:$A,0),MATCH(BG$1,'Leave-One-Out - Data'!$B$1:$BA$1,0)),0)</f>
        <v>0</v>
      </c>
      <c r="BH6" s="2">
        <f>IFERROR(INDEX('Leave-One-Out - Data'!$B:$BA,MATCH($P6,'Leave-One-Out - Data'!$A:$A,0),MATCH(BH$1,'Leave-One-Out - Data'!$B$1:$BA$1,0)),0)</f>
        <v>0</v>
      </c>
      <c r="BI6" s="2">
        <f>IFERROR(INDEX('Leave-One-Out - Data'!$B:$BA,MATCH($P6,'Leave-One-Out - Data'!$A:$A,0),MATCH(BI$1,'Leave-One-Out - Data'!$B$1:$BA$1,0)),0)</f>
        <v>0</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spans="16:70" x14ac:dyDescent="0.25">
      <c r="P7">
        <f>'Leave-One-Out - Data'!A6</f>
        <v>1986</v>
      </c>
      <c r="Q7" s="2">
        <f>IFERROR(INDEX('Leave-One-Out - Data'!$B:$BA,MATCH($P7,'Leave-One-Out - Data'!$A:$A,0),MATCH(Q$1,'Leave-One-Out - Data'!$B$1:$BA$1,0)),0)</f>
        <v>0.38520056009292603</v>
      </c>
      <c r="R7" s="2">
        <f>IFERROR(INDEX('Leave-One-Out - Data'!$B:$BA,MATCH($P7,'Leave-One-Out - Data'!$A:$A,0),MATCH(R$1,'Leave-One-Out - Data'!$B$1:$BA$1,0)),0)</f>
        <v>0.39795495662093161</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v>
      </c>
      <c r="Y7" s="2">
        <f>IFERROR(INDEX('Leave-One-Out - Data'!$B:$BA,MATCH($P7,'Leave-One-Out - Data'!$A:$A,0),MATCH(Y$1,'Leave-One-Out - Data'!$B$1:$BA$1,0)),0)</f>
        <v>0.41342507243156434</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v>
      </c>
      <c r="AG7" s="2">
        <f>IFERROR(INDEX('Leave-One-Out - Data'!$B:$BA,MATCH($P7,'Leave-One-Out - Data'!$A:$A,0),MATCH(AG$1,'Leave-One-Out - Data'!$B$1:$BA$1,0)),0)</f>
        <v>0</v>
      </c>
      <c r="AH7" s="2">
        <f>IFERROR(INDEX('Leave-One-Out - Data'!$B:$BA,MATCH($P7,'Leave-One-Out - Data'!$A:$A,0),MATCH(AH$1,'Leave-One-Out - Data'!$B$1:$BA$1,0)),0)</f>
        <v>0.40721633484959602</v>
      </c>
      <c r="AI7" s="2">
        <f>IFERROR(INDEX('Leave-One-Out - Data'!$B:$BA,MATCH($P7,'Leave-One-Out - Data'!$A:$A,0),MATCH(AI$1,'Leave-One-Out - Data'!$B$1:$BA$1,0)),0)</f>
        <v>0</v>
      </c>
      <c r="AJ7" s="2">
        <f>IFERROR(INDEX('Leave-One-Out - Data'!$B:$BA,MATCH($P7,'Leave-One-Out - Data'!$A:$A,0),MATCH(AJ$1,'Leave-One-Out - Data'!$B$1:$BA$1,0)),0)</f>
        <v>0.41328089785575872</v>
      </c>
      <c r="AK7" s="2">
        <f>IFERROR(INDEX('Leave-One-Out - Data'!$B:$BA,MATCH($P7,'Leave-One-Out - Data'!$A:$A,0),MATCH(AK$1,'Leave-One-Out - Data'!$B$1:$BA$1,0)),0)</f>
        <v>0</v>
      </c>
      <c r="AL7" s="2">
        <f>IFERROR(INDEX('Leave-One-Out - Data'!$B:$BA,MATCH($P7,'Leave-One-Out - Data'!$A:$A,0),MATCH(AL$1,'Leave-One-Out - Data'!$B$1:$BA$1,0)),0)</f>
        <v>0.39739203974604603</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v>
      </c>
      <c r="AP7" s="2">
        <f>IFERROR(INDEX('Leave-One-Out - Data'!$B:$BA,MATCH($P7,'Leave-One-Out - Data'!$A:$A,0),MATCH(AP$1,'Leave-One-Out - Data'!$B$1:$BA$1,0)),0)</f>
        <v>0</v>
      </c>
      <c r="AQ7" s="2">
        <f>IFERROR(INDEX('Leave-One-Out - Data'!$B:$BA,MATCH($P7,'Leave-One-Out - Data'!$A:$A,0),MATCH(AQ$1,'Leave-One-Out - Data'!$B$1:$BA$1,0)),0)</f>
        <v>0.40137385800480829</v>
      </c>
      <c r="AR7" s="2">
        <f>IFERROR(INDEX('Leave-One-Out - Data'!$B:$BA,MATCH($P7,'Leave-One-Out - Data'!$A:$A,0),MATCH(AR$1,'Leave-One-Out - Data'!$B$1:$BA$1,0)),0)</f>
        <v>0</v>
      </c>
      <c r="AS7" s="2">
        <f>IFERROR(INDEX('Leave-One-Out - Data'!$B:$BA,MATCH($P7,'Leave-One-Out - Data'!$A:$A,0),MATCH(AS$1,'Leave-One-Out - Data'!$B$1:$BA$1,0)),0)</f>
        <v>0.39037258648872375</v>
      </c>
      <c r="AT7" s="2">
        <f>IFERROR(INDEX('Leave-One-Out - Data'!$B:$BA,MATCH($P7,'Leave-One-Out - Data'!$A:$A,0),MATCH(AT$1,'Leave-One-Out - Data'!$B$1:$BA$1,0)),0)</f>
        <v>0.41296635618805883</v>
      </c>
      <c r="AU7" s="2">
        <f>IFERROR(INDEX('Leave-One-Out - Data'!$B:$BA,MATCH($P7,'Leave-One-Out - Data'!$A:$A,0),MATCH(AU$1,'Leave-One-Out - Data'!$B$1:$BA$1,0)),0)</f>
        <v>0</v>
      </c>
      <c r="AV7" s="2">
        <f>IFERROR(INDEX('Leave-One-Out - Data'!$B:$BA,MATCH($P7,'Leave-One-Out - Data'!$A:$A,0),MATCH(AV$1,'Leave-One-Out - Data'!$B$1:$BA$1,0)),0)</f>
        <v>0.4079424886703491</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v>
      </c>
      <c r="BG7" s="2">
        <f>IFERROR(INDEX('Leave-One-Out - Data'!$B:$BA,MATCH($P7,'Leave-One-Out - Data'!$A:$A,0),MATCH(BG$1,'Leave-One-Out - Data'!$B$1:$BA$1,0)),0)</f>
        <v>0</v>
      </c>
      <c r="BH7" s="2">
        <f>IFERROR(INDEX('Leave-One-Out - Data'!$B:$BA,MATCH($P7,'Leave-One-Out - Data'!$A:$A,0),MATCH(BH$1,'Leave-One-Out - Data'!$B$1:$BA$1,0)),0)</f>
        <v>0</v>
      </c>
      <c r="BI7" s="2">
        <f>IFERROR(INDEX('Leave-One-Out - Data'!$B:$BA,MATCH($P7,'Leave-One-Out - Data'!$A:$A,0),MATCH(BI$1,'Leave-One-Out - Data'!$B$1:$BA$1,0)),0)</f>
        <v>0</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spans="16:70" x14ac:dyDescent="0.25">
      <c r="P8">
        <f>'Leave-One-Out - Data'!A7</f>
        <v>1987</v>
      </c>
      <c r="Q8" s="2">
        <f>IFERROR(INDEX('Leave-One-Out - Data'!$B:$BA,MATCH($P8,'Leave-One-Out - Data'!$A:$A,0),MATCH(Q$1,'Leave-One-Out - Data'!$B$1:$BA$1,0)),0)</f>
        <v>0.37112009525299072</v>
      </c>
      <c r="R8" s="2">
        <f>IFERROR(INDEX('Leave-One-Out - Data'!$B:$BA,MATCH($P8,'Leave-One-Out - Data'!$A:$A,0),MATCH(R$1,'Leave-One-Out - Data'!$B$1:$BA$1,0)),0)</f>
        <v>0.39109611877799033</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v>
      </c>
      <c r="Y8" s="2">
        <f>IFERROR(INDEX('Leave-One-Out - Data'!$B:$BA,MATCH($P8,'Leave-One-Out - Data'!$A:$A,0),MATCH(Y$1,'Leave-One-Out - Data'!$B$1:$BA$1,0)),0)</f>
        <v>0.3666765872836113</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v>
      </c>
      <c r="AG8" s="2">
        <f>IFERROR(INDEX('Leave-One-Out - Data'!$B:$BA,MATCH($P8,'Leave-One-Out - Data'!$A:$A,0),MATCH(AG$1,'Leave-One-Out - Data'!$B$1:$BA$1,0)),0)</f>
        <v>0</v>
      </c>
      <c r="AH8" s="2">
        <f>IFERROR(INDEX('Leave-One-Out - Data'!$B:$BA,MATCH($P8,'Leave-One-Out - Data'!$A:$A,0),MATCH(AH$1,'Leave-One-Out - Data'!$B$1:$BA$1,0)),0)</f>
        <v>0.38579018819332123</v>
      </c>
      <c r="AI8" s="2">
        <f>IFERROR(INDEX('Leave-One-Out - Data'!$B:$BA,MATCH($P8,'Leave-One-Out - Data'!$A:$A,0),MATCH(AI$1,'Leave-One-Out - Data'!$B$1:$BA$1,0)),0)</f>
        <v>0</v>
      </c>
      <c r="AJ8" s="2">
        <f>IFERROR(INDEX('Leave-One-Out - Data'!$B:$BA,MATCH($P8,'Leave-One-Out - Data'!$A:$A,0),MATCH(AJ$1,'Leave-One-Out - Data'!$B$1:$BA$1,0)),0)</f>
        <v>0.3593341899514198</v>
      </c>
      <c r="AK8" s="2">
        <f>IFERROR(INDEX('Leave-One-Out - Data'!$B:$BA,MATCH($P8,'Leave-One-Out - Data'!$A:$A,0),MATCH(AK$1,'Leave-One-Out - Data'!$B$1:$BA$1,0)),0)</f>
        <v>0</v>
      </c>
      <c r="AL8" s="2">
        <f>IFERROR(INDEX('Leave-One-Out - Data'!$B:$BA,MATCH($P8,'Leave-One-Out - Data'!$A:$A,0),MATCH(AL$1,'Leave-One-Out - Data'!$B$1:$BA$1,0)),0)</f>
        <v>0.39059040284156799</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v>
      </c>
      <c r="AP8" s="2">
        <f>IFERROR(INDEX('Leave-One-Out - Data'!$B:$BA,MATCH($P8,'Leave-One-Out - Data'!$A:$A,0),MATCH(AP$1,'Leave-One-Out - Data'!$B$1:$BA$1,0)),0)</f>
        <v>0</v>
      </c>
      <c r="AQ8" s="2">
        <f>IFERROR(INDEX('Leave-One-Out - Data'!$B:$BA,MATCH($P8,'Leave-One-Out - Data'!$A:$A,0),MATCH(AQ$1,'Leave-One-Out - Data'!$B$1:$BA$1,0)),0)</f>
        <v>0.3898683846592903</v>
      </c>
      <c r="AR8" s="2">
        <f>IFERROR(INDEX('Leave-One-Out - Data'!$B:$BA,MATCH($P8,'Leave-One-Out - Data'!$A:$A,0),MATCH(AR$1,'Leave-One-Out - Data'!$B$1:$BA$1,0)),0)</f>
        <v>0</v>
      </c>
      <c r="AS8" s="2">
        <f>IFERROR(INDEX('Leave-One-Out - Data'!$B:$BA,MATCH($P8,'Leave-One-Out - Data'!$A:$A,0),MATCH(AS$1,'Leave-One-Out - Data'!$B$1:$BA$1,0)),0)</f>
        <v>0.39031912836432453</v>
      </c>
      <c r="AT8" s="2">
        <f>IFERROR(INDEX('Leave-One-Out - Data'!$B:$BA,MATCH($P8,'Leave-One-Out - Data'!$A:$A,0),MATCH(AT$1,'Leave-One-Out - Data'!$B$1:$BA$1,0)),0)</f>
        <v>0.37076380887627602</v>
      </c>
      <c r="AU8" s="2">
        <f>IFERROR(INDEX('Leave-One-Out - Data'!$B:$BA,MATCH($P8,'Leave-One-Out - Data'!$A:$A,0),MATCH(AU$1,'Leave-One-Out - Data'!$B$1:$BA$1,0)),0)</f>
        <v>0</v>
      </c>
      <c r="AV8" s="2">
        <f>IFERROR(INDEX('Leave-One-Out - Data'!$B:$BA,MATCH($P8,'Leave-One-Out - Data'!$A:$A,0),MATCH(AV$1,'Leave-One-Out - Data'!$B$1:$BA$1,0)),0)</f>
        <v>0.39193349394202226</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v>
      </c>
      <c r="BG8" s="2">
        <f>IFERROR(INDEX('Leave-One-Out - Data'!$B:$BA,MATCH($P8,'Leave-One-Out - Data'!$A:$A,0),MATCH(BG$1,'Leave-One-Out - Data'!$B$1:$BA$1,0)),0)</f>
        <v>0</v>
      </c>
      <c r="BH8" s="2">
        <f>IFERROR(INDEX('Leave-One-Out - Data'!$B:$BA,MATCH($P8,'Leave-One-Out - Data'!$A:$A,0),MATCH(BH$1,'Leave-One-Out - Data'!$B$1:$BA$1,0)),0)</f>
        <v>0</v>
      </c>
      <c r="BI8" s="2">
        <f>IFERROR(INDEX('Leave-One-Out - Data'!$B:$BA,MATCH($P8,'Leave-One-Out - Data'!$A:$A,0),MATCH(BI$1,'Leave-One-Out - Data'!$B$1:$BA$1,0)),0)</f>
        <v>0</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spans="16:70" x14ac:dyDescent="0.25">
      <c r="P9">
        <f>'Leave-One-Out - Data'!A8</f>
        <v>1988</v>
      </c>
      <c r="Q9" s="2">
        <f>IFERROR(INDEX('Leave-One-Out - Data'!$B:$BA,MATCH($P9,'Leave-One-Out - Data'!$A:$A,0),MATCH(Q$1,'Leave-One-Out - Data'!$B$1:$BA$1,0)),0)</f>
        <v>0.37837839126586914</v>
      </c>
      <c r="R9" s="2">
        <f>IFERROR(INDEX('Leave-One-Out - Data'!$B:$BA,MATCH($P9,'Leave-One-Out - Data'!$A:$A,0),MATCH(R$1,'Leave-One-Out - Data'!$B$1:$BA$1,0)),0)</f>
        <v>0.37698381009697912</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v>
      </c>
      <c r="Y9" s="2">
        <f>IFERROR(INDEX('Leave-One-Out - Data'!$B:$BA,MATCH($P9,'Leave-One-Out - Data'!$A:$A,0),MATCH(Y$1,'Leave-One-Out - Data'!$B$1:$BA$1,0)),0)</f>
        <v>0.39467902690172196</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v>
      </c>
      <c r="AG9" s="2">
        <f>IFERROR(INDEX('Leave-One-Out - Data'!$B:$BA,MATCH($P9,'Leave-One-Out - Data'!$A:$A,0),MATCH(AG$1,'Leave-One-Out - Data'!$B$1:$BA$1,0)),0)</f>
        <v>0</v>
      </c>
      <c r="AH9" s="2">
        <f>IFERROR(INDEX('Leave-One-Out - Data'!$B:$BA,MATCH($P9,'Leave-One-Out - Data'!$A:$A,0),MATCH(AH$1,'Leave-One-Out - Data'!$B$1:$BA$1,0)),0)</f>
        <v>0.38029894959926608</v>
      </c>
      <c r="AI9" s="2">
        <f>IFERROR(INDEX('Leave-One-Out - Data'!$B:$BA,MATCH($P9,'Leave-One-Out - Data'!$A:$A,0),MATCH(AI$1,'Leave-One-Out - Data'!$B$1:$BA$1,0)),0)</f>
        <v>0</v>
      </c>
      <c r="AJ9" s="2">
        <f>IFERROR(INDEX('Leave-One-Out - Data'!$B:$BA,MATCH($P9,'Leave-One-Out - Data'!$A:$A,0),MATCH(AJ$1,'Leave-One-Out - Data'!$B$1:$BA$1,0)),0)</f>
        <v>0.38930043679475784</v>
      </c>
      <c r="AK9" s="2">
        <f>IFERROR(INDEX('Leave-One-Out - Data'!$B:$BA,MATCH($P9,'Leave-One-Out - Data'!$A:$A,0),MATCH(AK$1,'Leave-One-Out - Data'!$B$1:$BA$1,0)),0)</f>
        <v>0</v>
      </c>
      <c r="AL9" s="2">
        <f>IFERROR(INDEX('Leave-One-Out - Data'!$B:$BA,MATCH($P9,'Leave-One-Out - Data'!$A:$A,0),MATCH(AL$1,'Leave-One-Out - Data'!$B$1:$BA$1,0)),0)</f>
        <v>0.37658175915479658</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v>
      </c>
      <c r="AP9" s="2">
        <f>IFERROR(INDEX('Leave-One-Out - Data'!$B:$BA,MATCH($P9,'Leave-One-Out - Data'!$A:$A,0),MATCH(AP$1,'Leave-One-Out - Data'!$B$1:$BA$1,0)),0)</f>
        <v>0</v>
      </c>
      <c r="AQ9" s="2">
        <f>IFERROR(INDEX('Leave-One-Out - Data'!$B:$BA,MATCH($P9,'Leave-One-Out - Data'!$A:$A,0),MATCH(AQ$1,'Leave-One-Out - Data'!$B$1:$BA$1,0)),0)</f>
        <v>0.37714067634940146</v>
      </c>
      <c r="AR9" s="2">
        <f>IFERROR(INDEX('Leave-One-Out - Data'!$B:$BA,MATCH($P9,'Leave-One-Out - Data'!$A:$A,0),MATCH(AR$1,'Leave-One-Out - Data'!$B$1:$BA$1,0)),0)</f>
        <v>0</v>
      </c>
      <c r="AS9" s="2">
        <f>IFERROR(INDEX('Leave-One-Out - Data'!$B:$BA,MATCH($P9,'Leave-One-Out - Data'!$A:$A,0),MATCH(AS$1,'Leave-One-Out - Data'!$B$1:$BA$1,0)),0)</f>
        <v>0.37152610599994657</v>
      </c>
      <c r="AT9" s="2">
        <f>IFERROR(INDEX('Leave-One-Out - Data'!$B:$BA,MATCH($P9,'Leave-One-Out - Data'!$A:$A,0),MATCH(AT$1,'Leave-One-Out - Data'!$B$1:$BA$1,0)),0)</f>
        <v>0.38629370763897897</v>
      </c>
      <c r="AU9" s="2">
        <f>IFERROR(INDEX('Leave-One-Out - Data'!$B:$BA,MATCH($P9,'Leave-One-Out - Data'!$A:$A,0),MATCH(AU$1,'Leave-One-Out - Data'!$B$1:$BA$1,0)),0)</f>
        <v>0</v>
      </c>
      <c r="AV9" s="2">
        <f>IFERROR(INDEX('Leave-One-Out - Data'!$B:$BA,MATCH($P9,'Leave-One-Out - Data'!$A:$A,0),MATCH(AV$1,'Leave-One-Out - Data'!$B$1:$BA$1,0)),0)</f>
        <v>0.38315975868701935</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v>
      </c>
      <c r="BG9" s="2">
        <f>IFERROR(INDEX('Leave-One-Out - Data'!$B:$BA,MATCH($P9,'Leave-One-Out - Data'!$A:$A,0),MATCH(BG$1,'Leave-One-Out - Data'!$B$1:$BA$1,0)),0)</f>
        <v>0</v>
      </c>
      <c r="BH9" s="2">
        <f>IFERROR(INDEX('Leave-One-Out - Data'!$B:$BA,MATCH($P9,'Leave-One-Out - Data'!$A:$A,0),MATCH(BH$1,'Leave-One-Out - Data'!$B$1:$BA$1,0)),0)</f>
        <v>0</v>
      </c>
      <c r="BI9" s="2">
        <f>IFERROR(INDEX('Leave-One-Out - Data'!$B:$BA,MATCH($P9,'Leave-One-Out - Data'!$A:$A,0),MATCH(BI$1,'Leave-One-Out - Data'!$B$1:$BA$1,0)),0)</f>
        <v>0</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spans="16:70" x14ac:dyDescent="0.25">
      <c r="P10">
        <f>'Leave-One-Out - Data'!A9</f>
        <v>1989</v>
      </c>
      <c r="Q10" s="2">
        <f>IFERROR(INDEX('Leave-One-Out - Data'!$B:$BA,MATCH($P10,'Leave-One-Out - Data'!$A:$A,0),MATCH(Q$1,'Leave-One-Out - Data'!$B$1:$BA$1,0)),0)</f>
        <v>0.37176164984703064</v>
      </c>
      <c r="R10" s="2">
        <f>IFERROR(INDEX('Leave-One-Out - Data'!$B:$BA,MATCH($P10,'Leave-One-Out - Data'!$A:$A,0),MATCH(R$1,'Leave-One-Out - Data'!$B$1:$BA$1,0)),0)</f>
        <v>0.36123018345236779</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v>
      </c>
      <c r="Y10" s="2">
        <f>IFERROR(INDEX('Leave-One-Out - Data'!$B:$BA,MATCH($P10,'Leave-One-Out - Data'!$A:$A,0),MATCH(Y$1,'Leave-One-Out - Data'!$B$1:$BA$1,0)),0)</f>
        <v>0.37423048457503316</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v>
      </c>
      <c r="AG10" s="2">
        <f>IFERROR(INDEX('Leave-One-Out - Data'!$B:$BA,MATCH($P10,'Leave-One-Out - Data'!$A:$A,0),MATCH(AG$1,'Leave-One-Out - Data'!$B$1:$BA$1,0)),0)</f>
        <v>0</v>
      </c>
      <c r="AH10" s="2">
        <f>IFERROR(INDEX('Leave-One-Out - Data'!$B:$BA,MATCH($P10,'Leave-One-Out - Data'!$A:$A,0),MATCH(AH$1,'Leave-One-Out - Data'!$B$1:$BA$1,0)),0)</f>
        <v>0.36331690683960915</v>
      </c>
      <c r="AI10" s="2">
        <f>IFERROR(INDEX('Leave-One-Out - Data'!$B:$BA,MATCH($P10,'Leave-One-Out - Data'!$A:$A,0),MATCH(AI$1,'Leave-One-Out - Data'!$B$1:$BA$1,0)),0)</f>
        <v>0</v>
      </c>
      <c r="AJ10" s="2">
        <f>IFERROR(INDEX('Leave-One-Out - Data'!$B:$BA,MATCH($P10,'Leave-One-Out - Data'!$A:$A,0),MATCH(AJ$1,'Leave-One-Out - Data'!$B$1:$BA$1,0)),0)</f>
        <v>0.37780601784586909</v>
      </c>
      <c r="AK10" s="2">
        <f>IFERROR(INDEX('Leave-One-Out - Data'!$B:$BA,MATCH($P10,'Leave-One-Out - Data'!$A:$A,0),MATCH(AK$1,'Leave-One-Out - Data'!$B$1:$BA$1,0)),0)</f>
        <v>0</v>
      </c>
      <c r="AL10" s="2">
        <f>IFERROR(INDEX('Leave-One-Out - Data'!$B:$BA,MATCH($P10,'Leave-One-Out - Data'!$A:$A,0),MATCH(AL$1,'Leave-One-Out - Data'!$B$1:$BA$1,0)),0)</f>
        <v>0.36088610085844997</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v>
      </c>
      <c r="AP10" s="2">
        <f>IFERROR(INDEX('Leave-One-Out - Data'!$B:$BA,MATCH($P10,'Leave-One-Out - Data'!$A:$A,0),MATCH(AP$1,'Leave-One-Out - Data'!$B$1:$BA$1,0)),0)</f>
        <v>0</v>
      </c>
      <c r="AQ10" s="2">
        <f>IFERROR(INDEX('Leave-One-Out - Data'!$B:$BA,MATCH($P10,'Leave-One-Out - Data'!$A:$A,0),MATCH(AQ$1,'Leave-One-Out - Data'!$B$1:$BA$1,0)),0)</f>
        <v>0.3612862308323383</v>
      </c>
      <c r="AR10" s="2">
        <f>IFERROR(INDEX('Leave-One-Out - Data'!$B:$BA,MATCH($P10,'Leave-One-Out - Data'!$A:$A,0),MATCH(AR$1,'Leave-One-Out - Data'!$B$1:$BA$1,0)),0)</f>
        <v>0</v>
      </c>
      <c r="AS10" s="2">
        <f>IFERROR(INDEX('Leave-One-Out - Data'!$B:$BA,MATCH($P10,'Leave-One-Out - Data'!$A:$A,0),MATCH(AS$1,'Leave-One-Out - Data'!$B$1:$BA$1,0)),0)</f>
        <v>0.35908961096405984</v>
      </c>
      <c r="AT10" s="2">
        <f>IFERROR(INDEX('Leave-One-Out - Data'!$B:$BA,MATCH($P10,'Leave-One-Out - Data'!$A:$A,0),MATCH(AT$1,'Leave-One-Out - Data'!$B$1:$BA$1,0)),0)</f>
        <v>0.362236561357975</v>
      </c>
      <c r="AU10" s="2">
        <f>IFERROR(INDEX('Leave-One-Out - Data'!$B:$BA,MATCH($P10,'Leave-One-Out - Data'!$A:$A,0),MATCH(AU$1,'Leave-One-Out - Data'!$B$1:$BA$1,0)),0)</f>
        <v>0</v>
      </c>
      <c r="AV10" s="2">
        <f>IFERROR(INDEX('Leave-One-Out - Data'!$B:$BA,MATCH($P10,'Leave-One-Out - Data'!$A:$A,0),MATCH(AV$1,'Leave-One-Out - Data'!$B$1:$BA$1,0)),0)</f>
        <v>0.36469010722637174</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v>
      </c>
      <c r="BG10" s="2">
        <f>IFERROR(INDEX('Leave-One-Out - Data'!$B:$BA,MATCH($P10,'Leave-One-Out - Data'!$A:$A,0),MATCH(BG$1,'Leave-One-Out - Data'!$B$1:$BA$1,0)),0)</f>
        <v>0</v>
      </c>
      <c r="BH10" s="2">
        <f>IFERROR(INDEX('Leave-One-Out - Data'!$B:$BA,MATCH($P10,'Leave-One-Out - Data'!$A:$A,0),MATCH(BH$1,'Leave-One-Out - Data'!$B$1:$BA$1,0)),0)</f>
        <v>0</v>
      </c>
      <c r="BI10" s="2">
        <f>IFERROR(INDEX('Leave-One-Out - Data'!$B:$BA,MATCH($P10,'Leave-One-Out - Data'!$A:$A,0),MATCH(BI$1,'Leave-One-Out - Data'!$B$1:$BA$1,0)),0)</f>
        <v>0</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spans="16:70" x14ac:dyDescent="0.25">
      <c r="P11">
        <f>'Leave-One-Out - Data'!A10</f>
        <v>1990</v>
      </c>
      <c r="Q11" s="2">
        <f>IFERROR(INDEX('Leave-One-Out - Data'!$B:$BA,MATCH($P11,'Leave-One-Out - Data'!$A:$A,0),MATCH(Q$1,'Leave-One-Out - Data'!$B$1:$BA$1,0)),0)</f>
        <v>0.37998601794242859</v>
      </c>
      <c r="R11" s="2">
        <f>IFERROR(INDEX('Leave-One-Out - Data'!$B:$BA,MATCH($P11,'Leave-One-Out - Data'!$A:$A,0),MATCH(R$1,'Leave-One-Out - Data'!$B$1:$BA$1,0)),0)</f>
        <v>0.39996896439790725</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v>
      </c>
      <c r="Y11" s="2">
        <f>IFERROR(INDEX('Leave-One-Out - Data'!$B:$BA,MATCH($P11,'Leave-One-Out - Data'!$A:$A,0),MATCH(Y$1,'Leave-One-Out - Data'!$B$1:$BA$1,0)),0)</f>
        <v>0.372940319865942</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v>
      </c>
      <c r="AG11" s="2">
        <f>IFERROR(INDEX('Leave-One-Out - Data'!$B:$BA,MATCH($P11,'Leave-One-Out - Data'!$A:$A,0),MATCH(AG$1,'Leave-One-Out - Data'!$B$1:$BA$1,0)),0)</f>
        <v>0</v>
      </c>
      <c r="AH11" s="2">
        <f>IFERROR(INDEX('Leave-One-Out - Data'!$B:$BA,MATCH($P11,'Leave-One-Out - Data'!$A:$A,0),MATCH(AH$1,'Leave-One-Out - Data'!$B$1:$BA$1,0)),0)</f>
        <v>0.39464331988990314</v>
      </c>
      <c r="AI11" s="2">
        <f>IFERROR(INDEX('Leave-One-Out - Data'!$B:$BA,MATCH($P11,'Leave-One-Out - Data'!$A:$A,0),MATCH(AI$1,'Leave-One-Out - Data'!$B$1:$BA$1,0)),0)</f>
        <v>0</v>
      </c>
      <c r="AJ11" s="2">
        <f>IFERROR(INDEX('Leave-One-Out - Data'!$B:$BA,MATCH($P11,'Leave-One-Out - Data'!$A:$A,0),MATCH(AJ$1,'Leave-One-Out - Data'!$B$1:$BA$1,0)),0)</f>
        <v>0.36256696885824197</v>
      </c>
      <c r="AK11" s="2">
        <f>IFERROR(INDEX('Leave-One-Out - Data'!$B:$BA,MATCH($P11,'Leave-One-Out - Data'!$A:$A,0),MATCH(AK$1,'Leave-One-Out - Data'!$B$1:$BA$1,0)),0)</f>
        <v>0</v>
      </c>
      <c r="AL11" s="2">
        <f>IFERROR(INDEX('Leave-One-Out - Data'!$B:$BA,MATCH($P11,'Leave-One-Out - Data'!$A:$A,0),MATCH(AL$1,'Leave-One-Out - Data'!$B$1:$BA$1,0)),0)</f>
        <v>0.39930011847615249</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v>
      </c>
      <c r="AP11" s="2">
        <f>IFERROR(INDEX('Leave-One-Out - Data'!$B:$BA,MATCH($P11,'Leave-One-Out - Data'!$A:$A,0),MATCH(AP$1,'Leave-One-Out - Data'!$B$1:$BA$1,0)),0)</f>
        <v>0</v>
      </c>
      <c r="AQ11" s="2">
        <f>IFERROR(INDEX('Leave-One-Out - Data'!$B:$BA,MATCH($P11,'Leave-One-Out - Data'!$A:$A,0),MATCH(AQ$1,'Leave-One-Out - Data'!$B$1:$BA$1,0)),0)</f>
        <v>0.39901608461141586</v>
      </c>
      <c r="AR11" s="2">
        <f>IFERROR(INDEX('Leave-One-Out - Data'!$B:$BA,MATCH($P11,'Leave-One-Out - Data'!$A:$A,0),MATCH(AR$1,'Leave-One-Out - Data'!$B$1:$BA$1,0)),0)</f>
        <v>0</v>
      </c>
      <c r="AS11" s="2">
        <f>IFERROR(INDEX('Leave-One-Out - Data'!$B:$BA,MATCH($P11,'Leave-One-Out - Data'!$A:$A,0),MATCH(AS$1,'Leave-One-Out - Data'!$B$1:$BA$1,0)),0)</f>
        <v>0.39852172912657263</v>
      </c>
      <c r="AT11" s="2">
        <f>IFERROR(INDEX('Leave-One-Out - Data'!$B:$BA,MATCH($P11,'Leave-One-Out - Data'!$A:$A,0),MATCH(AT$1,'Leave-One-Out - Data'!$B$1:$BA$1,0)),0)</f>
        <v>0.37513305875658992</v>
      </c>
      <c r="AU11" s="2">
        <f>IFERROR(INDEX('Leave-One-Out - Data'!$B:$BA,MATCH($P11,'Leave-One-Out - Data'!$A:$A,0),MATCH(AU$1,'Leave-One-Out - Data'!$B$1:$BA$1,0)),0)</f>
        <v>0</v>
      </c>
      <c r="AV11" s="2">
        <f>IFERROR(INDEX('Leave-One-Out - Data'!$B:$BA,MATCH($P11,'Leave-One-Out - Data'!$A:$A,0),MATCH(AV$1,'Leave-One-Out - Data'!$B$1:$BA$1,0)),0)</f>
        <v>0.40096264728903774</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v>
      </c>
      <c r="BG11" s="2">
        <f>IFERROR(INDEX('Leave-One-Out - Data'!$B:$BA,MATCH($P11,'Leave-One-Out - Data'!$A:$A,0),MATCH(BG$1,'Leave-One-Out - Data'!$B$1:$BA$1,0)),0)</f>
        <v>0</v>
      </c>
      <c r="BH11" s="2">
        <f>IFERROR(INDEX('Leave-One-Out - Data'!$B:$BA,MATCH($P11,'Leave-One-Out - Data'!$A:$A,0),MATCH(BH$1,'Leave-One-Out - Data'!$B$1:$BA$1,0)),0)</f>
        <v>0</v>
      </c>
      <c r="BI11" s="2">
        <f>IFERROR(INDEX('Leave-One-Out - Data'!$B:$BA,MATCH($P11,'Leave-One-Out - Data'!$A:$A,0),MATCH(BI$1,'Leave-One-Out - Data'!$B$1:$BA$1,0)),0)</f>
        <v>0</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spans="16:70" x14ac:dyDescent="0.25">
      <c r="P12">
        <f>'Leave-One-Out - Data'!A11</f>
        <v>1991</v>
      </c>
      <c r="Q12" s="2">
        <f>IFERROR(INDEX('Leave-One-Out - Data'!$B:$BA,MATCH($P12,'Leave-One-Out - Data'!$A:$A,0),MATCH(Q$1,'Leave-One-Out - Data'!$B$1:$BA$1,0)),0)</f>
        <v>0.37684538960456848</v>
      </c>
      <c r="R12" s="2">
        <f>IFERROR(INDEX('Leave-One-Out - Data'!$B:$BA,MATCH($P12,'Leave-One-Out - Data'!$A:$A,0),MATCH(R$1,'Leave-One-Out - Data'!$B$1:$BA$1,0)),0)</f>
        <v>0.37673886027932169</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v>
      </c>
      <c r="Y12" s="2">
        <f>IFERROR(INDEX('Leave-One-Out - Data'!$B:$BA,MATCH($P12,'Leave-One-Out - Data'!$A:$A,0),MATCH(Y$1,'Leave-One-Out - Data'!$B$1:$BA$1,0)),0)</f>
        <v>0.37685083743929865</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v>
      </c>
      <c r="AG12" s="2">
        <f>IFERROR(INDEX('Leave-One-Out - Data'!$B:$BA,MATCH($P12,'Leave-One-Out - Data'!$A:$A,0),MATCH(AG$1,'Leave-One-Out - Data'!$B$1:$BA$1,0)),0)</f>
        <v>0</v>
      </c>
      <c r="AH12" s="2">
        <f>IFERROR(INDEX('Leave-One-Out - Data'!$B:$BA,MATCH($P12,'Leave-One-Out - Data'!$A:$A,0),MATCH(AH$1,'Leave-One-Out - Data'!$B$1:$BA$1,0)),0)</f>
        <v>0.37622014307975765</v>
      </c>
      <c r="AI12" s="2">
        <f>IFERROR(INDEX('Leave-One-Out - Data'!$B:$BA,MATCH($P12,'Leave-One-Out - Data'!$A:$A,0),MATCH(AI$1,'Leave-One-Out - Data'!$B$1:$BA$1,0)),0)</f>
        <v>0</v>
      </c>
      <c r="AJ12" s="2">
        <f>IFERROR(INDEX('Leave-One-Out - Data'!$B:$BA,MATCH($P12,'Leave-One-Out - Data'!$A:$A,0),MATCH(AJ$1,'Leave-One-Out - Data'!$B$1:$BA$1,0)),0)</f>
        <v>0.3760581593513489</v>
      </c>
      <c r="AK12" s="2">
        <f>IFERROR(INDEX('Leave-One-Out - Data'!$B:$BA,MATCH($P12,'Leave-One-Out - Data'!$A:$A,0),MATCH(AK$1,'Leave-One-Out - Data'!$B$1:$BA$1,0)),0)</f>
        <v>0</v>
      </c>
      <c r="AL12" s="2">
        <f>IFERROR(INDEX('Leave-One-Out - Data'!$B:$BA,MATCH($P12,'Leave-One-Out - Data'!$A:$A,0),MATCH(AL$1,'Leave-One-Out - Data'!$B$1:$BA$1,0)),0)</f>
        <v>0.37664305859804159</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v>
      </c>
      <c r="AP12" s="2">
        <f>IFERROR(INDEX('Leave-One-Out - Data'!$B:$BA,MATCH($P12,'Leave-One-Out - Data'!$A:$A,0),MATCH(AP$1,'Leave-One-Out - Data'!$B$1:$BA$1,0)),0)</f>
        <v>0</v>
      </c>
      <c r="AQ12" s="2">
        <f>IFERROR(INDEX('Leave-One-Out - Data'!$B:$BA,MATCH($P12,'Leave-One-Out - Data'!$A:$A,0),MATCH(AQ$1,'Leave-One-Out - Data'!$B$1:$BA$1,0)),0)</f>
        <v>0.3769411515891552</v>
      </c>
      <c r="AR12" s="2">
        <f>IFERROR(INDEX('Leave-One-Out - Data'!$B:$BA,MATCH($P12,'Leave-One-Out - Data'!$A:$A,0),MATCH(AR$1,'Leave-One-Out - Data'!$B$1:$BA$1,0)),0)</f>
        <v>0</v>
      </c>
      <c r="AS12" s="2">
        <f>IFERROR(INDEX('Leave-One-Out - Data'!$B:$BA,MATCH($P12,'Leave-One-Out - Data'!$A:$A,0),MATCH(AS$1,'Leave-One-Out - Data'!$B$1:$BA$1,0)),0)</f>
        <v>0.376578319311142</v>
      </c>
      <c r="AT12" s="2">
        <f>IFERROR(INDEX('Leave-One-Out - Data'!$B:$BA,MATCH($P12,'Leave-One-Out - Data'!$A:$A,0),MATCH(AT$1,'Leave-One-Out - Data'!$B$1:$BA$1,0)),0)</f>
        <v>0.37650529453158382</v>
      </c>
      <c r="AU12" s="2">
        <f>IFERROR(INDEX('Leave-One-Out - Data'!$B:$BA,MATCH($P12,'Leave-One-Out - Data'!$A:$A,0),MATCH(AU$1,'Leave-One-Out - Data'!$B$1:$BA$1,0)),0)</f>
        <v>0</v>
      </c>
      <c r="AV12" s="2">
        <f>IFERROR(INDEX('Leave-One-Out - Data'!$B:$BA,MATCH($P12,'Leave-One-Out - Data'!$A:$A,0),MATCH(AV$1,'Leave-One-Out - Data'!$B$1:$BA$1,0)),0)</f>
        <v>0.37676784831285476</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v>
      </c>
      <c r="BG12" s="2">
        <f>IFERROR(INDEX('Leave-One-Out - Data'!$B:$BA,MATCH($P12,'Leave-One-Out - Data'!$A:$A,0),MATCH(BG$1,'Leave-One-Out - Data'!$B$1:$BA$1,0)),0)</f>
        <v>0</v>
      </c>
      <c r="BH12" s="2">
        <f>IFERROR(INDEX('Leave-One-Out - Data'!$B:$BA,MATCH($P12,'Leave-One-Out - Data'!$A:$A,0),MATCH(BH$1,'Leave-One-Out - Data'!$B$1:$BA$1,0)),0)</f>
        <v>0</v>
      </c>
      <c r="BI12" s="2">
        <f>IFERROR(INDEX('Leave-One-Out - Data'!$B:$BA,MATCH($P12,'Leave-One-Out - Data'!$A:$A,0),MATCH(BI$1,'Leave-One-Out - Data'!$B$1:$BA$1,0)),0)</f>
        <v>0</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spans="16:70" x14ac:dyDescent="0.25">
      <c r="P13">
        <f>'Leave-One-Out - Data'!A12</f>
        <v>1992</v>
      </c>
      <c r="Q13" s="2">
        <f>IFERROR(INDEX('Leave-One-Out - Data'!$B:$BA,MATCH($P13,'Leave-One-Out - Data'!$A:$A,0),MATCH(Q$1,'Leave-One-Out - Data'!$B$1:$BA$1,0)),0)</f>
        <v>0.35256409645080566</v>
      </c>
      <c r="R13" s="2">
        <f>IFERROR(INDEX('Leave-One-Out - Data'!$B:$BA,MATCH($P13,'Leave-One-Out - Data'!$A:$A,0),MATCH(R$1,'Leave-One-Out - Data'!$B$1:$BA$1,0)),0)</f>
        <v>0.34371254880726343</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v>
      </c>
      <c r="Y13" s="2">
        <f>IFERROR(INDEX('Leave-One-Out - Data'!$B:$BA,MATCH($P13,'Leave-One-Out - Data'!$A:$A,0),MATCH(Y$1,'Leave-One-Out - Data'!$B$1:$BA$1,0)),0)</f>
        <v>0.34147324566543102</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v>
      </c>
      <c r="AG13" s="2">
        <f>IFERROR(INDEX('Leave-One-Out - Data'!$B:$BA,MATCH($P13,'Leave-One-Out - Data'!$A:$A,0),MATCH(AG$1,'Leave-One-Out - Data'!$B$1:$BA$1,0)),0)</f>
        <v>0</v>
      </c>
      <c r="AH13" s="2">
        <f>IFERROR(INDEX('Leave-One-Out - Data'!$B:$BA,MATCH($P13,'Leave-One-Out - Data'!$A:$A,0),MATCH(AH$1,'Leave-One-Out - Data'!$B$1:$BA$1,0)),0)</f>
        <v>0.32894538453221323</v>
      </c>
      <c r="AI13" s="2">
        <f>IFERROR(INDEX('Leave-One-Out - Data'!$B:$BA,MATCH($P13,'Leave-One-Out - Data'!$A:$A,0),MATCH(AI$1,'Leave-One-Out - Data'!$B$1:$BA$1,0)),0)</f>
        <v>0</v>
      </c>
      <c r="AJ13" s="2">
        <f>IFERROR(INDEX('Leave-One-Out - Data'!$B:$BA,MATCH($P13,'Leave-One-Out - Data'!$A:$A,0),MATCH(AJ$1,'Leave-One-Out - Data'!$B$1:$BA$1,0)),0)</f>
        <v>0.34200850926339632</v>
      </c>
      <c r="AK13" s="2">
        <f>IFERROR(INDEX('Leave-One-Out - Data'!$B:$BA,MATCH($P13,'Leave-One-Out - Data'!$A:$A,0),MATCH(AK$1,'Leave-One-Out - Data'!$B$1:$BA$1,0)),0)</f>
        <v>0</v>
      </c>
      <c r="AL13" s="2">
        <f>IFERROR(INDEX('Leave-One-Out - Data'!$B:$BA,MATCH($P13,'Leave-One-Out - Data'!$A:$A,0),MATCH(AL$1,'Leave-One-Out - Data'!$B$1:$BA$1,0)),0)</f>
        <v>0.34339453335106379</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v>
      </c>
      <c r="AP13" s="2">
        <f>IFERROR(INDEX('Leave-One-Out - Data'!$B:$BA,MATCH($P13,'Leave-One-Out - Data'!$A:$A,0),MATCH(AP$1,'Leave-One-Out - Data'!$B$1:$BA$1,0)),0)</f>
        <v>0</v>
      </c>
      <c r="AQ13" s="2">
        <f>IFERROR(INDEX('Leave-One-Out - Data'!$B:$BA,MATCH($P13,'Leave-One-Out - Data'!$A:$A,0),MATCH(AQ$1,'Leave-One-Out - Data'!$B$1:$BA$1,0)),0)</f>
        <v>0.33912728783488272</v>
      </c>
      <c r="AR13" s="2">
        <f>IFERROR(INDEX('Leave-One-Out - Data'!$B:$BA,MATCH($P13,'Leave-One-Out - Data'!$A:$A,0),MATCH(AR$1,'Leave-One-Out - Data'!$B$1:$BA$1,0)),0)</f>
        <v>0</v>
      </c>
      <c r="AS13" s="2">
        <f>IFERROR(INDEX('Leave-One-Out - Data'!$B:$BA,MATCH($P13,'Leave-One-Out - Data'!$A:$A,0),MATCH(AS$1,'Leave-One-Out - Data'!$B$1:$BA$1,0)),0)</f>
        <v>0.34510342353582379</v>
      </c>
      <c r="AT13" s="2">
        <f>IFERROR(INDEX('Leave-One-Out - Data'!$B:$BA,MATCH($P13,'Leave-One-Out - Data'!$A:$A,0),MATCH(AT$1,'Leave-One-Out - Data'!$B$1:$BA$1,0)),0)</f>
        <v>0.33813615819811815</v>
      </c>
      <c r="AU13" s="2">
        <f>IFERROR(INDEX('Leave-One-Out - Data'!$B:$BA,MATCH($P13,'Leave-One-Out - Data'!$A:$A,0),MATCH(AU$1,'Leave-One-Out - Data'!$B$1:$BA$1,0)),0)</f>
        <v>0</v>
      </c>
      <c r="AV13" s="2">
        <f>IFERROR(INDEX('Leave-One-Out - Data'!$B:$BA,MATCH($P13,'Leave-One-Out - Data'!$A:$A,0),MATCH(AV$1,'Leave-One-Out - Data'!$B$1:$BA$1,0)),0)</f>
        <v>0.34502995592355729</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v>
      </c>
      <c r="BG13" s="2">
        <f>IFERROR(INDEX('Leave-One-Out - Data'!$B:$BA,MATCH($P13,'Leave-One-Out - Data'!$A:$A,0),MATCH(BG$1,'Leave-One-Out - Data'!$B$1:$BA$1,0)),0)</f>
        <v>0</v>
      </c>
      <c r="BH13" s="2">
        <f>IFERROR(INDEX('Leave-One-Out - Data'!$B:$BA,MATCH($P13,'Leave-One-Out - Data'!$A:$A,0),MATCH(BH$1,'Leave-One-Out - Data'!$B$1:$BA$1,0)),0)</f>
        <v>0</v>
      </c>
      <c r="BI13" s="2">
        <f>IFERROR(INDEX('Leave-One-Out - Data'!$B:$BA,MATCH($P13,'Leave-One-Out - Data'!$A:$A,0),MATCH(BI$1,'Leave-One-Out - Data'!$B$1:$BA$1,0)),0)</f>
        <v>0</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spans="16:70" x14ac:dyDescent="0.25">
      <c r="P14">
        <f>'Leave-One-Out - Data'!A13</f>
        <v>1993</v>
      </c>
      <c r="Q14" s="2">
        <f>IFERROR(INDEX('Leave-One-Out - Data'!$B:$BA,MATCH($P14,'Leave-One-Out - Data'!$A:$A,0),MATCH(Q$1,'Leave-One-Out - Data'!$B$1:$BA$1,0)),0)</f>
        <v>0.32559999823570251</v>
      </c>
      <c r="R14" s="2">
        <f>IFERROR(INDEX('Leave-One-Out - Data'!$B:$BA,MATCH($P14,'Leave-One-Out - Data'!$A:$A,0),MATCH(R$1,'Leave-One-Out - Data'!$B$1:$BA$1,0)),0)</f>
        <v>0.32568274365365507</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v>
      </c>
      <c r="Y14" s="2">
        <f>IFERROR(INDEX('Leave-One-Out - Data'!$B:$BA,MATCH($P14,'Leave-One-Out - Data'!$A:$A,0),MATCH(Y$1,'Leave-One-Out - Data'!$B$1:$BA$1,0)),0)</f>
        <v>0.32658311146497726</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v>
      </c>
      <c r="AG14" s="2">
        <f>IFERROR(INDEX('Leave-One-Out - Data'!$B:$BA,MATCH($P14,'Leave-One-Out - Data'!$A:$A,0),MATCH(AG$1,'Leave-One-Out - Data'!$B$1:$BA$1,0)),0)</f>
        <v>0</v>
      </c>
      <c r="AH14" s="2">
        <f>IFERROR(INDEX('Leave-One-Out - Data'!$B:$BA,MATCH($P14,'Leave-One-Out - Data'!$A:$A,0),MATCH(AH$1,'Leave-One-Out - Data'!$B$1:$BA$1,0)),0)</f>
        <v>0.32677359803020956</v>
      </c>
      <c r="AI14" s="2">
        <f>IFERROR(INDEX('Leave-One-Out - Data'!$B:$BA,MATCH($P14,'Leave-One-Out - Data'!$A:$A,0),MATCH(AI$1,'Leave-One-Out - Data'!$B$1:$BA$1,0)),0)</f>
        <v>0</v>
      </c>
      <c r="AJ14" s="2">
        <f>IFERROR(INDEX('Leave-One-Out - Data'!$B:$BA,MATCH($P14,'Leave-One-Out - Data'!$A:$A,0),MATCH(AJ$1,'Leave-One-Out - Data'!$B$1:$BA$1,0)),0)</f>
        <v>0.32606391215324398</v>
      </c>
      <c r="AK14" s="2">
        <f>IFERROR(INDEX('Leave-One-Out - Data'!$B:$BA,MATCH($P14,'Leave-One-Out - Data'!$A:$A,0),MATCH(AK$1,'Leave-One-Out - Data'!$B$1:$BA$1,0)),0)</f>
        <v>0</v>
      </c>
      <c r="AL14" s="2">
        <f>IFERROR(INDEX('Leave-One-Out - Data'!$B:$BA,MATCH($P14,'Leave-One-Out - Data'!$A:$A,0),MATCH(AL$1,'Leave-One-Out - Data'!$B$1:$BA$1,0)),0)</f>
        <v>0.32565706115961074</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v>
      </c>
      <c r="AP14" s="2">
        <f>IFERROR(INDEX('Leave-One-Out - Data'!$B:$BA,MATCH($P14,'Leave-One-Out - Data'!$A:$A,0),MATCH(AP$1,'Leave-One-Out - Data'!$B$1:$BA$1,0)),0)</f>
        <v>0</v>
      </c>
      <c r="AQ14" s="2">
        <f>IFERROR(INDEX('Leave-One-Out - Data'!$B:$BA,MATCH($P14,'Leave-One-Out - Data'!$A:$A,0),MATCH(AQ$1,'Leave-One-Out - Data'!$B$1:$BA$1,0)),0)</f>
        <v>0.32559444570541379</v>
      </c>
      <c r="AR14" s="2">
        <f>IFERROR(INDEX('Leave-One-Out - Data'!$B:$BA,MATCH($P14,'Leave-One-Out - Data'!$A:$A,0),MATCH(AR$1,'Leave-One-Out - Data'!$B$1:$BA$1,0)),0)</f>
        <v>0</v>
      </c>
      <c r="AS14" s="2">
        <f>IFERROR(INDEX('Leave-One-Out - Data'!$B:$BA,MATCH($P14,'Leave-One-Out - Data'!$A:$A,0),MATCH(AS$1,'Leave-One-Out - Data'!$B$1:$BA$1,0)),0)</f>
        <v>0.32597165948152546</v>
      </c>
      <c r="AT14" s="2">
        <f>IFERROR(INDEX('Leave-One-Out - Data'!$B:$BA,MATCH($P14,'Leave-One-Out - Data'!$A:$A,0),MATCH(AT$1,'Leave-One-Out - Data'!$B$1:$BA$1,0)),0)</f>
        <v>0.32639973115921023</v>
      </c>
      <c r="AU14" s="2">
        <f>IFERROR(INDEX('Leave-One-Out - Data'!$B:$BA,MATCH($P14,'Leave-One-Out - Data'!$A:$A,0),MATCH(AU$1,'Leave-One-Out - Data'!$B$1:$BA$1,0)),0)</f>
        <v>0</v>
      </c>
      <c r="AV14" s="2">
        <f>IFERROR(INDEX('Leave-One-Out - Data'!$B:$BA,MATCH($P14,'Leave-One-Out - Data'!$A:$A,0),MATCH(AV$1,'Leave-One-Out - Data'!$B$1:$BA$1,0)),0)</f>
        <v>0.32566188038885591</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v>
      </c>
      <c r="BG14" s="2">
        <f>IFERROR(INDEX('Leave-One-Out - Data'!$B:$BA,MATCH($P14,'Leave-One-Out - Data'!$A:$A,0),MATCH(BG$1,'Leave-One-Out - Data'!$B$1:$BA$1,0)),0)</f>
        <v>0</v>
      </c>
      <c r="BH14" s="2">
        <f>IFERROR(INDEX('Leave-One-Out - Data'!$B:$BA,MATCH($P14,'Leave-One-Out - Data'!$A:$A,0),MATCH(BH$1,'Leave-One-Out - Data'!$B$1:$BA$1,0)),0)</f>
        <v>0</v>
      </c>
      <c r="BI14" s="2">
        <f>IFERROR(INDEX('Leave-One-Out - Data'!$B:$BA,MATCH($P14,'Leave-One-Out - Data'!$A:$A,0),MATCH(BI$1,'Leave-One-Out - Data'!$B$1:$BA$1,0)),0)</f>
        <v>0</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spans="16:70" x14ac:dyDescent="0.25">
      <c r="P15">
        <f>'Leave-One-Out - Data'!A14</f>
        <v>1994</v>
      </c>
      <c r="Q15" s="2">
        <f>IFERROR(INDEX('Leave-One-Out - Data'!$B:$BA,MATCH($P15,'Leave-One-Out - Data'!$A:$A,0),MATCH(Q$1,'Leave-One-Out - Data'!$B$1:$BA$1,0)),0)</f>
        <v>0.32926830649375916</v>
      </c>
      <c r="R15" s="2">
        <f>IFERROR(INDEX('Leave-One-Out - Data'!$B:$BA,MATCH($P15,'Leave-One-Out - Data'!$A:$A,0),MATCH(R$1,'Leave-One-Out - Data'!$B$1:$BA$1,0)),0)</f>
        <v>0.33601495653390884</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v>
      </c>
      <c r="Y15" s="2">
        <f>IFERROR(INDEX('Leave-One-Out - Data'!$B:$BA,MATCH($P15,'Leave-One-Out - Data'!$A:$A,0),MATCH(Y$1,'Leave-One-Out - Data'!$B$1:$BA$1,0)),0)</f>
        <v>0.330896219342947</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v>
      </c>
      <c r="AG15" s="2">
        <f>IFERROR(INDEX('Leave-One-Out - Data'!$B:$BA,MATCH($P15,'Leave-One-Out - Data'!$A:$A,0),MATCH(AG$1,'Leave-One-Out - Data'!$B$1:$BA$1,0)),0)</f>
        <v>0</v>
      </c>
      <c r="AH15" s="2">
        <f>IFERROR(INDEX('Leave-One-Out - Data'!$B:$BA,MATCH($P15,'Leave-One-Out - Data'!$A:$A,0),MATCH(AH$1,'Leave-One-Out - Data'!$B$1:$BA$1,0)),0)</f>
        <v>0.32537163224816323</v>
      </c>
      <c r="AI15" s="2">
        <f>IFERROR(INDEX('Leave-One-Out - Data'!$B:$BA,MATCH($P15,'Leave-One-Out - Data'!$A:$A,0),MATCH(AI$1,'Leave-One-Out - Data'!$B$1:$BA$1,0)),0)</f>
        <v>0</v>
      </c>
      <c r="AJ15" s="2">
        <f>IFERROR(INDEX('Leave-One-Out - Data'!$B:$BA,MATCH($P15,'Leave-One-Out - Data'!$A:$A,0),MATCH(AJ$1,'Leave-One-Out - Data'!$B$1:$BA$1,0)),0)</f>
        <v>0.31783544617891313</v>
      </c>
      <c r="AK15" s="2">
        <f>IFERROR(INDEX('Leave-One-Out - Data'!$B:$BA,MATCH($P15,'Leave-One-Out - Data'!$A:$A,0),MATCH(AK$1,'Leave-One-Out - Data'!$B$1:$BA$1,0)),0)</f>
        <v>0</v>
      </c>
      <c r="AL15" s="2">
        <f>IFERROR(INDEX('Leave-One-Out - Data'!$B:$BA,MATCH($P15,'Leave-One-Out - Data'!$A:$A,0),MATCH(AL$1,'Leave-One-Out - Data'!$B$1:$BA$1,0)),0)</f>
        <v>0.33604375597834585</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v>
      </c>
      <c r="AP15" s="2">
        <f>IFERROR(INDEX('Leave-One-Out - Data'!$B:$BA,MATCH($P15,'Leave-One-Out - Data'!$A:$A,0),MATCH(AP$1,'Leave-One-Out - Data'!$B$1:$BA$1,0)),0)</f>
        <v>0</v>
      </c>
      <c r="AQ15" s="2">
        <f>IFERROR(INDEX('Leave-One-Out - Data'!$B:$BA,MATCH($P15,'Leave-One-Out - Data'!$A:$A,0),MATCH(AQ$1,'Leave-One-Out - Data'!$B$1:$BA$1,0)),0)</f>
        <v>0.33116183075308797</v>
      </c>
      <c r="AR15" s="2">
        <f>IFERROR(INDEX('Leave-One-Out - Data'!$B:$BA,MATCH($P15,'Leave-One-Out - Data'!$A:$A,0),MATCH(AR$1,'Leave-One-Out - Data'!$B$1:$BA$1,0)),0)</f>
        <v>0</v>
      </c>
      <c r="AS15" s="2">
        <f>IFERROR(INDEX('Leave-One-Out - Data'!$B:$BA,MATCH($P15,'Leave-One-Out - Data'!$A:$A,0),MATCH(AS$1,'Leave-One-Out - Data'!$B$1:$BA$1,0)),0)</f>
        <v>0.33880899518728252</v>
      </c>
      <c r="AT15" s="2">
        <f>IFERROR(INDEX('Leave-One-Out - Data'!$B:$BA,MATCH($P15,'Leave-One-Out - Data'!$A:$A,0),MATCH(AT$1,'Leave-One-Out - Data'!$B$1:$BA$1,0)),0)</f>
        <v>0.33133259454369546</v>
      </c>
      <c r="AU15" s="2">
        <f>IFERROR(INDEX('Leave-One-Out - Data'!$B:$BA,MATCH($P15,'Leave-One-Out - Data'!$A:$A,0),MATCH(AU$1,'Leave-One-Out - Data'!$B$1:$BA$1,0)),0)</f>
        <v>0</v>
      </c>
      <c r="AV15" s="2">
        <f>IFERROR(INDEX('Leave-One-Out - Data'!$B:$BA,MATCH($P15,'Leave-One-Out - Data'!$A:$A,0),MATCH(AV$1,'Leave-One-Out - Data'!$B$1:$BA$1,0)),0)</f>
        <v>0.3346920369565487</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v>
      </c>
      <c r="BG15" s="2">
        <f>IFERROR(INDEX('Leave-One-Out - Data'!$B:$BA,MATCH($P15,'Leave-One-Out - Data'!$A:$A,0),MATCH(BG$1,'Leave-One-Out - Data'!$B$1:$BA$1,0)),0)</f>
        <v>0</v>
      </c>
      <c r="BH15" s="2">
        <f>IFERROR(INDEX('Leave-One-Out - Data'!$B:$BA,MATCH($P15,'Leave-One-Out - Data'!$A:$A,0),MATCH(BH$1,'Leave-One-Out - Data'!$B$1:$BA$1,0)),0)</f>
        <v>0</v>
      </c>
      <c r="BI15" s="2">
        <f>IFERROR(INDEX('Leave-One-Out - Data'!$B:$BA,MATCH($P15,'Leave-One-Out - Data'!$A:$A,0),MATCH(BI$1,'Leave-One-Out - Data'!$B$1:$BA$1,0)),0)</f>
        <v>0</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spans="16:70" x14ac:dyDescent="0.25">
      <c r="P16">
        <f>'Leave-One-Out - Data'!A15</f>
        <v>1995</v>
      </c>
      <c r="Q16" s="2">
        <f>IFERROR(INDEX('Leave-One-Out - Data'!$B:$BA,MATCH($P16,'Leave-One-Out - Data'!$A:$A,0),MATCH(Q$1,'Leave-One-Out - Data'!$B$1:$BA$1,0)),0)</f>
        <v>0.32881596684455872</v>
      </c>
      <c r="R16" s="2">
        <f>IFERROR(INDEX('Leave-One-Out - Data'!$B:$BA,MATCH($P16,'Leave-One-Out - Data'!$A:$A,0),MATCH(R$1,'Leave-One-Out - Data'!$B$1:$BA$1,0)),0)</f>
        <v>0.34657349638640883</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v>
      </c>
      <c r="Y16" s="2">
        <f>IFERROR(INDEX('Leave-One-Out - Data'!$B:$BA,MATCH($P16,'Leave-One-Out - Data'!$A:$A,0),MATCH(Y$1,'Leave-One-Out - Data'!$B$1:$BA$1,0)),0)</f>
        <v>0.32928674319386486</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v>
      </c>
      <c r="AG16" s="2">
        <f>IFERROR(INDEX('Leave-One-Out - Data'!$B:$BA,MATCH($P16,'Leave-One-Out - Data'!$A:$A,0),MATCH(AG$1,'Leave-One-Out - Data'!$B$1:$BA$1,0)),0)</f>
        <v>0</v>
      </c>
      <c r="AH16" s="2">
        <f>IFERROR(INDEX('Leave-One-Out - Data'!$B:$BA,MATCH($P16,'Leave-One-Out - Data'!$A:$A,0),MATCH(AH$1,'Leave-One-Out - Data'!$B$1:$BA$1,0)),0)</f>
        <v>0.32881889411807058</v>
      </c>
      <c r="AI16" s="2">
        <f>IFERROR(INDEX('Leave-One-Out - Data'!$B:$BA,MATCH($P16,'Leave-One-Out - Data'!$A:$A,0),MATCH(AI$1,'Leave-One-Out - Data'!$B$1:$BA$1,0)),0)</f>
        <v>0</v>
      </c>
      <c r="AJ16" s="2">
        <f>IFERROR(INDEX('Leave-One-Out - Data'!$B:$BA,MATCH($P16,'Leave-One-Out - Data'!$A:$A,0),MATCH(AJ$1,'Leave-One-Out - Data'!$B$1:$BA$1,0)),0)</f>
        <v>0.31850393989682196</v>
      </c>
      <c r="AK16" s="2">
        <f>IFERROR(INDEX('Leave-One-Out - Data'!$B:$BA,MATCH($P16,'Leave-One-Out - Data'!$A:$A,0),MATCH(AK$1,'Leave-One-Out - Data'!$B$1:$BA$1,0)),0)</f>
        <v>0</v>
      </c>
      <c r="AL16" s="2">
        <f>IFERROR(INDEX('Leave-One-Out - Data'!$B:$BA,MATCH($P16,'Leave-One-Out - Data'!$A:$A,0),MATCH(AL$1,'Leave-One-Out - Data'!$B$1:$BA$1,0)),0)</f>
        <v>0.34617292419075962</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v>
      </c>
      <c r="AP16" s="2">
        <f>IFERROR(INDEX('Leave-One-Out - Data'!$B:$BA,MATCH($P16,'Leave-One-Out - Data'!$A:$A,0),MATCH(AP$1,'Leave-One-Out - Data'!$B$1:$BA$1,0)),0)</f>
        <v>0</v>
      </c>
      <c r="AQ16" s="2">
        <f>IFERROR(INDEX('Leave-One-Out - Data'!$B:$BA,MATCH($P16,'Leave-One-Out - Data'!$A:$A,0),MATCH(AQ$1,'Leave-One-Out - Data'!$B$1:$BA$1,0)),0)</f>
        <v>0.34055497691035275</v>
      </c>
      <c r="AR16" s="2">
        <f>IFERROR(INDEX('Leave-One-Out - Data'!$B:$BA,MATCH($P16,'Leave-One-Out - Data'!$A:$A,0),MATCH(AR$1,'Leave-One-Out - Data'!$B$1:$BA$1,0)),0)</f>
        <v>0</v>
      </c>
      <c r="AS16" s="2">
        <f>IFERROR(INDEX('Leave-One-Out - Data'!$B:$BA,MATCH($P16,'Leave-One-Out - Data'!$A:$A,0),MATCH(AS$1,'Leave-One-Out - Data'!$B$1:$BA$1,0)),0)</f>
        <v>0.3463949140757322</v>
      </c>
      <c r="AT16" s="2">
        <f>IFERROR(INDEX('Leave-One-Out - Data'!$B:$BA,MATCH($P16,'Leave-One-Out - Data'!$A:$A,0),MATCH(AT$1,'Leave-One-Out - Data'!$B$1:$BA$1,0)),0)</f>
        <v>0.33405667808651923</v>
      </c>
      <c r="AU16" s="2">
        <f>IFERROR(INDEX('Leave-One-Out - Data'!$B:$BA,MATCH($P16,'Leave-One-Out - Data'!$A:$A,0),MATCH(AU$1,'Leave-One-Out - Data'!$B$1:$BA$1,0)),0)</f>
        <v>0</v>
      </c>
      <c r="AV16" s="2">
        <f>IFERROR(INDEX('Leave-One-Out - Data'!$B:$BA,MATCH($P16,'Leave-One-Out - Data'!$A:$A,0),MATCH(AV$1,'Leave-One-Out - Data'!$B$1:$BA$1,0)),0)</f>
        <v>0.34892983801662919</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v>
      </c>
      <c r="BG16" s="2">
        <f>IFERROR(INDEX('Leave-One-Out - Data'!$B:$BA,MATCH($P16,'Leave-One-Out - Data'!$A:$A,0),MATCH(BG$1,'Leave-One-Out - Data'!$B$1:$BA$1,0)),0)</f>
        <v>0</v>
      </c>
      <c r="BH16" s="2">
        <f>IFERROR(INDEX('Leave-One-Out - Data'!$B:$BA,MATCH($P16,'Leave-One-Out - Data'!$A:$A,0),MATCH(BH$1,'Leave-One-Out - Data'!$B$1:$BA$1,0)),0)</f>
        <v>0</v>
      </c>
      <c r="BI16" s="2">
        <f>IFERROR(INDEX('Leave-One-Out - Data'!$B:$BA,MATCH($P16,'Leave-One-Out - Data'!$A:$A,0),MATCH(BI$1,'Leave-One-Out - Data'!$B$1:$BA$1,0)),0)</f>
        <v>0</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spans="16:69" x14ac:dyDescent="0.25">
      <c r="P17">
        <f>'Leave-One-Out - Data'!A16</f>
        <v>1996</v>
      </c>
      <c r="Q17" s="2">
        <f>IFERROR(INDEX('Leave-One-Out - Data'!$B:$BA,MATCH($P17,'Leave-One-Out - Data'!$A:$A,0),MATCH(Q$1,'Leave-One-Out - Data'!$B$1:$BA$1,0)),0)</f>
        <v>0.3287566602230072</v>
      </c>
      <c r="R17" s="2">
        <f>IFERROR(INDEX('Leave-One-Out - Data'!$B:$BA,MATCH($P17,'Leave-One-Out - Data'!$A:$A,0),MATCH(R$1,'Leave-One-Out - Data'!$B$1:$BA$1,0)),0)</f>
        <v>0.31250864076614376</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v>
      </c>
      <c r="Y17" s="2">
        <f>IFERROR(INDEX('Leave-One-Out - Data'!$B:$BA,MATCH($P17,'Leave-One-Out - Data'!$A:$A,0),MATCH(Y$1,'Leave-One-Out - Data'!$B$1:$BA$1,0)),0)</f>
        <v>0.30655241586267951</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v>
      </c>
      <c r="AG17" s="2">
        <f>IFERROR(INDEX('Leave-One-Out - Data'!$B:$BA,MATCH($P17,'Leave-One-Out - Data'!$A:$A,0),MATCH(AG$1,'Leave-One-Out - Data'!$B$1:$BA$1,0)),0)</f>
        <v>0</v>
      </c>
      <c r="AH17" s="2">
        <f>IFERROR(INDEX('Leave-One-Out - Data'!$B:$BA,MATCH($P17,'Leave-One-Out - Data'!$A:$A,0),MATCH(AH$1,'Leave-One-Out - Data'!$B$1:$BA$1,0)),0)</f>
        <v>0.30297883130609987</v>
      </c>
      <c r="AI17" s="2">
        <f>IFERROR(INDEX('Leave-One-Out - Data'!$B:$BA,MATCH($P17,'Leave-One-Out - Data'!$A:$A,0),MATCH(AI$1,'Leave-One-Out - Data'!$B$1:$BA$1,0)),0)</f>
        <v>0</v>
      </c>
      <c r="AJ17" s="2">
        <f>IFERROR(INDEX('Leave-One-Out - Data'!$B:$BA,MATCH($P17,'Leave-One-Out - Data'!$A:$A,0),MATCH(AJ$1,'Leave-One-Out - Data'!$B$1:$BA$1,0)),0)</f>
        <v>0.29665821890532973</v>
      </c>
      <c r="AK17" s="2">
        <f>IFERROR(INDEX('Leave-One-Out - Data'!$B:$BA,MATCH($P17,'Leave-One-Out - Data'!$A:$A,0),MATCH(AK$1,'Leave-One-Out - Data'!$B$1:$BA$1,0)),0)</f>
        <v>0</v>
      </c>
      <c r="AL17" s="2">
        <f>IFERROR(INDEX('Leave-One-Out - Data'!$B:$BA,MATCH($P17,'Leave-One-Out - Data'!$A:$A,0),MATCH(AL$1,'Leave-One-Out - Data'!$B$1:$BA$1,0)),0)</f>
        <v>0.31225726251304142</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v>
      </c>
      <c r="AP17" s="2">
        <f>IFERROR(INDEX('Leave-One-Out - Data'!$B:$BA,MATCH($P17,'Leave-One-Out - Data'!$A:$A,0),MATCH(AP$1,'Leave-One-Out - Data'!$B$1:$BA$1,0)),0)</f>
        <v>0</v>
      </c>
      <c r="AQ17" s="2">
        <f>IFERROR(INDEX('Leave-One-Out - Data'!$B:$BA,MATCH($P17,'Leave-One-Out - Data'!$A:$A,0),MATCH(AQ$1,'Leave-One-Out - Data'!$B$1:$BA$1,0)),0)</f>
        <v>0.30802367280423643</v>
      </c>
      <c r="AR17" s="2">
        <f>IFERROR(INDEX('Leave-One-Out - Data'!$B:$BA,MATCH($P17,'Leave-One-Out - Data'!$A:$A,0),MATCH(AR$1,'Leave-One-Out - Data'!$B$1:$BA$1,0)),0)</f>
        <v>0</v>
      </c>
      <c r="AS17" s="2">
        <f>IFERROR(INDEX('Leave-One-Out - Data'!$B:$BA,MATCH($P17,'Leave-One-Out - Data'!$A:$A,0),MATCH(AS$1,'Leave-One-Out - Data'!$B$1:$BA$1,0)),0)</f>
        <v>0.3150685622990132</v>
      </c>
      <c r="AT17" s="2">
        <f>IFERROR(INDEX('Leave-One-Out - Data'!$B:$BA,MATCH($P17,'Leave-One-Out - Data'!$A:$A,0),MATCH(AT$1,'Leave-One-Out - Data'!$B$1:$BA$1,0)),0)</f>
        <v>0.30677916362881663</v>
      </c>
      <c r="AU17" s="2">
        <f>IFERROR(INDEX('Leave-One-Out - Data'!$B:$BA,MATCH($P17,'Leave-One-Out - Data'!$A:$A,0),MATCH(AU$1,'Leave-One-Out - Data'!$B$1:$BA$1,0)),0)</f>
        <v>0</v>
      </c>
      <c r="AV17" s="2">
        <f>IFERROR(INDEX('Leave-One-Out - Data'!$B:$BA,MATCH($P17,'Leave-One-Out - Data'!$A:$A,0),MATCH(AV$1,'Leave-One-Out - Data'!$B$1:$BA$1,0)),0)</f>
        <v>0.31375710360705855</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v>
      </c>
      <c r="BG17" s="2">
        <f>IFERROR(INDEX('Leave-One-Out - Data'!$B:$BA,MATCH($P17,'Leave-One-Out - Data'!$A:$A,0),MATCH(BG$1,'Leave-One-Out - Data'!$B$1:$BA$1,0)),0)</f>
        <v>0</v>
      </c>
      <c r="BH17" s="2">
        <f>IFERROR(INDEX('Leave-One-Out - Data'!$B:$BA,MATCH($P17,'Leave-One-Out - Data'!$A:$A,0),MATCH(BH$1,'Leave-One-Out - Data'!$B$1:$BA$1,0)),0)</f>
        <v>0</v>
      </c>
      <c r="BI17" s="2">
        <f>IFERROR(INDEX('Leave-One-Out - Data'!$B:$BA,MATCH($P17,'Leave-One-Out - Data'!$A:$A,0),MATCH(BI$1,'Leave-One-Out - Data'!$B$1:$BA$1,0)),0)</f>
        <v>0</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spans="16:69" x14ac:dyDescent="0.25">
      <c r="P18">
        <f>'Leave-One-Out - Data'!A17</f>
        <v>1997</v>
      </c>
      <c r="Q18" s="2">
        <f>IFERROR(INDEX('Leave-One-Out - Data'!$B:$BA,MATCH($P18,'Leave-One-Out - Data'!$A:$A,0),MATCH(Q$1,'Leave-One-Out - Data'!$B$1:$BA$1,0)),0)</f>
        <v>0.29864972829818726</v>
      </c>
      <c r="R18" s="2">
        <f>IFERROR(INDEX('Leave-One-Out - Data'!$B:$BA,MATCH($P18,'Leave-One-Out - Data'!$A:$A,0),MATCH(R$1,'Leave-One-Out - Data'!$B$1:$BA$1,0)),0)</f>
        <v>0.28891327358782293</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v>
      </c>
      <c r="Y18" s="2">
        <f>IFERROR(INDEX('Leave-One-Out - Data'!$B:$BA,MATCH($P18,'Leave-One-Out - Data'!$A:$A,0),MATCH(Y$1,'Leave-One-Out - Data'!$B$1:$BA$1,0)),0)</f>
        <v>0.28618378555774693</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v>
      </c>
      <c r="AG18" s="2">
        <f>IFERROR(INDEX('Leave-One-Out - Data'!$B:$BA,MATCH($P18,'Leave-One-Out - Data'!$A:$A,0),MATCH(AG$1,'Leave-One-Out - Data'!$B$1:$BA$1,0)),0)</f>
        <v>0</v>
      </c>
      <c r="AH18" s="2">
        <f>IFERROR(INDEX('Leave-One-Out - Data'!$B:$BA,MATCH($P18,'Leave-One-Out - Data'!$A:$A,0),MATCH(AH$1,'Leave-One-Out - Data'!$B$1:$BA$1,0)),0)</f>
        <v>0.29204198835790152</v>
      </c>
      <c r="AI18" s="2">
        <f>IFERROR(INDEX('Leave-One-Out - Data'!$B:$BA,MATCH($P18,'Leave-One-Out - Data'!$A:$A,0),MATCH(AI$1,'Leave-One-Out - Data'!$B$1:$BA$1,0)),0)</f>
        <v>0</v>
      </c>
      <c r="AJ18" s="2">
        <f>IFERROR(INDEX('Leave-One-Out - Data'!$B:$BA,MATCH($P18,'Leave-One-Out - Data'!$A:$A,0),MATCH(AJ$1,'Leave-One-Out - Data'!$B$1:$BA$1,0)),0)</f>
        <v>0.28558458021283145</v>
      </c>
      <c r="AK18" s="2">
        <f>IFERROR(INDEX('Leave-One-Out - Data'!$B:$BA,MATCH($P18,'Leave-One-Out - Data'!$A:$A,0),MATCH(AK$1,'Leave-One-Out - Data'!$B$1:$BA$1,0)),0)</f>
        <v>0</v>
      </c>
      <c r="AL18" s="2">
        <f>IFERROR(INDEX('Leave-One-Out - Data'!$B:$BA,MATCH($P18,'Leave-One-Out - Data'!$A:$A,0),MATCH(AL$1,'Leave-One-Out - Data'!$B$1:$BA$1,0)),0)</f>
        <v>0.28855360922217366</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v>
      </c>
      <c r="AP18" s="2">
        <f>IFERROR(INDEX('Leave-One-Out - Data'!$B:$BA,MATCH($P18,'Leave-One-Out - Data'!$A:$A,0),MATCH(AP$1,'Leave-One-Out - Data'!$B$1:$BA$1,0)),0)</f>
        <v>0</v>
      </c>
      <c r="AQ18" s="2">
        <f>IFERROR(INDEX('Leave-One-Out - Data'!$B:$BA,MATCH($P18,'Leave-One-Out - Data'!$A:$A,0),MATCH(AQ$1,'Leave-One-Out - Data'!$B$1:$BA$1,0)),0)</f>
        <v>0.28939507232606415</v>
      </c>
      <c r="AR18" s="2">
        <f>IFERROR(INDEX('Leave-One-Out - Data'!$B:$BA,MATCH($P18,'Leave-One-Out - Data'!$A:$A,0),MATCH(AR$1,'Leave-One-Out - Data'!$B$1:$BA$1,0)),0)</f>
        <v>0</v>
      </c>
      <c r="AS18" s="2">
        <f>IFERROR(INDEX('Leave-One-Out - Data'!$B:$BA,MATCH($P18,'Leave-One-Out - Data'!$A:$A,0),MATCH(AS$1,'Leave-One-Out - Data'!$B$1:$BA$1,0)),0)</f>
        <v>0.29014146035909649</v>
      </c>
      <c r="AT18" s="2">
        <f>IFERROR(INDEX('Leave-One-Out - Data'!$B:$BA,MATCH($P18,'Leave-One-Out - Data'!$A:$A,0),MATCH(AT$1,'Leave-One-Out - Data'!$B$1:$BA$1,0)),0)</f>
        <v>0.28408665147423739</v>
      </c>
      <c r="AU18" s="2">
        <f>IFERROR(INDEX('Leave-One-Out - Data'!$B:$BA,MATCH($P18,'Leave-One-Out - Data'!$A:$A,0),MATCH(AU$1,'Leave-One-Out - Data'!$B$1:$BA$1,0)),0)</f>
        <v>0</v>
      </c>
      <c r="AV18" s="2">
        <f>IFERROR(INDEX('Leave-One-Out - Data'!$B:$BA,MATCH($P18,'Leave-One-Out - Data'!$A:$A,0),MATCH(AV$1,'Leave-One-Out - Data'!$B$1:$BA$1,0)),0)</f>
        <v>0.29006172220408921</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v>
      </c>
      <c r="BG18" s="2">
        <f>IFERROR(INDEX('Leave-One-Out - Data'!$B:$BA,MATCH($P18,'Leave-One-Out - Data'!$A:$A,0),MATCH(BG$1,'Leave-One-Out - Data'!$B$1:$BA$1,0)),0)</f>
        <v>0</v>
      </c>
      <c r="BH18" s="2">
        <f>IFERROR(INDEX('Leave-One-Out - Data'!$B:$BA,MATCH($P18,'Leave-One-Out - Data'!$A:$A,0),MATCH(BH$1,'Leave-One-Out - Data'!$B$1:$BA$1,0)),0)</f>
        <v>0</v>
      </c>
      <c r="BI18" s="2">
        <f>IFERROR(INDEX('Leave-One-Out - Data'!$B:$BA,MATCH($P18,'Leave-One-Out - Data'!$A:$A,0),MATCH(BI$1,'Leave-One-Out - Data'!$B$1:$BA$1,0)),0)</f>
        <v>0</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spans="16:69" x14ac:dyDescent="0.25">
      <c r="P19">
        <f>'Leave-One-Out - Data'!A18</f>
        <v>1998</v>
      </c>
      <c r="Q19" s="2">
        <f>IFERROR(INDEX('Leave-One-Out - Data'!$B:$BA,MATCH($P19,'Leave-One-Out - Data'!$A:$A,0),MATCH(Q$1,'Leave-One-Out - Data'!$B$1:$BA$1,0)),0)</f>
        <v>0.32145747542381287</v>
      </c>
      <c r="R19" s="2">
        <f>IFERROR(INDEX('Leave-One-Out - Data'!$B:$BA,MATCH($P19,'Leave-One-Out - Data'!$A:$A,0),MATCH(R$1,'Leave-One-Out - Data'!$B$1:$BA$1,0)),0)</f>
        <v>0.30068807117640972</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v>
      </c>
      <c r="Y19" s="2">
        <f>IFERROR(INDEX('Leave-One-Out - Data'!$B:$BA,MATCH($P19,'Leave-One-Out - Data'!$A:$A,0),MATCH(Y$1,'Leave-One-Out - Data'!$B$1:$BA$1,0)),0)</f>
        <v>0.30076196324825288</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v>
      </c>
      <c r="AG19" s="2">
        <f>IFERROR(INDEX('Leave-One-Out - Data'!$B:$BA,MATCH($P19,'Leave-One-Out - Data'!$A:$A,0),MATCH(AG$1,'Leave-One-Out - Data'!$B$1:$BA$1,0)),0)</f>
        <v>0</v>
      </c>
      <c r="AH19" s="2">
        <f>IFERROR(INDEX('Leave-One-Out - Data'!$B:$BA,MATCH($P19,'Leave-One-Out - Data'!$A:$A,0),MATCH(AH$1,'Leave-One-Out - Data'!$B$1:$BA$1,0)),0)</f>
        <v>0.31391287739574908</v>
      </c>
      <c r="AI19" s="2">
        <f>IFERROR(INDEX('Leave-One-Out - Data'!$B:$BA,MATCH($P19,'Leave-One-Out - Data'!$A:$A,0),MATCH(AI$1,'Leave-One-Out - Data'!$B$1:$BA$1,0)),0)</f>
        <v>0</v>
      </c>
      <c r="AJ19" s="2">
        <f>IFERROR(INDEX('Leave-One-Out - Data'!$B:$BA,MATCH($P19,'Leave-One-Out - Data'!$A:$A,0),MATCH(AJ$1,'Leave-One-Out - Data'!$B$1:$BA$1,0)),0)</f>
        <v>0.30215533933043476</v>
      </c>
      <c r="AK19" s="2">
        <f>IFERROR(INDEX('Leave-One-Out - Data'!$B:$BA,MATCH($P19,'Leave-One-Out - Data'!$A:$A,0),MATCH(AK$1,'Leave-One-Out - Data'!$B$1:$BA$1,0)),0)</f>
        <v>0</v>
      </c>
      <c r="AL19" s="2">
        <f>IFERROR(INDEX('Leave-One-Out - Data'!$B:$BA,MATCH($P19,'Leave-One-Out - Data'!$A:$A,0),MATCH(AL$1,'Leave-One-Out - Data'!$B$1:$BA$1,0)),0)</f>
        <v>0.30054750853776929</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v>
      </c>
      <c r="AP19" s="2">
        <f>IFERROR(INDEX('Leave-One-Out - Data'!$B:$BA,MATCH($P19,'Leave-One-Out - Data'!$A:$A,0),MATCH(AP$1,'Leave-One-Out - Data'!$B$1:$BA$1,0)),0)</f>
        <v>0</v>
      </c>
      <c r="AQ19" s="2">
        <f>IFERROR(INDEX('Leave-One-Out - Data'!$B:$BA,MATCH($P19,'Leave-One-Out - Data'!$A:$A,0),MATCH(AQ$1,'Leave-One-Out - Data'!$B$1:$BA$1,0)),0)</f>
        <v>0.30571290783584115</v>
      </c>
      <c r="AR19" s="2">
        <f>IFERROR(INDEX('Leave-One-Out - Data'!$B:$BA,MATCH($P19,'Leave-One-Out - Data'!$A:$A,0),MATCH(AR$1,'Leave-One-Out - Data'!$B$1:$BA$1,0)),0)</f>
        <v>0</v>
      </c>
      <c r="AS19" s="2">
        <f>IFERROR(INDEX('Leave-One-Out - Data'!$B:$BA,MATCH($P19,'Leave-One-Out - Data'!$A:$A,0),MATCH(AS$1,'Leave-One-Out - Data'!$B$1:$BA$1,0)),0)</f>
        <v>0.29823054149746897</v>
      </c>
      <c r="AT19" s="2">
        <f>IFERROR(INDEX('Leave-One-Out - Data'!$B:$BA,MATCH($P19,'Leave-One-Out - Data'!$A:$A,0),MATCH(AT$1,'Leave-One-Out - Data'!$B$1:$BA$1,0)),0)</f>
        <v>0.30132637667655948</v>
      </c>
      <c r="AU19" s="2">
        <f>IFERROR(INDEX('Leave-One-Out - Data'!$B:$BA,MATCH($P19,'Leave-One-Out - Data'!$A:$A,0),MATCH(AU$1,'Leave-One-Out - Data'!$B$1:$BA$1,0)),0)</f>
        <v>0</v>
      </c>
      <c r="AV19" s="2">
        <f>IFERROR(INDEX('Leave-One-Out - Data'!$B:$BA,MATCH($P19,'Leave-One-Out - Data'!$A:$A,0),MATCH(AV$1,'Leave-One-Out - Data'!$B$1:$BA$1,0)),0)</f>
        <v>0.3037806726247072</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v>
      </c>
      <c r="BG19" s="2">
        <f>IFERROR(INDEX('Leave-One-Out - Data'!$B:$BA,MATCH($P19,'Leave-One-Out - Data'!$A:$A,0),MATCH(BG$1,'Leave-One-Out - Data'!$B$1:$BA$1,0)),0)</f>
        <v>0</v>
      </c>
      <c r="BH19" s="2">
        <f>IFERROR(INDEX('Leave-One-Out - Data'!$B:$BA,MATCH($P19,'Leave-One-Out - Data'!$A:$A,0),MATCH(BH$1,'Leave-One-Out - Data'!$B$1:$BA$1,0)),0)</f>
        <v>0</v>
      </c>
      <c r="BI19" s="2">
        <f>IFERROR(INDEX('Leave-One-Out - Data'!$B:$BA,MATCH($P19,'Leave-One-Out - Data'!$A:$A,0),MATCH(BI$1,'Leave-One-Out - Data'!$B$1:$BA$1,0)),0)</f>
        <v>0</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spans="16:69" x14ac:dyDescent="0.25">
      <c r="P20">
        <f>'Leave-One-Out - Data'!A19</f>
        <v>1999</v>
      </c>
      <c r="Q20" s="2">
        <f>IFERROR(INDEX('Leave-One-Out - Data'!$B:$BA,MATCH($P20,'Leave-One-Out - Data'!$A:$A,0),MATCH(Q$1,'Leave-One-Out - Data'!$B$1:$BA$1,0)),0)</f>
        <v>0.30680060386657715</v>
      </c>
      <c r="R20" s="2">
        <f>IFERROR(INDEX('Leave-One-Out - Data'!$B:$BA,MATCH($P20,'Leave-One-Out - Data'!$A:$A,0),MATCH(R$1,'Leave-One-Out - Data'!$B$1:$BA$1,0)),0)</f>
        <v>0.30655757942795753</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v>
      </c>
      <c r="Y20" s="2">
        <f>IFERROR(INDEX('Leave-One-Out - Data'!$B:$BA,MATCH($P20,'Leave-One-Out - Data'!$A:$A,0),MATCH(Y$1,'Leave-One-Out - Data'!$B$1:$BA$1,0)),0)</f>
        <v>0.30568497022986407</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v>
      </c>
      <c r="AG20" s="2">
        <f>IFERROR(INDEX('Leave-One-Out - Data'!$B:$BA,MATCH($P20,'Leave-One-Out - Data'!$A:$A,0),MATCH(AG$1,'Leave-One-Out - Data'!$B$1:$BA$1,0)),0)</f>
        <v>0</v>
      </c>
      <c r="AH20" s="2">
        <f>IFERROR(INDEX('Leave-One-Out - Data'!$B:$BA,MATCH($P20,'Leave-One-Out - Data'!$A:$A,0),MATCH(AH$1,'Leave-One-Out - Data'!$B$1:$BA$1,0)),0)</f>
        <v>0.30569926841557016</v>
      </c>
      <c r="AI20" s="2">
        <f>IFERROR(INDEX('Leave-One-Out - Data'!$B:$BA,MATCH($P20,'Leave-One-Out - Data'!$A:$A,0),MATCH(AI$1,'Leave-One-Out - Data'!$B$1:$BA$1,0)),0)</f>
        <v>0</v>
      </c>
      <c r="AJ20" s="2">
        <f>IFERROR(INDEX('Leave-One-Out - Data'!$B:$BA,MATCH($P20,'Leave-One-Out - Data'!$A:$A,0),MATCH(AJ$1,'Leave-One-Out - Data'!$B$1:$BA$1,0)),0)</f>
        <v>0.3054105370640755</v>
      </c>
      <c r="AK20" s="2">
        <f>IFERROR(INDEX('Leave-One-Out - Data'!$B:$BA,MATCH($P20,'Leave-One-Out - Data'!$A:$A,0),MATCH(AK$1,'Leave-One-Out - Data'!$B$1:$BA$1,0)),0)</f>
        <v>0</v>
      </c>
      <c r="AL20" s="2">
        <f>IFERROR(INDEX('Leave-One-Out - Data'!$B:$BA,MATCH($P20,'Leave-One-Out - Data'!$A:$A,0),MATCH(AL$1,'Leave-One-Out - Data'!$B$1:$BA$1,0)),0)</f>
        <v>0.30651232853531835</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v>
      </c>
      <c r="AP20" s="2">
        <f>IFERROR(INDEX('Leave-One-Out - Data'!$B:$BA,MATCH($P20,'Leave-One-Out - Data'!$A:$A,0),MATCH(AP$1,'Leave-One-Out - Data'!$B$1:$BA$1,0)),0)</f>
        <v>0</v>
      </c>
      <c r="AQ20" s="2">
        <f>IFERROR(INDEX('Leave-One-Out - Data'!$B:$BA,MATCH($P20,'Leave-One-Out - Data'!$A:$A,0),MATCH(AQ$1,'Leave-One-Out - Data'!$B$1:$BA$1,0)),0)</f>
        <v>0.30679221326112749</v>
      </c>
      <c r="AR20" s="2">
        <f>IFERROR(INDEX('Leave-One-Out - Data'!$B:$BA,MATCH($P20,'Leave-One-Out - Data'!$A:$A,0),MATCH(AR$1,'Leave-One-Out - Data'!$B$1:$BA$1,0)),0)</f>
        <v>0</v>
      </c>
      <c r="AS20" s="2">
        <f>IFERROR(INDEX('Leave-One-Out - Data'!$B:$BA,MATCH($P20,'Leave-One-Out - Data'!$A:$A,0),MATCH(AS$1,'Leave-One-Out - Data'!$B$1:$BA$1,0)),0)</f>
        <v>0.30592775993049143</v>
      </c>
      <c r="AT20" s="2">
        <f>IFERROR(INDEX('Leave-One-Out - Data'!$B:$BA,MATCH($P20,'Leave-One-Out - Data'!$A:$A,0),MATCH(AT$1,'Leave-One-Out - Data'!$B$1:$BA$1,0)),0)</f>
        <v>0.30623105746507645</v>
      </c>
      <c r="AU20" s="2">
        <f>IFERROR(INDEX('Leave-One-Out - Data'!$B:$BA,MATCH($P20,'Leave-One-Out - Data'!$A:$A,0),MATCH(AU$1,'Leave-One-Out - Data'!$B$1:$BA$1,0)),0)</f>
        <v>0</v>
      </c>
      <c r="AV20" s="2">
        <f>IFERROR(INDEX('Leave-One-Out - Data'!$B:$BA,MATCH($P20,'Leave-One-Out - Data'!$A:$A,0),MATCH(AV$1,'Leave-One-Out - Data'!$B$1:$BA$1,0)),0)</f>
        <v>0.30644181907176965</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v>
      </c>
      <c r="BG20" s="2">
        <f>IFERROR(INDEX('Leave-One-Out - Data'!$B:$BA,MATCH($P20,'Leave-One-Out - Data'!$A:$A,0),MATCH(BG$1,'Leave-One-Out - Data'!$B$1:$BA$1,0)),0)</f>
        <v>0</v>
      </c>
      <c r="BH20" s="2">
        <f>IFERROR(INDEX('Leave-One-Out - Data'!$B:$BA,MATCH($P20,'Leave-One-Out - Data'!$A:$A,0),MATCH(BH$1,'Leave-One-Out - Data'!$B$1:$BA$1,0)),0)</f>
        <v>0</v>
      </c>
      <c r="BI20" s="2">
        <f>IFERROR(INDEX('Leave-One-Out - Data'!$B:$BA,MATCH($P20,'Leave-One-Out - Data'!$A:$A,0),MATCH(BI$1,'Leave-One-Out - Data'!$B$1:$BA$1,0)),0)</f>
        <v>0</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spans="16:69" x14ac:dyDescent="0.25">
      <c r="P21">
        <f>'Leave-One-Out - Data'!A20</f>
        <v>2000</v>
      </c>
      <c r="Q21" s="2">
        <f>IFERROR(INDEX('Leave-One-Out - Data'!$B:$BA,MATCH($P21,'Leave-One-Out - Data'!$A:$A,0),MATCH(Q$1,'Leave-One-Out - Data'!$B$1:$BA$1,0)),0)</f>
        <v>0.31500393152236938</v>
      </c>
      <c r="R21" s="2">
        <f>IFERROR(INDEX('Leave-One-Out - Data'!$B:$BA,MATCH($P21,'Leave-One-Out - Data'!$A:$A,0),MATCH(R$1,'Leave-One-Out - Data'!$B$1:$BA$1,0)),0)</f>
        <v>0.32273804150521751</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v>
      </c>
      <c r="Y21" s="2">
        <f>IFERROR(INDEX('Leave-One-Out - Data'!$B:$BA,MATCH($P21,'Leave-One-Out - Data'!$A:$A,0),MATCH(Y$1,'Leave-One-Out - Data'!$B$1:$BA$1,0)),0)</f>
        <v>0.29447107023000724</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v>
      </c>
      <c r="AG21" s="2">
        <f>IFERROR(INDEX('Leave-One-Out - Data'!$B:$BA,MATCH($P21,'Leave-One-Out - Data'!$A:$A,0),MATCH(AG$1,'Leave-One-Out - Data'!$B$1:$BA$1,0)),0)</f>
        <v>0</v>
      </c>
      <c r="AH21" s="2">
        <f>IFERROR(INDEX('Leave-One-Out - Data'!$B:$BA,MATCH($P21,'Leave-One-Out - Data'!$A:$A,0),MATCH(AH$1,'Leave-One-Out - Data'!$B$1:$BA$1,0)),0)</f>
        <v>0.31108061470091342</v>
      </c>
      <c r="AI21" s="2">
        <f>IFERROR(INDEX('Leave-One-Out - Data'!$B:$BA,MATCH($P21,'Leave-One-Out - Data'!$A:$A,0),MATCH(AI$1,'Leave-One-Out - Data'!$B$1:$BA$1,0)),0)</f>
        <v>0</v>
      </c>
      <c r="AJ21" s="2">
        <f>IFERROR(INDEX('Leave-One-Out - Data'!$B:$BA,MATCH($P21,'Leave-One-Out - Data'!$A:$A,0),MATCH(AJ$1,'Leave-One-Out - Data'!$B$1:$BA$1,0)),0)</f>
        <v>0.2854415557980538</v>
      </c>
      <c r="AK21" s="2">
        <f>IFERROR(INDEX('Leave-One-Out - Data'!$B:$BA,MATCH($P21,'Leave-One-Out - Data'!$A:$A,0),MATCH(AK$1,'Leave-One-Out - Data'!$B$1:$BA$1,0)),0)</f>
        <v>0</v>
      </c>
      <c r="AL21" s="2">
        <f>IFERROR(INDEX('Leave-One-Out - Data'!$B:$BA,MATCH($P21,'Leave-One-Out - Data'!$A:$A,0),MATCH(AL$1,'Leave-One-Out - Data'!$B$1:$BA$1,0)),0)</f>
        <v>0.32252416697144504</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v>
      </c>
      <c r="AP21" s="2">
        <f>IFERROR(INDEX('Leave-One-Out - Data'!$B:$BA,MATCH($P21,'Leave-One-Out - Data'!$A:$A,0),MATCH(AP$1,'Leave-One-Out - Data'!$B$1:$BA$1,0)),0)</f>
        <v>0</v>
      </c>
      <c r="AQ21" s="2">
        <f>IFERROR(INDEX('Leave-One-Out - Data'!$B:$BA,MATCH($P21,'Leave-One-Out - Data'!$A:$A,0),MATCH(AQ$1,'Leave-One-Out - Data'!$B$1:$BA$1,0)),0)</f>
        <v>0.31903264775872237</v>
      </c>
      <c r="AR21" s="2">
        <f>IFERROR(INDEX('Leave-One-Out - Data'!$B:$BA,MATCH($P21,'Leave-One-Out - Data'!$A:$A,0),MATCH(AR$1,'Leave-One-Out - Data'!$B$1:$BA$1,0)),0)</f>
        <v>0</v>
      </c>
      <c r="AS21" s="2">
        <f>IFERROR(INDEX('Leave-One-Out - Data'!$B:$BA,MATCH($P21,'Leave-One-Out - Data'!$A:$A,0),MATCH(AS$1,'Leave-One-Out - Data'!$B$1:$BA$1,0)),0)</f>
        <v>0.32651209583878521</v>
      </c>
      <c r="AT21" s="2">
        <f>IFERROR(INDEX('Leave-One-Out - Data'!$B:$BA,MATCH($P21,'Leave-One-Out - Data'!$A:$A,0),MATCH(AT$1,'Leave-One-Out - Data'!$B$1:$BA$1,0)),0)</f>
        <v>0.29621225875616075</v>
      </c>
      <c r="AU21" s="2">
        <f>IFERROR(INDEX('Leave-One-Out - Data'!$B:$BA,MATCH($P21,'Leave-One-Out - Data'!$A:$A,0),MATCH(AU$1,'Leave-One-Out - Data'!$B$1:$BA$1,0)),0)</f>
        <v>0</v>
      </c>
      <c r="AV21" s="2">
        <f>IFERROR(INDEX('Leave-One-Out - Data'!$B:$BA,MATCH($P21,'Leave-One-Out - Data'!$A:$A,0),MATCH(AV$1,'Leave-One-Out - Data'!$B$1:$BA$1,0)),0)</f>
        <v>0.3194508659690618</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v>
      </c>
      <c r="BG21" s="2">
        <f>IFERROR(INDEX('Leave-One-Out - Data'!$B:$BA,MATCH($P21,'Leave-One-Out - Data'!$A:$A,0),MATCH(BG$1,'Leave-One-Out - Data'!$B$1:$BA$1,0)),0)</f>
        <v>0</v>
      </c>
      <c r="BH21" s="2">
        <f>IFERROR(INDEX('Leave-One-Out - Data'!$B:$BA,MATCH($P21,'Leave-One-Out - Data'!$A:$A,0),MATCH(BH$1,'Leave-One-Out - Data'!$B$1:$BA$1,0)),0)</f>
        <v>0</v>
      </c>
      <c r="BI21" s="2">
        <f>IFERROR(INDEX('Leave-One-Out - Data'!$B:$BA,MATCH($P21,'Leave-One-Out - Data'!$A:$A,0),MATCH(BI$1,'Leave-One-Out - Data'!$B$1:$BA$1,0)),0)</f>
        <v>0</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spans="16:69" x14ac:dyDescent="0.25">
      <c r="P22">
        <f>'Leave-One-Out - Data'!A21</f>
        <v>2001</v>
      </c>
      <c r="Q22" s="2">
        <f>IFERROR(INDEX('Leave-One-Out - Data'!$B:$BA,MATCH($P22,'Leave-One-Out - Data'!$A:$A,0),MATCH(Q$1,'Leave-One-Out - Data'!$B$1:$BA$1,0)),0)</f>
        <v>0.30393701791763306</v>
      </c>
      <c r="R22" s="2">
        <f>IFERROR(INDEX('Leave-One-Out - Data'!$B:$BA,MATCH($P22,'Leave-One-Out - Data'!$A:$A,0),MATCH(R$1,'Leave-One-Out - Data'!$B$1:$BA$1,0)),0)</f>
        <v>0.31905436244606966</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v>
      </c>
      <c r="Y22" s="2">
        <f>IFERROR(INDEX('Leave-One-Out - Data'!$B:$BA,MATCH($P22,'Leave-One-Out - Data'!$A:$A,0),MATCH(Y$1,'Leave-One-Out - Data'!$B$1:$BA$1,0)),0)</f>
        <v>0.32149881157279014</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v>
      </c>
      <c r="AG22" s="2">
        <f>IFERROR(INDEX('Leave-One-Out - Data'!$B:$BA,MATCH($P22,'Leave-One-Out - Data'!$A:$A,0),MATCH(AG$1,'Leave-One-Out - Data'!$B$1:$BA$1,0)),0)</f>
        <v>0</v>
      </c>
      <c r="AH22" s="2">
        <f>IFERROR(INDEX('Leave-One-Out - Data'!$B:$BA,MATCH($P22,'Leave-One-Out - Data'!$A:$A,0),MATCH(AH$1,'Leave-One-Out - Data'!$B$1:$BA$1,0)),0)</f>
        <v>0.31230607296526436</v>
      </c>
      <c r="AI22" s="2">
        <f>IFERROR(INDEX('Leave-One-Out - Data'!$B:$BA,MATCH($P22,'Leave-One-Out - Data'!$A:$A,0),MATCH(AI$1,'Leave-One-Out - Data'!$B$1:$BA$1,0)),0)</f>
        <v>0</v>
      </c>
      <c r="AJ22" s="2">
        <f>IFERROR(INDEX('Leave-One-Out - Data'!$B:$BA,MATCH($P22,'Leave-One-Out - Data'!$A:$A,0),MATCH(AJ$1,'Leave-One-Out - Data'!$B$1:$BA$1,0)),0)</f>
        <v>0.32226794761419292</v>
      </c>
      <c r="AK22" s="2">
        <f>IFERROR(INDEX('Leave-One-Out - Data'!$B:$BA,MATCH($P22,'Leave-One-Out - Data'!$A:$A,0),MATCH(AK$1,'Leave-One-Out - Data'!$B$1:$BA$1,0)),0)</f>
        <v>0</v>
      </c>
      <c r="AL22" s="2">
        <f>IFERROR(INDEX('Leave-One-Out - Data'!$B:$BA,MATCH($P22,'Leave-One-Out - Data'!$A:$A,0),MATCH(AL$1,'Leave-One-Out - Data'!$B$1:$BA$1,0)),0)</f>
        <v>0.31882165279984465</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v>
      </c>
      <c r="AP22" s="2">
        <f>IFERROR(INDEX('Leave-One-Out - Data'!$B:$BA,MATCH($P22,'Leave-One-Out - Data'!$A:$A,0),MATCH(AP$1,'Leave-One-Out - Data'!$B$1:$BA$1,0)),0)</f>
        <v>0</v>
      </c>
      <c r="AQ22" s="2">
        <f>IFERROR(INDEX('Leave-One-Out - Data'!$B:$BA,MATCH($P22,'Leave-One-Out - Data'!$A:$A,0),MATCH(AQ$1,'Leave-One-Out - Data'!$B$1:$BA$1,0)),0)</f>
        <v>0.3165129007697105</v>
      </c>
      <c r="AR22" s="2">
        <f>IFERROR(INDEX('Leave-One-Out - Data'!$B:$BA,MATCH($P22,'Leave-One-Out - Data'!$A:$A,0),MATCH(AR$1,'Leave-One-Out - Data'!$B$1:$BA$1,0)),0)</f>
        <v>0</v>
      </c>
      <c r="AS22" s="2">
        <f>IFERROR(INDEX('Leave-One-Out - Data'!$B:$BA,MATCH($P22,'Leave-One-Out - Data'!$A:$A,0),MATCH(AS$1,'Leave-One-Out - Data'!$B$1:$BA$1,0)),0)</f>
        <v>0.31695330481231221</v>
      </c>
      <c r="AT22" s="2">
        <f>IFERROR(INDEX('Leave-One-Out - Data'!$B:$BA,MATCH($P22,'Leave-One-Out - Data'!$A:$A,0),MATCH(AT$1,'Leave-One-Out - Data'!$B$1:$BA$1,0)),0)</f>
        <v>0.32250723499059675</v>
      </c>
      <c r="AU22" s="2">
        <f>IFERROR(INDEX('Leave-One-Out - Data'!$B:$BA,MATCH($P22,'Leave-One-Out - Data'!$A:$A,0),MATCH(AU$1,'Leave-One-Out - Data'!$B$1:$BA$1,0)),0)</f>
        <v>0</v>
      </c>
      <c r="AV22" s="2">
        <f>IFERROR(INDEX('Leave-One-Out - Data'!$B:$BA,MATCH($P22,'Leave-One-Out - Data'!$A:$A,0),MATCH(AV$1,'Leave-One-Out - Data'!$B$1:$BA$1,0)),0)</f>
        <v>0.32194832077622421</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v>
      </c>
      <c r="BG22" s="2">
        <f>IFERROR(INDEX('Leave-One-Out - Data'!$B:$BA,MATCH($P22,'Leave-One-Out - Data'!$A:$A,0),MATCH(BG$1,'Leave-One-Out - Data'!$B$1:$BA$1,0)),0)</f>
        <v>0</v>
      </c>
      <c r="BH22" s="2">
        <f>IFERROR(INDEX('Leave-One-Out - Data'!$B:$BA,MATCH($P22,'Leave-One-Out - Data'!$A:$A,0),MATCH(BH$1,'Leave-One-Out - Data'!$B$1:$BA$1,0)),0)</f>
        <v>0</v>
      </c>
      <c r="BI22" s="2">
        <f>IFERROR(INDEX('Leave-One-Out - Data'!$B:$BA,MATCH($P22,'Leave-One-Out - Data'!$A:$A,0),MATCH(BI$1,'Leave-One-Out - Data'!$B$1:$BA$1,0)),0)</f>
        <v>0</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spans="16:69" x14ac:dyDescent="0.25">
      <c r="P23">
        <f>'Leave-One-Out - Data'!A22</f>
        <v>2002</v>
      </c>
      <c r="Q23" s="2">
        <f>IFERROR(INDEX('Leave-One-Out - Data'!$B:$BA,MATCH($P23,'Leave-One-Out - Data'!$A:$A,0),MATCH(Q$1,'Leave-One-Out - Data'!$B$1:$BA$1,0)),0)</f>
        <v>0.31653544306755066</v>
      </c>
      <c r="R23" s="2">
        <f>IFERROR(INDEX('Leave-One-Out - Data'!$B:$BA,MATCH($P23,'Leave-One-Out - Data'!$A:$A,0),MATCH(R$1,'Leave-One-Out - Data'!$B$1:$BA$1,0)),0)</f>
        <v>0.31030345404148102</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v>
      </c>
      <c r="Y23" s="2">
        <f>IFERROR(INDEX('Leave-One-Out - Data'!$B:$BA,MATCH($P23,'Leave-One-Out - Data'!$A:$A,0),MATCH(Y$1,'Leave-One-Out - Data'!$B$1:$BA$1,0)),0)</f>
        <v>0.30527905961871149</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v>
      </c>
      <c r="AG23" s="2">
        <f>IFERROR(INDEX('Leave-One-Out - Data'!$B:$BA,MATCH($P23,'Leave-One-Out - Data'!$A:$A,0),MATCH(AG$1,'Leave-One-Out - Data'!$B$1:$BA$1,0)),0)</f>
        <v>0</v>
      </c>
      <c r="AH23" s="2">
        <f>IFERROR(INDEX('Leave-One-Out - Data'!$B:$BA,MATCH($P23,'Leave-One-Out - Data'!$A:$A,0),MATCH(AH$1,'Leave-One-Out - Data'!$B$1:$BA$1,0)),0)</f>
        <v>0.28926082168519496</v>
      </c>
      <c r="AI23" s="2">
        <f>IFERROR(INDEX('Leave-One-Out - Data'!$B:$BA,MATCH($P23,'Leave-One-Out - Data'!$A:$A,0),MATCH(AI$1,'Leave-One-Out - Data'!$B$1:$BA$1,0)),0)</f>
        <v>0</v>
      </c>
      <c r="AJ23" s="2">
        <f>IFERROR(INDEX('Leave-One-Out - Data'!$B:$BA,MATCH($P23,'Leave-One-Out - Data'!$A:$A,0),MATCH(AJ$1,'Leave-One-Out - Data'!$B$1:$BA$1,0)),0)</f>
        <v>0.29675620505213735</v>
      </c>
      <c r="AK23" s="2">
        <f>IFERROR(INDEX('Leave-One-Out - Data'!$B:$BA,MATCH($P23,'Leave-One-Out - Data'!$A:$A,0),MATCH(AK$1,'Leave-One-Out - Data'!$B$1:$BA$1,0)),0)</f>
        <v>0</v>
      </c>
      <c r="AL23" s="2">
        <f>IFERROR(INDEX('Leave-One-Out - Data'!$B:$BA,MATCH($P23,'Leave-One-Out - Data'!$A:$A,0),MATCH(AL$1,'Leave-One-Out - Data'!$B$1:$BA$1,0)),0)</f>
        <v>0.31008349061012269</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v>
      </c>
      <c r="AP23" s="2">
        <f>IFERROR(INDEX('Leave-One-Out - Data'!$B:$BA,MATCH($P23,'Leave-One-Out - Data'!$A:$A,0),MATCH(AP$1,'Leave-One-Out - Data'!$B$1:$BA$1,0)),0)</f>
        <v>0</v>
      </c>
      <c r="AQ23" s="2">
        <f>IFERROR(INDEX('Leave-One-Out - Data'!$B:$BA,MATCH($P23,'Leave-One-Out - Data'!$A:$A,0),MATCH(AQ$1,'Leave-One-Out - Data'!$B$1:$BA$1,0)),0)</f>
        <v>0.30366340677440168</v>
      </c>
      <c r="AR23" s="2">
        <f>IFERROR(INDEX('Leave-One-Out - Data'!$B:$BA,MATCH($P23,'Leave-One-Out - Data'!$A:$A,0),MATCH(AR$1,'Leave-One-Out - Data'!$B$1:$BA$1,0)),0)</f>
        <v>0</v>
      </c>
      <c r="AS23" s="2">
        <f>IFERROR(INDEX('Leave-One-Out - Data'!$B:$BA,MATCH($P23,'Leave-One-Out - Data'!$A:$A,0),MATCH(AS$1,'Leave-One-Out - Data'!$B$1:$BA$1,0)),0)</f>
        <v>0.31041906420886517</v>
      </c>
      <c r="AT23" s="2">
        <f>IFERROR(INDEX('Leave-One-Out - Data'!$B:$BA,MATCH($P23,'Leave-One-Out - Data'!$A:$A,0),MATCH(AT$1,'Leave-One-Out - Data'!$B$1:$BA$1,0)),0)</f>
        <v>0.31013733351230616</v>
      </c>
      <c r="AU23" s="2">
        <f>IFERROR(INDEX('Leave-One-Out - Data'!$B:$BA,MATCH($P23,'Leave-One-Out - Data'!$A:$A,0),MATCH(AU$1,'Leave-One-Out - Data'!$B$1:$BA$1,0)),0)</f>
        <v>0</v>
      </c>
      <c r="AV23" s="2">
        <f>IFERROR(INDEX('Leave-One-Out - Data'!$B:$BA,MATCH($P23,'Leave-One-Out - Data'!$A:$A,0),MATCH(AV$1,'Leave-One-Out - Data'!$B$1:$BA$1,0)),0)</f>
        <v>0.31393436688184739</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v>
      </c>
      <c r="BG23" s="2">
        <f>IFERROR(INDEX('Leave-One-Out - Data'!$B:$BA,MATCH($P23,'Leave-One-Out - Data'!$A:$A,0),MATCH(BG$1,'Leave-One-Out - Data'!$B$1:$BA$1,0)),0)</f>
        <v>0</v>
      </c>
      <c r="BH23" s="2">
        <f>IFERROR(INDEX('Leave-One-Out - Data'!$B:$BA,MATCH($P23,'Leave-One-Out - Data'!$A:$A,0),MATCH(BH$1,'Leave-One-Out - Data'!$B$1:$BA$1,0)),0)</f>
        <v>0</v>
      </c>
      <c r="BI23" s="2">
        <f>IFERROR(INDEX('Leave-One-Out - Data'!$B:$BA,MATCH($P23,'Leave-One-Out - Data'!$A:$A,0),MATCH(BI$1,'Leave-One-Out - Data'!$B$1:$BA$1,0)),0)</f>
        <v>0</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spans="16:69" x14ac:dyDescent="0.25">
      <c r="P24">
        <f>'Leave-One-Out - Data'!A23</f>
        <v>2003</v>
      </c>
      <c r="Q24" s="2">
        <f>IFERROR(INDEX('Leave-One-Out - Data'!$B:$BA,MATCH($P24,'Leave-One-Out - Data'!$A:$A,0),MATCH(Q$1,'Leave-One-Out - Data'!$B$1:$BA$1,0)),0)</f>
        <v>0.30581039190292358</v>
      </c>
      <c r="R24" s="2">
        <f>IFERROR(INDEX('Leave-One-Out - Data'!$B:$BA,MATCH($P24,'Leave-One-Out - Data'!$A:$A,0),MATCH(R$1,'Leave-One-Out - Data'!$B$1:$BA$1,0)),0)</f>
        <v>0.32615236921608448</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v>
      </c>
      <c r="Y24" s="2">
        <f>IFERROR(INDEX('Leave-One-Out - Data'!$B:$BA,MATCH($P24,'Leave-One-Out - Data'!$A:$A,0),MATCH(Y$1,'Leave-One-Out - Data'!$B$1:$BA$1,0)),0)</f>
        <v>0.30748705607652665</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v>
      </c>
      <c r="AG24" s="2">
        <f>IFERROR(INDEX('Leave-One-Out - Data'!$B:$BA,MATCH($P24,'Leave-One-Out - Data'!$A:$A,0),MATCH(AG$1,'Leave-One-Out - Data'!$B$1:$BA$1,0)),0)</f>
        <v>0</v>
      </c>
      <c r="AH24" s="2">
        <f>IFERROR(INDEX('Leave-One-Out - Data'!$B:$BA,MATCH($P24,'Leave-One-Out - Data'!$A:$A,0),MATCH(AH$1,'Leave-One-Out - Data'!$B$1:$BA$1,0)),0)</f>
        <v>0.30809055466949942</v>
      </c>
      <c r="AI24" s="2">
        <f>IFERROR(INDEX('Leave-One-Out - Data'!$B:$BA,MATCH($P24,'Leave-One-Out - Data'!$A:$A,0),MATCH(AI$1,'Leave-One-Out - Data'!$B$1:$BA$1,0)),0)</f>
        <v>0</v>
      </c>
      <c r="AJ24" s="2">
        <f>IFERROR(INDEX('Leave-One-Out - Data'!$B:$BA,MATCH($P24,'Leave-One-Out - Data'!$A:$A,0),MATCH(AJ$1,'Leave-One-Out - Data'!$B$1:$BA$1,0)),0)</f>
        <v>0.29787314584851265</v>
      </c>
      <c r="AK24" s="2">
        <f>IFERROR(INDEX('Leave-One-Out - Data'!$B:$BA,MATCH($P24,'Leave-One-Out - Data'!$A:$A,0),MATCH(AK$1,'Leave-One-Out - Data'!$B$1:$BA$1,0)),0)</f>
        <v>0</v>
      </c>
      <c r="AL24" s="2">
        <f>IFERROR(INDEX('Leave-One-Out - Data'!$B:$BA,MATCH($P24,'Leave-One-Out - Data'!$A:$A,0),MATCH(AL$1,'Leave-One-Out - Data'!$B$1:$BA$1,0)),0)</f>
        <v>0.32599727901816367</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v>
      </c>
      <c r="AP24" s="2">
        <f>IFERROR(INDEX('Leave-One-Out - Data'!$B:$BA,MATCH($P24,'Leave-One-Out - Data'!$A:$A,0),MATCH(AP$1,'Leave-One-Out - Data'!$B$1:$BA$1,0)),0)</f>
        <v>0</v>
      </c>
      <c r="AQ24" s="2">
        <f>IFERROR(INDEX('Leave-One-Out - Data'!$B:$BA,MATCH($P24,'Leave-One-Out - Data'!$A:$A,0),MATCH(AQ$1,'Leave-One-Out - Data'!$B$1:$BA$1,0)),0)</f>
        <v>0.32069025027751924</v>
      </c>
      <c r="AR24" s="2">
        <f>IFERROR(INDEX('Leave-One-Out - Data'!$B:$BA,MATCH($P24,'Leave-One-Out - Data'!$A:$A,0),MATCH(AR$1,'Leave-One-Out - Data'!$B$1:$BA$1,0)),0)</f>
        <v>0</v>
      </c>
      <c r="AS24" s="2">
        <f>IFERROR(INDEX('Leave-One-Out - Data'!$B:$BA,MATCH($P24,'Leave-One-Out - Data'!$A:$A,0),MATCH(AS$1,'Leave-One-Out - Data'!$B$1:$BA$1,0)),0)</f>
        <v>0.32352880406379703</v>
      </c>
      <c r="AT24" s="2">
        <f>IFERROR(INDEX('Leave-One-Out - Data'!$B:$BA,MATCH($P24,'Leave-One-Out - Data'!$A:$A,0),MATCH(AT$1,'Leave-One-Out - Data'!$B$1:$BA$1,0)),0)</f>
        <v>0.32060098469257353</v>
      </c>
      <c r="AU24" s="2">
        <f>IFERROR(INDEX('Leave-One-Out - Data'!$B:$BA,MATCH($P24,'Leave-One-Out - Data'!$A:$A,0),MATCH(AU$1,'Leave-One-Out - Data'!$B$1:$BA$1,0)),0)</f>
        <v>0</v>
      </c>
      <c r="AV24" s="2">
        <f>IFERROR(INDEX('Leave-One-Out - Data'!$B:$BA,MATCH($P24,'Leave-One-Out - Data'!$A:$A,0),MATCH(AV$1,'Leave-One-Out - Data'!$B$1:$BA$1,0)),0)</f>
        <v>0.32894168852269645</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v>
      </c>
      <c r="BG24" s="2">
        <f>IFERROR(INDEX('Leave-One-Out - Data'!$B:$BA,MATCH($P24,'Leave-One-Out - Data'!$A:$A,0),MATCH(BG$1,'Leave-One-Out - Data'!$B$1:$BA$1,0)),0)</f>
        <v>0</v>
      </c>
      <c r="BH24" s="2">
        <f>IFERROR(INDEX('Leave-One-Out - Data'!$B:$BA,MATCH($P24,'Leave-One-Out - Data'!$A:$A,0),MATCH(BH$1,'Leave-One-Out - Data'!$B$1:$BA$1,0)),0)</f>
        <v>0</v>
      </c>
      <c r="BI24" s="2">
        <f>IFERROR(INDEX('Leave-One-Out - Data'!$B:$BA,MATCH($P24,'Leave-One-Out - Data'!$A:$A,0),MATCH(BI$1,'Leave-One-Out - Data'!$B$1:$BA$1,0)),0)</f>
        <v>0</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spans="16:69" x14ac:dyDescent="0.25">
      <c r="P25">
        <f>'Leave-One-Out - Data'!A24</f>
        <v>2004</v>
      </c>
      <c r="Q25" s="2">
        <f>IFERROR(INDEX('Leave-One-Out - Data'!$B:$BA,MATCH($P25,'Leave-One-Out - Data'!$A:$A,0),MATCH(Q$1,'Leave-One-Out - Data'!$B$1:$BA$1,0)),0)</f>
        <v>0.31045752763748169</v>
      </c>
      <c r="R25" s="2">
        <f>IFERROR(INDEX('Leave-One-Out - Data'!$B:$BA,MATCH($P25,'Leave-One-Out - Data'!$A:$A,0),MATCH(R$1,'Leave-One-Out - Data'!$B$1:$BA$1,0)),0)</f>
        <v>0.292237143009901</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v>
      </c>
      <c r="Y25" s="2">
        <f>IFERROR(INDEX('Leave-One-Out - Data'!$B:$BA,MATCH($P25,'Leave-One-Out - Data'!$A:$A,0),MATCH(Y$1,'Leave-One-Out - Data'!$B$1:$BA$1,0)),0)</f>
        <v>0.28823177832365038</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v>
      </c>
      <c r="AG25" s="2">
        <f>IFERROR(INDEX('Leave-One-Out - Data'!$B:$BA,MATCH($P25,'Leave-One-Out - Data'!$A:$A,0),MATCH(AG$1,'Leave-One-Out - Data'!$B$1:$BA$1,0)),0)</f>
        <v>0</v>
      </c>
      <c r="AH25" s="2">
        <f>IFERROR(INDEX('Leave-One-Out - Data'!$B:$BA,MATCH($P25,'Leave-One-Out - Data'!$A:$A,0),MATCH(AH$1,'Leave-One-Out - Data'!$B$1:$BA$1,0)),0)</f>
        <v>0.29050666178762913</v>
      </c>
      <c r="AI25" s="2">
        <f>IFERROR(INDEX('Leave-One-Out - Data'!$B:$BA,MATCH($P25,'Leave-One-Out - Data'!$A:$A,0),MATCH(AI$1,'Leave-One-Out - Data'!$B$1:$BA$1,0)),0)</f>
        <v>0</v>
      </c>
      <c r="AJ25" s="2">
        <f>IFERROR(INDEX('Leave-One-Out - Data'!$B:$BA,MATCH($P25,'Leave-One-Out - Data'!$A:$A,0),MATCH(AJ$1,'Leave-One-Out - Data'!$B$1:$BA$1,0)),0)</f>
        <v>0.2880323085188865</v>
      </c>
      <c r="AK25" s="2">
        <f>IFERROR(INDEX('Leave-One-Out - Data'!$B:$BA,MATCH($P25,'Leave-One-Out - Data'!$A:$A,0),MATCH(AK$1,'Leave-One-Out - Data'!$B$1:$BA$1,0)),0)</f>
        <v>0</v>
      </c>
      <c r="AL25" s="2">
        <f>IFERROR(INDEX('Leave-One-Out - Data'!$B:$BA,MATCH($P25,'Leave-One-Out - Data'!$A:$A,0),MATCH(AL$1,'Leave-One-Out - Data'!$B$1:$BA$1,0)),0)</f>
        <v>0.29186404162645346</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v>
      </c>
      <c r="AP25" s="2">
        <f>IFERROR(INDEX('Leave-One-Out - Data'!$B:$BA,MATCH($P25,'Leave-One-Out - Data'!$A:$A,0),MATCH(AP$1,'Leave-One-Out - Data'!$B$1:$BA$1,0)),0)</f>
        <v>0</v>
      </c>
      <c r="AQ25" s="2">
        <f>IFERROR(INDEX('Leave-One-Out - Data'!$B:$BA,MATCH($P25,'Leave-One-Out - Data'!$A:$A,0),MATCH(AQ$1,'Leave-One-Out - Data'!$B$1:$BA$1,0)),0)</f>
        <v>0.29098528043925764</v>
      </c>
      <c r="AR25" s="2">
        <f>IFERROR(INDEX('Leave-One-Out - Data'!$B:$BA,MATCH($P25,'Leave-One-Out - Data'!$A:$A,0),MATCH(AR$1,'Leave-One-Out - Data'!$B$1:$BA$1,0)),0)</f>
        <v>0</v>
      </c>
      <c r="AS25" s="2">
        <f>IFERROR(INDEX('Leave-One-Out - Data'!$B:$BA,MATCH($P25,'Leave-One-Out - Data'!$A:$A,0),MATCH(AS$1,'Leave-One-Out - Data'!$B$1:$BA$1,0)),0)</f>
        <v>0.29110735021531581</v>
      </c>
      <c r="AT25" s="2">
        <f>IFERROR(INDEX('Leave-One-Out - Data'!$B:$BA,MATCH($P25,'Leave-One-Out - Data'!$A:$A,0),MATCH(AT$1,'Leave-One-Out - Data'!$B$1:$BA$1,0)),0)</f>
        <v>0.2909354047477245</v>
      </c>
      <c r="AU25" s="2">
        <f>IFERROR(INDEX('Leave-One-Out - Data'!$B:$BA,MATCH($P25,'Leave-One-Out - Data'!$A:$A,0),MATCH(AU$1,'Leave-One-Out - Data'!$B$1:$BA$1,0)),0)</f>
        <v>0</v>
      </c>
      <c r="AV25" s="2">
        <f>IFERROR(INDEX('Leave-One-Out - Data'!$B:$BA,MATCH($P25,'Leave-One-Out - Data'!$A:$A,0),MATCH(AV$1,'Leave-One-Out - Data'!$B$1:$BA$1,0)),0)</f>
        <v>0.29446626466512682</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v>
      </c>
      <c r="BG25" s="2">
        <f>IFERROR(INDEX('Leave-One-Out - Data'!$B:$BA,MATCH($P25,'Leave-One-Out - Data'!$A:$A,0),MATCH(BG$1,'Leave-One-Out - Data'!$B$1:$BA$1,0)),0)</f>
        <v>0</v>
      </c>
      <c r="BH25" s="2">
        <f>IFERROR(INDEX('Leave-One-Out - Data'!$B:$BA,MATCH($P25,'Leave-One-Out - Data'!$A:$A,0),MATCH(BH$1,'Leave-One-Out - Data'!$B$1:$BA$1,0)),0)</f>
        <v>0</v>
      </c>
      <c r="BI25" s="2">
        <f>IFERROR(INDEX('Leave-One-Out - Data'!$B:$BA,MATCH($P25,'Leave-One-Out - Data'!$A:$A,0),MATCH(BI$1,'Leave-One-Out - Data'!$B$1:$BA$1,0)),0)</f>
        <v>0</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spans="16:69" x14ac:dyDescent="0.25">
      <c r="P26">
        <f>'Leave-One-Out - Data'!A25</f>
        <v>2005</v>
      </c>
      <c r="Q26" s="2">
        <f>IFERROR(INDEX('Leave-One-Out - Data'!$B:$BA,MATCH($P26,'Leave-One-Out - Data'!$A:$A,0),MATCH(Q$1,'Leave-One-Out - Data'!$B$1:$BA$1,0)),0)</f>
        <v>0.30706742405891418</v>
      </c>
      <c r="R26" s="2">
        <f>IFERROR(INDEX('Leave-One-Out - Data'!$B:$BA,MATCH($P26,'Leave-One-Out - Data'!$A:$A,0),MATCH(R$1,'Leave-One-Out - Data'!$B$1:$BA$1,0)),0)</f>
        <v>0.2955551670640707</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v>
      </c>
      <c r="Y26" s="2">
        <f>IFERROR(INDEX('Leave-One-Out - Data'!$B:$BA,MATCH($P26,'Leave-One-Out - Data'!$A:$A,0),MATCH(Y$1,'Leave-One-Out - Data'!$B$1:$BA$1,0)),0)</f>
        <v>0.28715752792358401</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v>
      </c>
      <c r="AG26" s="2">
        <f>IFERROR(INDEX('Leave-One-Out - Data'!$B:$BA,MATCH($P26,'Leave-One-Out - Data'!$A:$A,0),MATCH(AG$1,'Leave-One-Out - Data'!$B$1:$BA$1,0)),0)</f>
        <v>0</v>
      </c>
      <c r="AH26" s="2">
        <f>IFERROR(INDEX('Leave-One-Out - Data'!$B:$BA,MATCH($P26,'Leave-One-Out - Data'!$A:$A,0),MATCH(AH$1,'Leave-One-Out - Data'!$B$1:$BA$1,0)),0)</f>
        <v>0.29311478774249555</v>
      </c>
      <c r="AI26" s="2">
        <f>IFERROR(INDEX('Leave-One-Out - Data'!$B:$BA,MATCH($P26,'Leave-One-Out - Data'!$A:$A,0),MATCH(AI$1,'Leave-One-Out - Data'!$B$1:$BA$1,0)),0)</f>
        <v>0</v>
      </c>
      <c r="AJ26" s="2">
        <f>IFERROR(INDEX('Leave-One-Out - Data'!$B:$BA,MATCH($P26,'Leave-One-Out - Data'!$A:$A,0),MATCH(AJ$1,'Leave-One-Out - Data'!$B$1:$BA$1,0)),0)</f>
        <v>0.28064610452950001</v>
      </c>
      <c r="AK26" s="2">
        <f>IFERROR(INDEX('Leave-One-Out - Data'!$B:$BA,MATCH($P26,'Leave-One-Out - Data'!$A:$A,0),MATCH(AK$1,'Leave-One-Out - Data'!$B$1:$BA$1,0)),0)</f>
        <v>0</v>
      </c>
      <c r="AL26" s="2">
        <f>IFERROR(INDEX('Leave-One-Out - Data'!$B:$BA,MATCH($P26,'Leave-One-Out - Data'!$A:$A,0),MATCH(AL$1,'Leave-One-Out - Data'!$B$1:$BA$1,0)),0)</f>
        <v>0.29563790282607083</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v>
      </c>
      <c r="AP26" s="2">
        <f>IFERROR(INDEX('Leave-One-Out - Data'!$B:$BA,MATCH($P26,'Leave-One-Out - Data'!$A:$A,0),MATCH(AP$1,'Leave-One-Out - Data'!$B$1:$BA$1,0)),0)</f>
        <v>0</v>
      </c>
      <c r="AQ26" s="2">
        <f>IFERROR(INDEX('Leave-One-Out - Data'!$B:$BA,MATCH($P26,'Leave-One-Out - Data'!$A:$A,0),MATCH(AQ$1,'Leave-One-Out - Data'!$B$1:$BA$1,0)),0)</f>
        <v>0.29439471046626564</v>
      </c>
      <c r="AR26" s="2">
        <f>IFERROR(INDEX('Leave-One-Out - Data'!$B:$BA,MATCH($P26,'Leave-One-Out - Data'!$A:$A,0),MATCH(AR$1,'Leave-One-Out - Data'!$B$1:$BA$1,0)),0)</f>
        <v>0</v>
      </c>
      <c r="AS26" s="2">
        <f>IFERROR(INDEX('Leave-One-Out - Data'!$B:$BA,MATCH($P26,'Leave-One-Out - Data'!$A:$A,0),MATCH(AS$1,'Leave-One-Out - Data'!$B$1:$BA$1,0)),0)</f>
        <v>0.29798802053928375</v>
      </c>
      <c r="AT26" s="2">
        <f>IFERROR(INDEX('Leave-One-Out - Data'!$B:$BA,MATCH($P26,'Leave-One-Out - Data'!$A:$A,0),MATCH(AT$1,'Leave-One-Out - Data'!$B$1:$BA$1,0)),0)</f>
        <v>0.29653385961055756</v>
      </c>
      <c r="AU26" s="2">
        <f>IFERROR(INDEX('Leave-One-Out - Data'!$B:$BA,MATCH($P26,'Leave-One-Out - Data'!$A:$A,0),MATCH(AU$1,'Leave-One-Out - Data'!$B$1:$BA$1,0)),0)</f>
        <v>0</v>
      </c>
      <c r="AV26" s="2">
        <f>IFERROR(INDEX('Leave-One-Out - Data'!$B:$BA,MATCH($P26,'Leave-One-Out - Data'!$A:$A,0),MATCH(AV$1,'Leave-One-Out - Data'!$B$1:$BA$1,0)),0)</f>
        <v>0.29526873101294043</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v>
      </c>
      <c r="BG26" s="2">
        <f>IFERROR(INDEX('Leave-One-Out - Data'!$B:$BA,MATCH($P26,'Leave-One-Out - Data'!$A:$A,0),MATCH(BG$1,'Leave-One-Out - Data'!$B$1:$BA$1,0)),0)</f>
        <v>0</v>
      </c>
      <c r="BH26" s="2">
        <f>IFERROR(INDEX('Leave-One-Out - Data'!$B:$BA,MATCH($P26,'Leave-One-Out - Data'!$A:$A,0),MATCH(BH$1,'Leave-One-Out - Data'!$B$1:$BA$1,0)),0)</f>
        <v>0</v>
      </c>
      <c r="BI26" s="2">
        <f>IFERROR(INDEX('Leave-One-Out - Data'!$B:$BA,MATCH($P26,'Leave-One-Out - Data'!$A:$A,0),MATCH(BI$1,'Leave-One-Out - Data'!$B$1:$BA$1,0)),0)</f>
        <v>0</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spans="16:69" x14ac:dyDescent="0.25">
      <c r="P27">
        <f>'Leave-One-Out - Data'!A26</f>
        <v>2006</v>
      </c>
      <c r="Q27" s="2">
        <f>IFERROR(INDEX('Leave-One-Out - Data'!$B:$BA,MATCH($P27,'Leave-One-Out - Data'!$A:$A,0),MATCH(Q$1,'Leave-One-Out - Data'!$B$1:$BA$1,0)),0)</f>
        <v>0.32746478915214539</v>
      </c>
      <c r="R27" s="2">
        <f>IFERROR(INDEX('Leave-One-Out - Data'!$B:$BA,MATCH($P27,'Leave-One-Out - Data'!$A:$A,0),MATCH(R$1,'Leave-One-Out - Data'!$B$1:$BA$1,0)),0)</f>
        <v>0.3085315600931644</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v>
      </c>
      <c r="Y27" s="2">
        <f>IFERROR(INDEX('Leave-One-Out - Data'!$B:$BA,MATCH($P27,'Leave-One-Out - Data'!$A:$A,0),MATCH(Y$1,'Leave-One-Out - Data'!$B$1:$BA$1,0)),0)</f>
        <v>0.29923885875940326</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v>
      </c>
      <c r="AG27" s="2">
        <f>IFERROR(INDEX('Leave-One-Out - Data'!$B:$BA,MATCH($P27,'Leave-One-Out - Data'!$A:$A,0),MATCH(AG$1,'Leave-One-Out - Data'!$B$1:$BA$1,0)),0)</f>
        <v>0</v>
      </c>
      <c r="AH27" s="2">
        <f>IFERROR(INDEX('Leave-One-Out - Data'!$B:$BA,MATCH($P27,'Leave-One-Out - Data'!$A:$A,0),MATCH(AH$1,'Leave-One-Out - Data'!$B$1:$BA$1,0)),0)</f>
        <v>0.30234968772530557</v>
      </c>
      <c r="AI27" s="2">
        <f>IFERROR(INDEX('Leave-One-Out - Data'!$B:$BA,MATCH($P27,'Leave-One-Out - Data'!$A:$A,0),MATCH(AI$1,'Leave-One-Out - Data'!$B$1:$BA$1,0)),0)</f>
        <v>0</v>
      </c>
      <c r="AJ27" s="2">
        <f>IFERROR(INDEX('Leave-One-Out - Data'!$B:$BA,MATCH($P27,'Leave-One-Out - Data'!$A:$A,0),MATCH(AJ$1,'Leave-One-Out - Data'!$B$1:$BA$1,0)),0)</f>
        <v>0.29503551375865938</v>
      </c>
      <c r="AK27" s="2">
        <f>IFERROR(INDEX('Leave-One-Out - Data'!$B:$BA,MATCH($P27,'Leave-One-Out - Data'!$A:$A,0),MATCH(AK$1,'Leave-One-Out - Data'!$B$1:$BA$1,0)),0)</f>
        <v>0</v>
      </c>
      <c r="AL27" s="2">
        <f>IFERROR(INDEX('Leave-One-Out - Data'!$B:$BA,MATCH($P27,'Leave-One-Out - Data'!$A:$A,0),MATCH(AL$1,'Leave-One-Out - Data'!$B$1:$BA$1,0)),0)</f>
        <v>0.30842256008088587</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v>
      </c>
      <c r="AP27" s="2">
        <f>IFERROR(INDEX('Leave-One-Out - Data'!$B:$BA,MATCH($P27,'Leave-One-Out - Data'!$A:$A,0),MATCH(AP$1,'Leave-One-Out - Data'!$B$1:$BA$1,0)),0)</f>
        <v>0</v>
      </c>
      <c r="AQ27" s="2">
        <f>IFERROR(INDEX('Leave-One-Out - Data'!$B:$BA,MATCH($P27,'Leave-One-Out - Data'!$A:$A,0),MATCH(AQ$1,'Leave-One-Out - Data'!$B$1:$BA$1,0)),0)</f>
        <v>0.30606440174579624</v>
      </c>
      <c r="AR27" s="2">
        <f>IFERROR(INDEX('Leave-One-Out - Data'!$B:$BA,MATCH($P27,'Leave-One-Out - Data'!$A:$A,0),MATCH(AR$1,'Leave-One-Out - Data'!$B$1:$BA$1,0)),0)</f>
        <v>0</v>
      </c>
      <c r="AS27" s="2">
        <f>IFERROR(INDEX('Leave-One-Out - Data'!$B:$BA,MATCH($P27,'Leave-One-Out - Data'!$A:$A,0),MATCH(AS$1,'Leave-One-Out - Data'!$B$1:$BA$1,0)),0)</f>
        <v>0.31020457315444949</v>
      </c>
      <c r="AT27" s="2">
        <f>IFERROR(INDEX('Leave-One-Out - Data'!$B:$BA,MATCH($P27,'Leave-One-Out - Data'!$A:$A,0),MATCH(AT$1,'Leave-One-Out - Data'!$B$1:$BA$1,0)),0)</f>
        <v>0.30437819397449495</v>
      </c>
      <c r="AU27" s="2">
        <f>IFERROR(INDEX('Leave-One-Out - Data'!$B:$BA,MATCH($P27,'Leave-One-Out - Data'!$A:$A,0),MATCH(AU$1,'Leave-One-Out - Data'!$B$1:$BA$1,0)),0)</f>
        <v>0</v>
      </c>
      <c r="AV27" s="2">
        <f>IFERROR(INDEX('Leave-One-Out - Data'!$B:$BA,MATCH($P27,'Leave-One-Out - Data'!$A:$A,0),MATCH(AV$1,'Leave-One-Out - Data'!$B$1:$BA$1,0)),0)</f>
        <v>0.30779933680593968</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v>
      </c>
      <c r="BG27" s="2">
        <f>IFERROR(INDEX('Leave-One-Out - Data'!$B:$BA,MATCH($P27,'Leave-One-Out - Data'!$A:$A,0),MATCH(BG$1,'Leave-One-Out - Data'!$B$1:$BA$1,0)),0)</f>
        <v>0</v>
      </c>
      <c r="BH27" s="2">
        <f>IFERROR(INDEX('Leave-One-Out - Data'!$B:$BA,MATCH($P27,'Leave-One-Out - Data'!$A:$A,0),MATCH(BH$1,'Leave-One-Out - Data'!$B$1:$BA$1,0)),0)</f>
        <v>0</v>
      </c>
      <c r="BI27" s="2">
        <f>IFERROR(INDEX('Leave-One-Out - Data'!$B:$BA,MATCH($P27,'Leave-One-Out - Data'!$A:$A,0),MATCH(BI$1,'Leave-One-Out - Data'!$B$1:$BA$1,0)),0)</f>
        <v>0</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spans="16:69" x14ac:dyDescent="0.25">
      <c r="P28">
        <f>'Leave-One-Out - Data'!A27</f>
        <v>2007</v>
      </c>
      <c r="Q28" s="2">
        <f>IFERROR(INDEX('Leave-One-Out - Data'!$B:$BA,MATCH($P28,'Leave-One-Out - Data'!$A:$A,0),MATCH(Q$1,'Leave-One-Out - Data'!$B$1:$BA$1,0)),0)</f>
        <v>0.32060390710830688</v>
      </c>
      <c r="R28" s="2">
        <f>IFERROR(INDEX('Leave-One-Out - Data'!$B:$BA,MATCH($P28,'Leave-One-Out - Data'!$A:$A,0),MATCH(R$1,'Leave-One-Out - Data'!$B$1:$BA$1,0)),0)</f>
        <v>0.30595865800976751</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v>
      </c>
      <c r="Y28" s="2">
        <f>IFERROR(INDEX('Leave-One-Out - Data'!$B:$BA,MATCH($P28,'Leave-One-Out - Data'!$A:$A,0),MATCH(Y$1,'Leave-One-Out - Data'!$B$1:$BA$1,0)),0)</f>
        <v>0.30035156965255738</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v>
      </c>
      <c r="AG28" s="2">
        <f>IFERROR(INDEX('Leave-One-Out - Data'!$B:$BA,MATCH($P28,'Leave-One-Out - Data'!$A:$A,0),MATCH(AG$1,'Leave-One-Out - Data'!$B$1:$BA$1,0)),0)</f>
        <v>0</v>
      </c>
      <c r="AH28" s="2">
        <f>IFERROR(INDEX('Leave-One-Out - Data'!$B:$BA,MATCH($P28,'Leave-One-Out - Data'!$A:$A,0),MATCH(AH$1,'Leave-One-Out - Data'!$B$1:$BA$1,0)),0)</f>
        <v>0.29814550195634371</v>
      </c>
      <c r="AI28" s="2">
        <f>IFERROR(INDEX('Leave-One-Out - Data'!$B:$BA,MATCH($P28,'Leave-One-Out - Data'!$A:$A,0),MATCH(AI$1,'Leave-One-Out - Data'!$B$1:$BA$1,0)),0)</f>
        <v>0</v>
      </c>
      <c r="AJ28" s="2">
        <f>IFERROR(INDEX('Leave-One-Out - Data'!$B:$BA,MATCH($P28,'Leave-One-Out - Data'!$A:$A,0),MATCH(AJ$1,'Leave-One-Out - Data'!$B$1:$BA$1,0)),0)</f>
        <v>0.29374159498512742</v>
      </c>
      <c r="AK28" s="2">
        <f>IFERROR(INDEX('Leave-One-Out - Data'!$B:$BA,MATCH($P28,'Leave-One-Out - Data'!$A:$A,0),MATCH(AK$1,'Leave-One-Out - Data'!$B$1:$BA$1,0)),0)</f>
        <v>0</v>
      </c>
      <c r="AL28" s="2">
        <f>IFERROR(INDEX('Leave-One-Out - Data'!$B:$BA,MATCH($P28,'Leave-One-Out - Data'!$A:$A,0),MATCH(AL$1,'Leave-One-Out - Data'!$B$1:$BA$1,0)),0)</f>
        <v>0.30580049361288547</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v>
      </c>
      <c r="AP28" s="2">
        <f>IFERROR(INDEX('Leave-One-Out - Data'!$B:$BA,MATCH($P28,'Leave-One-Out - Data'!$A:$A,0),MATCH(AP$1,'Leave-One-Out - Data'!$B$1:$BA$1,0)),0)</f>
        <v>0</v>
      </c>
      <c r="AQ28" s="2">
        <f>IFERROR(INDEX('Leave-One-Out - Data'!$B:$BA,MATCH($P28,'Leave-One-Out - Data'!$A:$A,0),MATCH(AQ$1,'Leave-One-Out - Data'!$B$1:$BA$1,0)),0)</f>
        <v>0.30263780213892461</v>
      </c>
      <c r="AR28" s="2">
        <f>IFERROR(INDEX('Leave-One-Out - Data'!$B:$BA,MATCH($P28,'Leave-One-Out - Data'!$A:$A,0),MATCH(AR$1,'Leave-One-Out - Data'!$B$1:$BA$1,0)),0)</f>
        <v>0</v>
      </c>
      <c r="AS28" s="2">
        <f>IFERROR(INDEX('Leave-One-Out - Data'!$B:$BA,MATCH($P28,'Leave-One-Out - Data'!$A:$A,0),MATCH(AS$1,'Leave-One-Out - Data'!$B$1:$BA$1,0)),0)</f>
        <v>0.30697070269286636</v>
      </c>
      <c r="AT28" s="2">
        <f>IFERROR(INDEX('Leave-One-Out - Data'!$B:$BA,MATCH($P28,'Leave-One-Out - Data'!$A:$A,0),MATCH(AT$1,'Leave-One-Out - Data'!$B$1:$BA$1,0)),0)</f>
        <v>0.30380196738243104</v>
      </c>
      <c r="AU28" s="2">
        <f>IFERROR(INDEX('Leave-One-Out - Data'!$B:$BA,MATCH($P28,'Leave-One-Out - Data'!$A:$A,0),MATCH(AU$1,'Leave-One-Out - Data'!$B$1:$BA$1,0)),0)</f>
        <v>0</v>
      </c>
      <c r="AV28" s="2">
        <f>IFERROR(INDEX('Leave-One-Out - Data'!$B:$BA,MATCH($P28,'Leave-One-Out - Data'!$A:$A,0),MATCH(AV$1,'Leave-One-Out - Data'!$B$1:$BA$1,0)),0)</f>
        <v>0.30783362399041653</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v>
      </c>
      <c r="BG28" s="2">
        <f>IFERROR(INDEX('Leave-One-Out - Data'!$B:$BA,MATCH($P28,'Leave-One-Out - Data'!$A:$A,0),MATCH(BG$1,'Leave-One-Out - Data'!$B$1:$BA$1,0)),0)</f>
        <v>0</v>
      </c>
      <c r="BH28" s="2">
        <f>IFERROR(INDEX('Leave-One-Out - Data'!$B:$BA,MATCH($P28,'Leave-One-Out - Data'!$A:$A,0),MATCH(BH$1,'Leave-One-Out - Data'!$B$1:$BA$1,0)),0)</f>
        <v>0</v>
      </c>
      <c r="BI28" s="2">
        <f>IFERROR(INDEX('Leave-One-Out - Data'!$B:$BA,MATCH($P28,'Leave-One-Out - Data'!$A:$A,0),MATCH(BI$1,'Leave-One-Out - Data'!$B$1:$BA$1,0)),0)</f>
        <v>0</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spans="16:69" x14ac:dyDescent="0.25">
      <c r="P29">
        <f>'Leave-One-Out - Data'!A28</f>
        <v>2008</v>
      </c>
      <c r="Q29" s="2">
        <f>IFERROR(INDEX('Leave-One-Out - Data'!$B:$BA,MATCH($P29,'Leave-One-Out - Data'!$A:$A,0),MATCH(Q$1,'Leave-One-Out - Data'!$B$1:$BA$1,0)),0)</f>
        <v>0.31190726161003113</v>
      </c>
      <c r="R29" s="2">
        <f>IFERROR(INDEX('Leave-One-Out - Data'!$B:$BA,MATCH($P29,'Leave-One-Out - Data'!$A:$A,0),MATCH(R$1,'Leave-One-Out - Data'!$B$1:$BA$1,0)),0)</f>
        <v>0.31002713358402251</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v>
      </c>
      <c r="Y29" s="2">
        <f>IFERROR(INDEX('Leave-One-Out - Data'!$B:$BA,MATCH($P29,'Leave-One-Out - Data'!$A:$A,0),MATCH(Y$1,'Leave-One-Out - Data'!$B$1:$BA$1,0)),0)</f>
        <v>0.2911996272802353</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v>
      </c>
      <c r="AG29" s="2">
        <f>IFERROR(INDEX('Leave-One-Out - Data'!$B:$BA,MATCH($P29,'Leave-One-Out - Data'!$A:$A,0),MATCH(AG$1,'Leave-One-Out - Data'!$B$1:$BA$1,0)),0)</f>
        <v>0</v>
      </c>
      <c r="AH29" s="2">
        <f>IFERROR(INDEX('Leave-One-Out - Data'!$B:$BA,MATCH($P29,'Leave-One-Out - Data'!$A:$A,0),MATCH(AH$1,'Leave-One-Out - Data'!$B$1:$BA$1,0)),0)</f>
        <v>0.28428511244058607</v>
      </c>
      <c r="AI29" s="2">
        <f>IFERROR(INDEX('Leave-One-Out - Data'!$B:$BA,MATCH($P29,'Leave-One-Out - Data'!$A:$A,0),MATCH(AI$1,'Leave-One-Out - Data'!$B$1:$BA$1,0)),0)</f>
        <v>0</v>
      </c>
      <c r="AJ29" s="2">
        <f>IFERROR(INDEX('Leave-One-Out - Data'!$B:$BA,MATCH($P29,'Leave-One-Out - Data'!$A:$A,0),MATCH(AJ$1,'Leave-One-Out - Data'!$B$1:$BA$1,0)),0)</f>
        <v>0.276250537827611</v>
      </c>
      <c r="AK29" s="2">
        <f>IFERROR(INDEX('Leave-One-Out - Data'!$B:$BA,MATCH($P29,'Leave-One-Out - Data'!$A:$A,0),MATCH(AK$1,'Leave-One-Out - Data'!$B$1:$BA$1,0)),0)</f>
        <v>0</v>
      </c>
      <c r="AL29" s="2">
        <f>IFERROR(INDEX('Leave-One-Out - Data'!$B:$BA,MATCH($P29,'Leave-One-Out - Data'!$A:$A,0),MATCH(AL$1,'Leave-One-Out - Data'!$B$1:$BA$1,0)),0)</f>
        <v>0.30991746222972866</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v>
      </c>
      <c r="AP29" s="2">
        <f>IFERROR(INDEX('Leave-One-Out - Data'!$B:$BA,MATCH($P29,'Leave-One-Out - Data'!$A:$A,0),MATCH(AP$1,'Leave-One-Out - Data'!$B$1:$BA$1,0)),0)</f>
        <v>0</v>
      </c>
      <c r="AQ29" s="2">
        <f>IFERROR(INDEX('Leave-One-Out - Data'!$B:$BA,MATCH($P29,'Leave-One-Out - Data'!$A:$A,0),MATCH(AQ$1,'Leave-One-Out - Data'!$B$1:$BA$1,0)),0)</f>
        <v>0.30180848555266865</v>
      </c>
      <c r="AR29" s="2">
        <f>IFERROR(INDEX('Leave-One-Out - Data'!$B:$BA,MATCH($P29,'Leave-One-Out - Data'!$A:$A,0),MATCH(AR$1,'Leave-One-Out - Data'!$B$1:$BA$1,0)),0)</f>
        <v>0</v>
      </c>
      <c r="AS29" s="2">
        <f>IFERROR(INDEX('Leave-One-Out - Data'!$B:$BA,MATCH($P29,'Leave-One-Out - Data'!$A:$A,0),MATCH(AS$1,'Leave-One-Out - Data'!$B$1:$BA$1,0)),0)</f>
        <v>0.31274546492099764</v>
      </c>
      <c r="AT29" s="2">
        <f>IFERROR(INDEX('Leave-One-Out - Data'!$B:$BA,MATCH($P29,'Leave-One-Out - Data'!$A:$A,0),MATCH(AT$1,'Leave-One-Out - Data'!$B$1:$BA$1,0)),0)</f>
        <v>0.29967492857575412</v>
      </c>
      <c r="AU29" s="2">
        <f>IFERROR(INDEX('Leave-One-Out - Data'!$B:$BA,MATCH($P29,'Leave-One-Out - Data'!$A:$A,0),MATCH(AU$1,'Leave-One-Out - Data'!$B$1:$BA$1,0)),0)</f>
        <v>0</v>
      </c>
      <c r="AV29" s="2">
        <f>IFERROR(INDEX('Leave-One-Out - Data'!$B:$BA,MATCH($P29,'Leave-One-Out - Data'!$A:$A,0),MATCH(AV$1,'Leave-One-Out - Data'!$B$1:$BA$1,0)),0)</f>
        <v>0.30938714247941973</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v>
      </c>
      <c r="BG29" s="2">
        <f>IFERROR(INDEX('Leave-One-Out - Data'!$B:$BA,MATCH($P29,'Leave-One-Out - Data'!$A:$A,0),MATCH(BG$1,'Leave-One-Out - Data'!$B$1:$BA$1,0)),0)</f>
        <v>0</v>
      </c>
      <c r="BH29" s="2">
        <f>IFERROR(INDEX('Leave-One-Out - Data'!$B:$BA,MATCH($P29,'Leave-One-Out - Data'!$A:$A,0),MATCH(BH$1,'Leave-One-Out - Data'!$B$1:$BA$1,0)),0)</f>
        <v>0</v>
      </c>
      <c r="BI29" s="2">
        <f>IFERROR(INDEX('Leave-One-Out - Data'!$B:$BA,MATCH($P29,'Leave-One-Out - Data'!$A:$A,0),MATCH(BI$1,'Leave-One-Out - Data'!$B$1:$BA$1,0)),0)</f>
        <v>0</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spans="16:69" x14ac:dyDescent="0.25">
      <c r="P30">
        <f>'Leave-One-Out - Data'!A29</f>
        <v>2009</v>
      </c>
      <c r="Q30" s="2">
        <f>IFERROR(INDEX('Leave-One-Out - Data'!$B:$BA,MATCH($P30,'Leave-One-Out - Data'!$A:$A,0),MATCH(Q$1,'Leave-One-Out - Data'!$B$1:$BA$1,0)),0)</f>
        <v>0.29843562841415405</v>
      </c>
      <c r="R30" s="2">
        <f>IFERROR(INDEX('Leave-One-Out - Data'!$B:$BA,MATCH($P30,'Leave-One-Out - Data'!$A:$A,0),MATCH(R$1,'Leave-One-Out - Data'!$B$1:$BA$1,0)),0)</f>
        <v>0.31655656126141551</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v>
      </c>
      <c r="Y30" s="2">
        <f>IFERROR(INDEX('Leave-One-Out - Data'!$B:$BA,MATCH($P30,'Leave-One-Out - Data'!$A:$A,0),MATCH(Y$1,'Leave-One-Out - Data'!$B$1:$BA$1,0)),0)</f>
        <v>0.30389479821920395</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v>
      </c>
      <c r="AG30" s="2">
        <f>IFERROR(INDEX('Leave-One-Out - Data'!$B:$BA,MATCH($P30,'Leave-One-Out - Data'!$A:$A,0),MATCH(AG$1,'Leave-One-Out - Data'!$B$1:$BA$1,0)),0)</f>
        <v>0</v>
      </c>
      <c r="AH30" s="2">
        <f>IFERROR(INDEX('Leave-One-Out - Data'!$B:$BA,MATCH($P30,'Leave-One-Out - Data'!$A:$A,0),MATCH(AH$1,'Leave-One-Out - Data'!$B$1:$BA$1,0)),0)</f>
        <v>0.32665713559091097</v>
      </c>
      <c r="AI30" s="2">
        <f>IFERROR(INDEX('Leave-One-Out - Data'!$B:$BA,MATCH($P30,'Leave-One-Out - Data'!$A:$A,0),MATCH(AI$1,'Leave-One-Out - Data'!$B$1:$BA$1,0)),0)</f>
        <v>0</v>
      </c>
      <c r="AJ30" s="2">
        <f>IFERROR(INDEX('Leave-One-Out - Data'!$B:$BA,MATCH($P30,'Leave-One-Out - Data'!$A:$A,0),MATCH(AJ$1,'Leave-One-Out - Data'!$B$1:$BA$1,0)),0)</f>
        <v>0.29812222853302955</v>
      </c>
      <c r="AK30" s="2">
        <f>IFERROR(INDEX('Leave-One-Out - Data'!$B:$BA,MATCH($P30,'Leave-One-Out - Data'!$A:$A,0),MATCH(AK$1,'Leave-One-Out - Data'!$B$1:$BA$1,0)),0)</f>
        <v>0</v>
      </c>
      <c r="AL30" s="2">
        <f>IFERROR(INDEX('Leave-One-Out - Data'!$B:$BA,MATCH($P30,'Leave-One-Out - Data'!$A:$A,0),MATCH(AL$1,'Leave-One-Out - Data'!$B$1:$BA$1,0)),0)</f>
        <v>0.31633393356204031</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v>
      </c>
      <c r="AP30" s="2">
        <f>IFERROR(INDEX('Leave-One-Out - Data'!$B:$BA,MATCH($P30,'Leave-One-Out - Data'!$A:$A,0),MATCH(AP$1,'Leave-One-Out - Data'!$B$1:$BA$1,0)),0)</f>
        <v>0</v>
      </c>
      <c r="AQ30" s="2">
        <f>IFERROR(INDEX('Leave-One-Out - Data'!$B:$BA,MATCH($P30,'Leave-One-Out - Data'!$A:$A,0),MATCH(AQ$1,'Leave-One-Out - Data'!$B$1:$BA$1,0)),0)</f>
        <v>0.32049514427781106</v>
      </c>
      <c r="AR30" s="2">
        <f>IFERROR(INDEX('Leave-One-Out - Data'!$B:$BA,MATCH($P30,'Leave-One-Out - Data'!$A:$A,0),MATCH(AR$1,'Leave-One-Out - Data'!$B$1:$BA$1,0)),0)</f>
        <v>0</v>
      </c>
      <c r="AS30" s="2">
        <f>IFERROR(INDEX('Leave-One-Out - Data'!$B:$BA,MATCH($P30,'Leave-One-Out - Data'!$A:$A,0),MATCH(AS$1,'Leave-One-Out - Data'!$B$1:$BA$1,0)),0)</f>
        <v>0.31229160998761657</v>
      </c>
      <c r="AT30" s="2">
        <f>IFERROR(INDEX('Leave-One-Out - Data'!$B:$BA,MATCH($P30,'Leave-One-Out - Data'!$A:$A,0),MATCH(AT$1,'Leave-One-Out - Data'!$B$1:$BA$1,0)),0)</f>
        <v>0.31677040031552312</v>
      </c>
      <c r="AU30" s="2">
        <f>IFERROR(INDEX('Leave-One-Out - Data'!$B:$BA,MATCH($P30,'Leave-One-Out - Data'!$A:$A,0),MATCH(AU$1,'Leave-One-Out - Data'!$B$1:$BA$1,0)),0)</f>
        <v>0</v>
      </c>
      <c r="AV30" s="2">
        <f>IFERROR(INDEX('Leave-One-Out - Data'!$B:$BA,MATCH($P30,'Leave-One-Out - Data'!$A:$A,0),MATCH(AV$1,'Leave-One-Out - Data'!$B$1:$BA$1,0)),0)</f>
        <v>0.31892761456966401</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v>
      </c>
      <c r="BG30" s="2">
        <f>IFERROR(INDEX('Leave-One-Out - Data'!$B:$BA,MATCH($P30,'Leave-One-Out - Data'!$A:$A,0),MATCH(BG$1,'Leave-One-Out - Data'!$B$1:$BA$1,0)),0)</f>
        <v>0</v>
      </c>
      <c r="BH30" s="2">
        <f>IFERROR(INDEX('Leave-One-Out - Data'!$B:$BA,MATCH($P30,'Leave-One-Out - Data'!$A:$A,0),MATCH(BH$1,'Leave-One-Out - Data'!$B$1:$BA$1,0)),0)</f>
        <v>0</v>
      </c>
      <c r="BI30" s="2">
        <f>IFERROR(INDEX('Leave-One-Out - Data'!$B:$BA,MATCH($P30,'Leave-One-Out - Data'!$A:$A,0),MATCH(BI$1,'Leave-One-Out - Data'!$B$1:$BA$1,0)),0)</f>
        <v>0</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spans="16:69" x14ac:dyDescent="0.25">
      <c r="P31">
        <f>'Leave-One-Out - Data'!A30</f>
        <v>2010</v>
      </c>
      <c r="Q31" s="2">
        <f>IFERROR(INDEX('Leave-One-Out - Data'!$B:$BA,MATCH($P31,'Leave-One-Out - Data'!$A:$A,0),MATCH(Q$1,'Leave-One-Out - Data'!$B$1:$BA$1,0)),0)</f>
        <v>0.28271028399467468</v>
      </c>
      <c r="R31" s="2">
        <f>IFERROR(INDEX('Leave-One-Out - Data'!$B:$BA,MATCH($P31,'Leave-One-Out - Data'!$A:$A,0),MATCH(R$1,'Leave-One-Out - Data'!$B$1:$BA$1,0)),0)</f>
        <v>0.29285656094551088</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v>
      </c>
      <c r="Y31" s="2">
        <f>IFERROR(INDEX('Leave-One-Out - Data'!$B:$BA,MATCH($P31,'Leave-One-Out - Data'!$A:$A,0),MATCH(Y$1,'Leave-One-Out - Data'!$B$1:$BA$1,0)),0)</f>
        <v>0.27610203433036806</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v>
      </c>
      <c r="AG31" s="2">
        <f>IFERROR(INDEX('Leave-One-Out - Data'!$B:$BA,MATCH($P31,'Leave-One-Out - Data'!$A:$A,0),MATCH(AG$1,'Leave-One-Out - Data'!$B$1:$BA$1,0)),0)</f>
        <v>0</v>
      </c>
      <c r="AH31" s="2">
        <f>IFERROR(INDEX('Leave-One-Out - Data'!$B:$BA,MATCH($P31,'Leave-One-Out - Data'!$A:$A,0),MATCH(AH$1,'Leave-One-Out - Data'!$B$1:$BA$1,0)),0)</f>
        <v>0.28536077779531477</v>
      </c>
      <c r="AI31" s="2">
        <f>IFERROR(INDEX('Leave-One-Out - Data'!$B:$BA,MATCH($P31,'Leave-One-Out - Data'!$A:$A,0),MATCH(AI$1,'Leave-One-Out - Data'!$B$1:$BA$1,0)),0)</f>
        <v>0</v>
      </c>
      <c r="AJ31" s="2">
        <f>IFERROR(INDEX('Leave-One-Out - Data'!$B:$BA,MATCH($P31,'Leave-One-Out - Data'!$A:$A,0),MATCH(AJ$1,'Leave-One-Out - Data'!$B$1:$BA$1,0)),0)</f>
        <v>0.26394442243874072</v>
      </c>
      <c r="AK31" s="2">
        <f>IFERROR(INDEX('Leave-One-Out - Data'!$B:$BA,MATCH($P31,'Leave-One-Out - Data'!$A:$A,0),MATCH(AK$1,'Leave-One-Out - Data'!$B$1:$BA$1,0)),0)</f>
        <v>0</v>
      </c>
      <c r="AL31" s="2">
        <f>IFERROR(INDEX('Leave-One-Out - Data'!$B:$BA,MATCH($P31,'Leave-One-Out - Data'!$A:$A,0),MATCH(AL$1,'Leave-One-Out - Data'!$B$1:$BA$1,0)),0)</f>
        <v>0.29267625814676285</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v>
      </c>
      <c r="AP31" s="2">
        <f>IFERROR(INDEX('Leave-One-Out - Data'!$B:$BA,MATCH($P31,'Leave-One-Out - Data'!$A:$A,0),MATCH(AP$1,'Leave-One-Out - Data'!$B$1:$BA$1,0)),0)</f>
        <v>0</v>
      </c>
      <c r="AQ31" s="2">
        <f>IFERROR(INDEX('Leave-One-Out - Data'!$B:$BA,MATCH($P31,'Leave-One-Out - Data'!$A:$A,0),MATCH(AQ$1,'Leave-One-Out - Data'!$B$1:$BA$1,0)),0)</f>
        <v>0.29063131341338155</v>
      </c>
      <c r="AR31" s="2">
        <f>IFERROR(INDEX('Leave-One-Out - Data'!$B:$BA,MATCH($P31,'Leave-One-Out - Data'!$A:$A,0),MATCH(AR$1,'Leave-One-Out - Data'!$B$1:$BA$1,0)),0)</f>
        <v>0</v>
      </c>
      <c r="AS31" s="2">
        <f>IFERROR(INDEX('Leave-One-Out - Data'!$B:$BA,MATCH($P31,'Leave-One-Out - Data'!$A:$A,0),MATCH(AS$1,'Leave-One-Out - Data'!$B$1:$BA$1,0)),0)</f>
        <v>0.29343196570873259</v>
      </c>
      <c r="AT31" s="2">
        <f>IFERROR(INDEX('Leave-One-Out - Data'!$B:$BA,MATCH($P31,'Leave-One-Out - Data'!$A:$A,0),MATCH(AT$1,'Leave-One-Out - Data'!$B$1:$BA$1,0)),0)</f>
        <v>0.27774843093752866</v>
      </c>
      <c r="AU31" s="2">
        <f>IFERROR(INDEX('Leave-One-Out - Data'!$B:$BA,MATCH($P31,'Leave-One-Out - Data'!$A:$A,0),MATCH(AU$1,'Leave-One-Out - Data'!$B$1:$BA$1,0)),0)</f>
        <v>0</v>
      </c>
      <c r="AV31" s="2">
        <f>IFERROR(INDEX('Leave-One-Out - Data'!$B:$BA,MATCH($P31,'Leave-One-Out - Data'!$A:$A,0),MATCH(AV$1,'Leave-One-Out - Data'!$B$1:$BA$1,0)),0)</f>
        <v>0.29218420198559758</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v>
      </c>
      <c r="BG31" s="2">
        <f>IFERROR(INDEX('Leave-One-Out - Data'!$B:$BA,MATCH($P31,'Leave-One-Out - Data'!$A:$A,0),MATCH(BG$1,'Leave-One-Out - Data'!$B$1:$BA$1,0)),0)</f>
        <v>0</v>
      </c>
      <c r="BH31" s="2">
        <f>IFERROR(INDEX('Leave-One-Out - Data'!$B:$BA,MATCH($P31,'Leave-One-Out - Data'!$A:$A,0),MATCH(BH$1,'Leave-One-Out - Data'!$B$1:$BA$1,0)),0)</f>
        <v>0</v>
      </c>
      <c r="BI31" s="2">
        <f>IFERROR(INDEX('Leave-One-Out - Data'!$B:$BA,MATCH($P31,'Leave-One-Out - Data'!$A:$A,0),MATCH(BI$1,'Leave-One-Out - Data'!$B$1:$BA$1,0)),0)</f>
        <v>0</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spans="16:69" x14ac:dyDescent="0.25">
      <c r="P32">
        <f>'Leave-One-Out - Data'!A31</f>
        <v>2011</v>
      </c>
      <c r="Q32" s="2">
        <f>IFERROR(INDEX('Leave-One-Out - Data'!$B:$BA,MATCH($P32,'Leave-One-Out - Data'!$A:$A,0),MATCH(Q$1,'Leave-One-Out - Data'!$B$1:$BA$1,0)),0)</f>
        <v>0.27611044049263</v>
      </c>
      <c r="R32" s="2">
        <f>IFERROR(INDEX('Leave-One-Out - Data'!$B:$BA,MATCH($P32,'Leave-One-Out - Data'!$A:$A,0),MATCH(R$1,'Leave-One-Out - Data'!$B$1:$BA$1,0)),0)</f>
        <v>0.30248713436722752</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v>
      </c>
      <c r="Y32" s="2">
        <f>IFERROR(INDEX('Leave-One-Out - Data'!$B:$BA,MATCH($P32,'Leave-One-Out - Data'!$A:$A,0),MATCH(Y$1,'Leave-One-Out - Data'!$B$1:$BA$1,0)),0)</f>
        <v>0.27448069468140601</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v>
      </c>
      <c r="AG32" s="2">
        <f>IFERROR(INDEX('Leave-One-Out - Data'!$B:$BA,MATCH($P32,'Leave-One-Out - Data'!$A:$A,0),MATCH(AG$1,'Leave-One-Out - Data'!$B$1:$BA$1,0)),0)</f>
        <v>0</v>
      </c>
      <c r="AH32" s="2">
        <f>IFERROR(INDEX('Leave-One-Out - Data'!$B:$BA,MATCH($P32,'Leave-One-Out - Data'!$A:$A,0),MATCH(AH$1,'Leave-One-Out - Data'!$B$1:$BA$1,0)),0)</f>
        <v>0.30923893493413923</v>
      </c>
      <c r="AI32" s="2">
        <f>IFERROR(INDEX('Leave-One-Out - Data'!$B:$BA,MATCH($P32,'Leave-One-Out - Data'!$A:$A,0),MATCH(AI$1,'Leave-One-Out - Data'!$B$1:$BA$1,0)),0)</f>
        <v>0</v>
      </c>
      <c r="AJ32" s="2">
        <f>IFERROR(INDEX('Leave-One-Out - Data'!$B:$BA,MATCH($P32,'Leave-One-Out - Data'!$A:$A,0),MATCH(AJ$1,'Leave-One-Out - Data'!$B$1:$BA$1,0)),0)</f>
        <v>0.26191431246697905</v>
      </c>
      <c r="AK32" s="2">
        <f>IFERROR(INDEX('Leave-One-Out - Data'!$B:$BA,MATCH($P32,'Leave-One-Out - Data'!$A:$A,0),MATCH(AK$1,'Leave-One-Out - Data'!$B$1:$BA$1,0)),0)</f>
        <v>0</v>
      </c>
      <c r="AL32" s="2">
        <f>IFERROR(INDEX('Leave-One-Out - Data'!$B:$BA,MATCH($P32,'Leave-One-Out - Data'!$A:$A,0),MATCH(AL$1,'Leave-One-Out - Data'!$B$1:$BA$1,0)),0)</f>
        <v>0.30273373863101005</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v>
      </c>
      <c r="AP32" s="2">
        <f>IFERROR(INDEX('Leave-One-Out - Data'!$B:$BA,MATCH($P32,'Leave-One-Out - Data'!$A:$A,0),MATCH(AP$1,'Leave-One-Out - Data'!$B$1:$BA$1,0)),0)</f>
        <v>0</v>
      </c>
      <c r="AQ32" s="2">
        <f>IFERROR(INDEX('Leave-One-Out - Data'!$B:$BA,MATCH($P32,'Leave-One-Out - Data'!$A:$A,0),MATCH(AQ$1,'Leave-One-Out - Data'!$B$1:$BA$1,0)),0)</f>
        <v>0.30501933214068416</v>
      </c>
      <c r="AR32" s="2">
        <f>IFERROR(INDEX('Leave-One-Out - Data'!$B:$BA,MATCH($P32,'Leave-One-Out - Data'!$A:$A,0),MATCH(AR$1,'Leave-One-Out - Data'!$B$1:$BA$1,0)),0)</f>
        <v>0</v>
      </c>
      <c r="AS32" s="2">
        <f>IFERROR(INDEX('Leave-One-Out - Data'!$B:$BA,MATCH($P32,'Leave-One-Out - Data'!$A:$A,0),MATCH(AS$1,'Leave-One-Out - Data'!$B$1:$BA$1,0)),0)</f>
        <v>0.30382948651909825</v>
      </c>
      <c r="AT32" s="2">
        <f>IFERROR(INDEX('Leave-One-Out - Data'!$B:$BA,MATCH($P32,'Leave-One-Out - Data'!$A:$A,0),MATCH(AT$1,'Leave-One-Out - Data'!$B$1:$BA$1,0)),0)</f>
        <v>0.29191560284793372</v>
      </c>
      <c r="AU32" s="2">
        <f>IFERROR(INDEX('Leave-One-Out - Data'!$B:$BA,MATCH($P32,'Leave-One-Out - Data'!$A:$A,0),MATCH(AU$1,'Leave-One-Out - Data'!$B$1:$BA$1,0)),0)</f>
        <v>0</v>
      </c>
      <c r="AV32" s="2">
        <f>IFERROR(INDEX('Leave-One-Out - Data'!$B:$BA,MATCH($P32,'Leave-One-Out - Data'!$A:$A,0),MATCH(AV$1,'Leave-One-Out - Data'!$B$1:$BA$1,0)),0)</f>
        <v>0.29866348665952686</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v>
      </c>
      <c r="BG32" s="2">
        <f>IFERROR(INDEX('Leave-One-Out - Data'!$B:$BA,MATCH($P32,'Leave-One-Out - Data'!$A:$A,0),MATCH(BG$1,'Leave-One-Out - Data'!$B$1:$BA$1,0)),0)</f>
        <v>0</v>
      </c>
      <c r="BH32" s="2">
        <f>IFERROR(INDEX('Leave-One-Out - Data'!$B:$BA,MATCH($P32,'Leave-One-Out - Data'!$A:$A,0),MATCH(BH$1,'Leave-One-Out - Data'!$B$1:$BA$1,0)),0)</f>
        <v>0</v>
      </c>
      <c r="BI32" s="2">
        <f>IFERROR(INDEX('Leave-One-Out - Data'!$B:$BA,MATCH($P32,'Leave-One-Out - Data'!$A:$A,0),MATCH(BI$1,'Leave-One-Out - Data'!$B$1:$BA$1,0)),0)</f>
        <v>0</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spans="16:69" x14ac:dyDescent="0.25">
      <c r="P33">
        <f>'Leave-One-Out - Data'!A32</f>
        <v>2012</v>
      </c>
      <c r="Q33" s="2">
        <f>IFERROR(INDEX('Leave-One-Out - Data'!$B:$BA,MATCH($P33,'Leave-One-Out - Data'!$A:$A,0),MATCH(Q$1,'Leave-One-Out - Data'!$B$1:$BA$1,0)),0)</f>
        <v>0.31108596920967102</v>
      </c>
      <c r="R33" s="2">
        <f>IFERROR(INDEX('Leave-One-Out - Data'!$B:$BA,MATCH($P33,'Leave-One-Out - Data'!$A:$A,0),MATCH(R$1,'Leave-One-Out - Data'!$B$1:$BA$1,0)),0)</f>
        <v>0.29335123276710506</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v>
      </c>
      <c r="Y33" s="2">
        <f>IFERROR(INDEX('Leave-One-Out - Data'!$B:$BA,MATCH($P33,'Leave-One-Out - Data'!$A:$A,0),MATCH(Y$1,'Leave-One-Out - Data'!$B$1:$BA$1,0)),0)</f>
        <v>0.30549217554926872</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v>
      </c>
      <c r="AG33" s="2">
        <f>IFERROR(INDEX('Leave-One-Out - Data'!$B:$BA,MATCH($P33,'Leave-One-Out - Data'!$A:$A,0),MATCH(AG$1,'Leave-One-Out - Data'!$B$1:$BA$1,0)),0)</f>
        <v>0</v>
      </c>
      <c r="AH33" s="2">
        <f>IFERROR(INDEX('Leave-One-Out - Data'!$B:$BA,MATCH($P33,'Leave-One-Out - Data'!$A:$A,0),MATCH(AH$1,'Leave-One-Out - Data'!$B$1:$BA$1,0)),0)</f>
        <v>0.30416586197912693</v>
      </c>
      <c r="AI33" s="2">
        <f>IFERROR(INDEX('Leave-One-Out - Data'!$B:$BA,MATCH($P33,'Leave-One-Out - Data'!$A:$A,0),MATCH(AI$1,'Leave-One-Out - Data'!$B$1:$BA$1,0)),0)</f>
        <v>0</v>
      </c>
      <c r="AJ33" s="2">
        <f>IFERROR(INDEX('Leave-One-Out - Data'!$B:$BA,MATCH($P33,'Leave-One-Out - Data'!$A:$A,0),MATCH(AJ$1,'Leave-One-Out - Data'!$B$1:$BA$1,0)),0)</f>
        <v>0.29561554318666455</v>
      </c>
      <c r="AK33" s="2">
        <f>IFERROR(INDEX('Leave-One-Out - Data'!$B:$BA,MATCH($P33,'Leave-One-Out - Data'!$A:$A,0),MATCH(AK$1,'Leave-One-Out - Data'!$B$1:$BA$1,0)),0)</f>
        <v>0</v>
      </c>
      <c r="AL33" s="2">
        <f>IFERROR(INDEX('Leave-One-Out - Data'!$B:$BA,MATCH($P33,'Leave-One-Out - Data'!$A:$A,0),MATCH(AL$1,'Leave-One-Out - Data'!$B$1:$BA$1,0)),0)</f>
        <v>0.29287040477991105</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v>
      </c>
      <c r="AP33" s="2">
        <f>IFERROR(INDEX('Leave-One-Out - Data'!$B:$BA,MATCH($P33,'Leave-One-Out - Data'!$A:$A,0),MATCH(AP$1,'Leave-One-Out - Data'!$B$1:$BA$1,0)),0)</f>
        <v>0</v>
      </c>
      <c r="AQ33" s="2">
        <f>IFERROR(INDEX('Leave-One-Out - Data'!$B:$BA,MATCH($P33,'Leave-One-Out - Data'!$A:$A,0),MATCH(AQ$1,'Leave-One-Out - Data'!$B$1:$BA$1,0)),0)</f>
        <v>0.29521856790781026</v>
      </c>
      <c r="AR33" s="2">
        <f>IFERROR(INDEX('Leave-One-Out - Data'!$B:$BA,MATCH($P33,'Leave-One-Out - Data'!$A:$A,0),MATCH(AR$1,'Leave-One-Out - Data'!$B$1:$BA$1,0)),0)</f>
        <v>0</v>
      </c>
      <c r="AS33" s="2">
        <f>IFERROR(INDEX('Leave-One-Out - Data'!$B:$BA,MATCH($P33,'Leave-One-Out - Data'!$A:$A,0),MATCH(AS$1,'Leave-One-Out - Data'!$B$1:$BA$1,0)),0)</f>
        <v>0.28749995999038214</v>
      </c>
      <c r="AT33" s="2">
        <f>IFERROR(INDEX('Leave-One-Out - Data'!$B:$BA,MATCH($P33,'Leave-One-Out - Data'!$A:$A,0),MATCH(AT$1,'Leave-One-Out - Data'!$B$1:$BA$1,0)),0)</f>
        <v>0.30339050766825676</v>
      </c>
      <c r="AU33" s="2">
        <f>IFERROR(INDEX('Leave-One-Out - Data'!$B:$BA,MATCH($P33,'Leave-One-Out - Data'!$A:$A,0),MATCH(AU$1,'Leave-One-Out - Data'!$B$1:$BA$1,0)),0)</f>
        <v>0</v>
      </c>
      <c r="AV33" s="2">
        <f>IFERROR(INDEX('Leave-One-Out - Data'!$B:$BA,MATCH($P33,'Leave-One-Out - Data'!$A:$A,0),MATCH(AV$1,'Leave-One-Out - Data'!$B$1:$BA$1,0)),0)</f>
        <v>0.30226354682445522</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v>
      </c>
      <c r="BG33" s="2">
        <f>IFERROR(INDEX('Leave-One-Out - Data'!$B:$BA,MATCH($P33,'Leave-One-Out - Data'!$A:$A,0),MATCH(BG$1,'Leave-One-Out - Data'!$B$1:$BA$1,0)),0)</f>
        <v>0</v>
      </c>
      <c r="BH33" s="2">
        <f>IFERROR(INDEX('Leave-One-Out - Data'!$B:$BA,MATCH($P33,'Leave-One-Out - Data'!$A:$A,0),MATCH(BH$1,'Leave-One-Out - Data'!$B$1:$BA$1,0)),0)</f>
        <v>0</v>
      </c>
      <c r="BI33" s="2">
        <f>IFERROR(INDEX('Leave-One-Out - Data'!$B:$BA,MATCH($P33,'Leave-One-Out - Data'!$A:$A,0),MATCH(BI$1,'Leave-One-Out - Data'!$B$1:$BA$1,0)),0)</f>
        <v>0</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spans="16:69" x14ac:dyDescent="0.25">
      <c r="P34">
        <f>'Leave-One-Out - Data'!A33</f>
        <v>2013</v>
      </c>
      <c r="Q34" s="2">
        <f>IFERROR(INDEX('Leave-One-Out - Data'!$B:$BA,MATCH($P34,'Leave-One-Out - Data'!$A:$A,0),MATCH(Q$1,'Leave-One-Out - Data'!$B$1:$BA$1,0)),0)</f>
        <v>0.30536913871765137</v>
      </c>
      <c r="R34" s="2">
        <f>IFERROR(INDEX('Leave-One-Out - Data'!$B:$BA,MATCH($P34,'Leave-One-Out - Data'!$A:$A,0),MATCH(R$1,'Leave-One-Out - Data'!$B$1:$BA$1,0)),0)</f>
        <v>0.30643783175945283</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v>
      </c>
      <c r="Y34" s="2">
        <f>IFERROR(INDEX('Leave-One-Out - Data'!$B:$BA,MATCH($P34,'Leave-One-Out - Data'!$A:$A,0),MATCH(Y$1,'Leave-One-Out - Data'!$B$1:$BA$1,0)),0)</f>
        <v>0.28358788526058193</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v>
      </c>
      <c r="AG34" s="2">
        <f>IFERROR(INDEX('Leave-One-Out - Data'!$B:$BA,MATCH($P34,'Leave-One-Out - Data'!$A:$A,0),MATCH(AG$1,'Leave-One-Out - Data'!$B$1:$BA$1,0)),0)</f>
        <v>0</v>
      </c>
      <c r="AH34" s="2">
        <f>IFERROR(INDEX('Leave-One-Out - Data'!$B:$BA,MATCH($P34,'Leave-One-Out - Data'!$A:$A,0),MATCH(AH$1,'Leave-One-Out - Data'!$B$1:$BA$1,0)),0)</f>
        <v>0.30610635429620747</v>
      </c>
      <c r="AI34" s="2">
        <f>IFERROR(INDEX('Leave-One-Out - Data'!$B:$BA,MATCH($P34,'Leave-One-Out - Data'!$A:$A,0),MATCH(AI$1,'Leave-One-Out - Data'!$B$1:$BA$1,0)),0)</f>
        <v>0</v>
      </c>
      <c r="AJ34" s="2">
        <f>IFERROR(INDEX('Leave-One-Out - Data'!$B:$BA,MATCH($P34,'Leave-One-Out - Data'!$A:$A,0),MATCH(AJ$1,'Leave-One-Out - Data'!$B$1:$BA$1,0)),0)</f>
        <v>0.27002156545221806</v>
      </c>
      <c r="AK34" s="2">
        <f>IFERROR(INDEX('Leave-One-Out - Data'!$B:$BA,MATCH($P34,'Leave-One-Out - Data'!$A:$A,0),MATCH(AK$1,'Leave-One-Out - Data'!$B$1:$BA$1,0)),0)</f>
        <v>0</v>
      </c>
      <c r="AL34" s="2">
        <f>IFERROR(INDEX('Leave-One-Out - Data'!$B:$BA,MATCH($P34,'Leave-One-Out - Data'!$A:$A,0),MATCH(AL$1,'Leave-One-Out - Data'!$B$1:$BA$1,0)),0)</f>
        <v>0.30617877656221382</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v>
      </c>
      <c r="AP34" s="2">
        <f>IFERROR(INDEX('Leave-One-Out - Data'!$B:$BA,MATCH($P34,'Leave-One-Out - Data'!$A:$A,0),MATCH(AP$1,'Leave-One-Out - Data'!$B$1:$BA$1,0)),0)</f>
        <v>0</v>
      </c>
      <c r="AQ34" s="2">
        <f>IFERROR(INDEX('Leave-One-Out - Data'!$B:$BA,MATCH($P34,'Leave-One-Out - Data'!$A:$A,0),MATCH(AQ$1,'Leave-One-Out - Data'!$B$1:$BA$1,0)),0)</f>
        <v>0.30675013890862468</v>
      </c>
      <c r="AR34" s="2">
        <f>IFERROR(INDEX('Leave-One-Out - Data'!$B:$BA,MATCH($P34,'Leave-One-Out - Data'!$A:$A,0),MATCH(AR$1,'Leave-One-Out - Data'!$B$1:$BA$1,0)),0)</f>
        <v>0</v>
      </c>
      <c r="AS34" s="2">
        <f>IFERROR(INDEX('Leave-One-Out - Data'!$B:$BA,MATCH($P34,'Leave-One-Out - Data'!$A:$A,0),MATCH(AS$1,'Leave-One-Out - Data'!$B$1:$BA$1,0)),0)</f>
        <v>0.30194783911108969</v>
      </c>
      <c r="AT34" s="2">
        <f>IFERROR(INDEX('Leave-One-Out - Data'!$B:$BA,MATCH($P34,'Leave-One-Out - Data'!$A:$A,0),MATCH(AT$1,'Leave-One-Out - Data'!$B$1:$BA$1,0)),0)</f>
        <v>0.29709569615125653</v>
      </c>
      <c r="AU34" s="2">
        <f>IFERROR(INDEX('Leave-One-Out - Data'!$B:$BA,MATCH($P34,'Leave-One-Out - Data'!$A:$A,0),MATCH(AU$1,'Leave-One-Out - Data'!$B$1:$BA$1,0)),0)</f>
        <v>0</v>
      </c>
      <c r="AV34" s="2">
        <f>IFERROR(INDEX('Leave-One-Out - Data'!$B:$BA,MATCH($P34,'Leave-One-Out - Data'!$A:$A,0),MATCH(AV$1,'Leave-One-Out - Data'!$B$1:$BA$1,0)),0)</f>
        <v>0.30777250757813451</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v>
      </c>
      <c r="BG34" s="2">
        <f>IFERROR(INDEX('Leave-One-Out - Data'!$B:$BA,MATCH($P34,'Leave-One-Out - Data'!$A:$A,0),MATCH(BG$1,'Leave-One-Out - Data'!$B$1:$BA$1,0)),0)</f>
        <v>0</v>
      </c>
      <c r="BH34" s="2">
        <f>IFERROR(INDEX('Leave-One-Out - Data'!$B:$BA,MATCH($P34,'Leave-One-Out - Data'!$A:$A,0),MATCH(BH$1,'Leave-One-Out - Data'!$B$1:$BA$1,0)),0)</f>
        <v>0</v>
      </c>
      <c r="BI34" s="2">
        <f>IFERROR(INDEX('Leave-One-Out - Data'!$B:$BA,MATCH($P34,'Leave-One-Out - Data'!$A:$A,0),MATCH(BI$1,'Leave-One-Out - Data'!$B$1:$BA$1,0)),0)</f>
        <v>0</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spans="16:69" x14ac:dyDescent="0.25">
      <c r="P35">
        <f>'Leave-One-Out - Data'!A34</f>
        <v>2014</v>
      </c>
      <c r="Q35" s="2">
        <f>IFERROR(INDEX('Leave-One-Out - Data'!$B:$BA,MATCH($P35,'Leave-One-Out - Data'!$A:$A,0),MATCH(Q$1,'Leave-One-Out - Data'!$B$1:$BA$1,0)),0)</f>
        <v>0.28554502129554749</v>
      </c>
      <c r="R35" s="2">
        <f>IFERROR(INDEX('Leave-One-Out - Data'!$B:$BA,MATCH($P35,'Leave-One-Out - Data'!$A:$A,0),MATCH(R$1,'Leave-One-Out - Data'!$B$1:$BA$1,0)),0)</f>
        <v>0.29170567168295375</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v>
      </c>
      <c r="Y35" s="2">
        <f>IFERROR(INDEX('Leave-One-Out - Data'!$B:$BA,MATCH($P35,'Leave-One-Out - Data'!$A:$A,0),MATCH(Y$1,'Leave-One-Out - Data'!$B$1:$BA$1,0)),0)</f>
        <v>0.27846438673138618</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v>
      </c>
      <c r="AG35" s="2">
        <f>IFERROR(INDEX('Leave-One-Out - Data'!$B:$BA,MATCH($P35,'Leave-One-Out - Data'!$A:$A,0),MATCH(AG$1,'Leave-One-Out - Data'!$B$1:$BA$1,0)),0)</f>
        <v>0</v>
      </c>
      <c r="AH35" s="2">
        <f>IFERROR(INDEX('Leave-One-Out - Data'!$B:$BA,MATCH($P35,'Leave-One-Out - Data'!$A:$A,0),MATCH(AH$1,'Leave-One-Out - Data'!$B$1:$BA$1,0)),0)</f>
        <v>0.27954167090356347</v>
      </c>
      <c r="AI35" s="2">
        <f>IFERROR(INDEX('Leave-One-Out - Data'!$B:$BA,MATCH($P35,'Leave-One-Out - Data'!$A:$A,0),MATCH(AI$1,'Leave-One-Out - Data'!$B$1:$BA$1,0)),0)</f>
        <v>0</v>
      </c>
      <c r="AJ35" s="2">
        <f>IFERROR(INDEX('Leave-One-Out - Data'!$B:$BA,MATCH($P35,'Leave-One-Out - Data'!$A:$A,0),MATCH(AJ$1,'Leave-One-Out - Data'!$B$1:$BA$1,0)),0)</f>
        <v>0.2685366963148117</v>
      </c>
      <c r="AK35" s="2">
        <f>IFERROR(INDEX('Leave-One-Out - Data'!$B:$BA,MATCH($P35,'Leave-One-Out - Data'!$A:$A,0),MATCH(AK$1,'Leave-One-Out - Data'!$B$1:$BA$1,0)),0)</f>
        <v>0</v>
      </c>
      <c r="AL35" s="2">
        <f>IFERROR(INDEX('Leave-One-Out - Data'!$B:$BA,MATCH($P35,'Leave-One-Out - Data'!$A:$A,0),MATCH(AL$1,'Leave-One-Out - Data'!$B$1:$BA$1,0)),0)</f>
        <v>0.2917662829756737</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v>
      </c>
      <c r="AP35" s="2">
        <f>IFERROR(INDEX('Leave-One-Out - Data'!$B:$BA,MATCH($P35,'Leave-One-Out - Data'!$A:$A,0),MATCH(AP$1,'Leave-One-Out - Data'!$B$1:$BA$1,0)),0)</f>
        <v>0</v>
      </c>
      <c r="AQ35" s="2">
        <f>IFERROR(INDEX('Leave-One-Out - Data'!$B:$BA,MATCH($P35,'Leave-One-Out - Data'!$A:$A,0),MATCH(AQ$1,'Leave-One-Out - Data'!$B$1:$BA$1,0)),0)</f>
        <v>0.28829316443204883</v>
      </c>
      <c r="AR35" s="2">
        <f>IFERROR(INDEX('Leave-One-Out - Data'!$B:$BA,MATCH($P35,'Leave-One-Out - Data'!$A:$A,0),MATCH(AR$1,'Leave-One-Out - Data'!$B$1:$BA$1,0)),0)</f>
        <v>0</v>
      </c>
      <c r="AS35" s="2">
        <f>IFERROR(INDEX('Leave-One-Out - Data'!$B:$BA,MATCH($P35,'Leave-One-Out - Data'!$A:$A,0),MATCH(AS$1,'Leave-One-Out - Data'!$B$1:$BA$1,0)),0)</f>
        <v>0.29033647392690176</v>
      </c>
      <c r="AT35" s="2">
        <f>IFERROR(INDEX('Leave-One-Out - Data'!$B:$BA,MATCH($P35,'Leave-One-Out - Data'!$A:$A,0),MATCH(AT$1,'Leave-One-Out - Data'!$B$1:$BA$1,0)),0)</f>
        <v>0.28725777921080586</v>
      </c>
      <c r="AU35" s="2">
        <f>IFERROR(INDEX('Leave-One-Out - Data'!$B:$BA,MATCH($P35,'Leave-One-Out - Data'!$A:$A,0),MATCH(AU$1,'Leave-One-Out - Data'!$B$1:$BA$1,0)),0)</f>
        <v>0</v>
      </c>
      <c r="AV35" s="2">
        <f>IFERROR(INDEX('Leave-One-Out - Data'!$B:$BA,MATCH($P35,'Leave-One-Out - Data'!$A:$A,0),MATCH(AV$1,'Leave-One-Out - Data'!$B$1:$BA$1,0)),0)</f>
        <v>0.29132577446103092</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v>
      </c>
      <c r="BG35" s="2">
        <f>IFERROR(INDEX('Leave-One-Out - Data'!$B:$BA,MATCH($P35,'Leave-One-Out - Data'!$A:$A,0),MATCH(BG$1,'Leave-One-Out - Data'!$B$1:$BA$1,0)),0)</f>
        <v>0</v>
      </c>
      <c r="BH35" s="2">
        <f>IFERROR(INDEX('Leave-One-Out - Data'!$B:$BA,MATCH($P35,'Leave-One-Out - Data'!$A:$A,0),MATCH(BH$1,'Leave-One-Out - Data'!$B$1:$BA$1,0)),0)</f>
        <v>0</v>
      </c>
      <c r="BI35" s="2">
        <f>IFERROR(INDEX('Leave-One-Out - Data'!$B:$BA,MATCH($P35,'Leave-One-Out - Data'!$A:$A,0),MATCH(BI$1,'Leave-One-Out - Data'!$B$1:$BA$1,0)),0)</f>
        <v>0</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spans="16:69" x14ac:dyDescent="0.25">
      <c r="P36">
        <f>'Leave-One-Out - Data'!A35</f>
        <v>2015</v>
      </c>
      <c r="Q36" s="2">
        <f>IFERROR(INDEX('Leave-One-Out - Data'!$B:$BA,MATCH($P36,'Leave-One-Out - Data'!$A:$A,0),MATCH(Q$1,'Leave-One-Out - Data'!$B$1:$BA$1,0)),0)</f>
        <v>0.27521929144859314</v>
      </c>
      <c r="R36" s="2">
        <f>IFERROR(INDEX('Leave-One-Out - Data'!$B:$BA,MATCH($P36,'Leave-One-Out - Data'!$A:$A,0),MATCH(R$1,'Leave-One-Out - Data'!$B$1:$BA$1,0)),0)</f>
        <v>0.27844118452072142</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v>
      </c>
      <c r="Y36" s="2">
        <f>IFERROR(INDEX('Leave-One-Out - Data'!$B:$BA,MATCH($P36,'Leave-One-Out - Data'!$A:$A,0),MATCH(Y$1,'Leave-One-Out - Data'!$B$1:$BA$1,0)),0)</f>
        <v>0.25442722922563554</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v>
      </c>
      <c r="AG36" s="2">
        <f>IFERROR(INDEX('Leave-One-Out - Data'!$B:$BA,MATCH($P36,'Leave-One-Out - Data'!$A:$A,0),MATCH(AG$1,'Leave-One-Out - Data'!$B$1:$BA$1,0)),0)</f>
        <v>0</v>
      </c>
      <c r="AH36" s="2">
        <f>IFERROR(INDEX('Leave-One-Out - Data'!$B:$BA,MATCH($P36,'Leave-One-Out - Data'!$A:$A,0),MATCH(AH$1,'Leave-One-Out - Data'!$B$1:$BA$1,0)),0)</f>
        <v>0.2698758666664362</v>
      </c>
      <c r="AI36" s="2">
        <f>IFERROR(INDEX('Leave-One-Out - Data'!$B:$BA,MATCH($P36,'Leave-One-Out - Data'!$A:$A,0),MATCH(AI$1,'Leave-One-Out - Data'!$B$1:$BA$1,0)),0)</f>
        <v>0</v>
      </c>
      <c r="AJ36" s="2">
        <f>IFERROR(INDEX('Leave-One-Out - Data'!$B:$BA,MATCH($P36,'Leave-One-Out - Data'!$A:$A,0),MATCH(AJ$1,'Leave-One-Out - Data'!$B$1:$BA$1,0)),0)</f>
        <v>0.24505333369970325</v>
      </c>
      <c r="AK36" s="2">
        <f>IFERROR(INDEX('Leave-One-Out - Data'!$B:$BA,MATCH($P36,'Leave-One-Out - Data'!$A:$A,0),MATCH(AK$1,'Leave-One-Out - Data'!$B$1:$BA$1,0)),0)</f>
        <v>0</v>
      </c>
      <c r="AL36" s="2">
        <f>IFERROR(INDEX('Leave-One-Out - Data'!$B:$BA,MATCH($P36,'Leave-One-Out - Data'!$A:$A,0),MATCH(AL$1,'Leave-One-Out - Data'!$B$1:$BA$1,0)),0)</f>
        <v>0.2779572636187076</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v>
      </c>
      <c r="AP36" s="2">
        <f>IFERROR(INDEX('Leave-One-Out - Data'!$B:$BA,MATCH($P36,'Leave-One-Out - Data'!$A:$A,0),MATCH(AP$1,'Leave-One-Out - Data'!$B$1:$BA$1,0)),0)</f>
        <v>0</v>
      </c>
      <c r="AQ36" s="2">
        <f>IFERROR(INDEX('Leave-One-Out - Data'!$B:$BA,MATCH($P36,'Leave-One-Out - Data'!$A:$A,0),MATCH(AQ$1,'Leave-One-Out - Data'!$B$1:$BA$1,0)),0)</f>
        <v>0.27619649283587938</v>
      </c>
      <c r="AR36" s="2">
        <f>IFERROR(INDEX('Leave-One-Out - Data'!$B:$BA,MATCH($P36,'Leave-One-Out - Data'!$A:$A,0),MATCH(AR$1,'Leave-One-Out - Data'!$B$1:$BA$1,0)),0)</f>
        <v>0</v>
      </c>
      <c r="AS36" s="2">
        <f>IFERROR(INDEX('Leave-One-Out - Data'!$B:$BA,MATCH($P36,'Leave-One-Out - Data'!$A:$A,0),MATCH(AS$1,'Leave-One-Out - Data'!$B$1:$BA$1,0)),0)</f>
        <v>0.27581321044266222</v>
      </c>
      <c r="AT36" s="2">
        <f>IFERROR(INDEX('Leave-One-Out - Data'!$B:$BA,MATCH($P36,'Leave-One-Out - Data'!$A:$A,0),MATCH(AT$1,'Leave-One-Out - Data'!$B$1:$BA$1,0)),0)</f>
        <v>0.26416967779397965</v>
      </c>
      <c r="AU36" s="2">
        <f>IFERROR(INDEX('Leave-One-Out - Data'!$B:$BA,MATCH($P36,'Leave-One-Out - Data'!$A:$A,0),MATCH(AU$1,'Leave-One-Out - Data'!$B$1:$BA$1,0)),0)</f>
        <v>0</v>
      </c>
      <c r="AV36" s="2">
        <f>IFERROR(INDEX('Leave-One-Out - Data'!$B:$BA,MATCH($P36,'Leave-One-Out - Data'!$A:$A,0),MATCH(AV$1,'Leave-One-Out - Data'!$B$1:$BA$1,0)),0)</f>
        <v>0.28075953009724619</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v>
      </c>
      <c r="BG36" s="2">
        <f>IFERROR(INDEX('Leave-One-Out - Data'!$B:$BA,MATCH($P36,'Leave-One-Out - Data'!$A:$A,0),MATCH(BG$1,'Leave-One-Out - Data'!$B$1:$BA$1,0)),0)</f>
        <v>0</v>
      </c>
      <c r="BH36" s="2">
        <f>IFERROR(INDEX('Leave-One-Out - Data'!$B:$BA,MATCH($P36,'Leave-One-Out - Data'!$A:$A,0),MATCH(BH$1,'Leave-One-Out - Data'!$B$1:$BA$1,0)),0)</f>
        <v>0</v>
      </c>
      <c r="BI36" s="2">
        <f>IFERROR(INDEX('Leave-One-Out - Data'!$B:$BA,MATCH($P36,'Leave-One-Out - Data'!$A:$A,0),MATCH(BI$1,'Leave-One-Out - Data'!$B$1:$BA$1,0)),0)</f>
        <v>0</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A17" workbookViewId="0">
      <selection activeCell="C2" sqref="C2:C52"/>
    </sheetView>
  </sheetViews>
  <sheetFormatPr defaultColWidth="8.85546875" defaultRowHeight="15" x14ac:dyDescent="0.25"/>
  <sheetData>
    <row r="1" spans="1:3" x14ac:dyDescent="0.25">
      <c r="A1" t="s">
        <v>29</v>
      </c>
      <c r="B1" t="s">
        <v>30</v>
      </c>
      <c r="C1" t="s">
        <v>28</v>
      </c>
    </row>
    <row r="2" spans="1:3" x14ac:dyDescent="0.25">
      <c r="A2" t="s">
        <v>58</v>
      </c>
      <c r="B2" t="s">
        <v>59</v>
      </c>
      <c r="C2">
        <v>1</v>
      </c>
    </row>
    <row r="3" spans="1:3" x14ac:dyDescent="0.25">
      <c r="A3" t="s">
        <v>60</v>
      </c>
      <c r="B3" t="s">
        <v>61</v>
      </c>
      <c r="C3">
        <v>2</v>
      </c>
    </row>
    <row r="4" spans="1:3" x14ac:dyDescent="0.25">
      <c r="A4" t="s">
        <v>62</v>
      </c>
      <c r="B4" t="s">
        <v>31</v>
      </c>
      <c r="C4">
        <v>4</v>
      </c>
    </row>
    <row r="5" spans="1:3" x14ac:dyDescent="0.25">
      <c r="A5" t="s">
        <v>63</v>
      </c>
      <c r="B5" t="s">
        <v>32</v>
      </c>
      <c r="C5">
        <v>5</v>
      </c>
    </row>
    <row r="6" spans="1:3" x14ac:dyDescent="0.25">
      <c r="A6" t="s">
        <v>64</v>
      </c>
      <c r="B6" t="s">
        <v>65</v>
      </c>
      <c r="C6">
        <v>6</v>
      </c>
    </row>
    <row r="7" spans="1:3" x14ac:dyDescent="0.25">
      <c r="A7" t="s">
        <v>66</v>
      </c>
      <c r="B7" t="s">
        <v>33</v>
      </c>
      <c r="C7">
        <v>8</v>
      </c>
    </row>
    <row r="8" spans="1:3" x14ac:dyDescent="0.25">
      <c r="A8" t="s">
        <v>67</v>
      </c>
      <c r="B8" t="s">
        <v>34</v>
      </c>
      <c r="C8">
        <v>9</v>
      </c>
    </row>
    <row r="9" spans="1:3" x14ac:dyDescent="0.25">
      <c r="A9" t="s">
        <v>68</v>
      </c>
      <c r="B9" t="s">
        <v>69</v>
      </c>
      <c r="C9">
        <v>10</v>
      </c>
    </row>
    <row r="10" spans="1:3" x14ac:dyDescent="0.25">
      <c r="A10" t="s">
        <v>70</v>
      </c>
      <c r="B10" t="s">
        <v>35</v>
      </c>
      <c r="C10">
        <v>11</v>
      </c>
    </row>
    <row r="11" spans="1:3" x14ac:dyDescent="0.25">
      <c r="A11" t="s">
        <v>71</v>
      </c>
      <c r="B11" t="s">
        <v>36</v>
      </c>
      <c r="C11">
        <v>12</v>
      </c>
    </row>
    <row r="12" spans="1:3" x14ac:dyDescent="0.25">
      <c r="A12" t="s">
        <v>72</v>
      </c>
      <c r="B12" t="s">
        <v>37</v>
      </c>
      <c r="C12">
        <v>13</v>
      </c>
    </row>
    <row r="13" spans="1:3" x14ac:dyDescent="0.25">
      <c r="A13" t="s">
        <v>73</v>
      </c>
      <c r="B13" t="s">
        <v>74</v>
      </c>
      <c r="C13">
        <v>15</v>
      </c>
    </row>
    <row r="14" spans="1:3" x14ac:dyDescent="0.25">
      <c r="A14" t="s">
        <v>75</v>
      </c>
      <c r="B14" t="s">
        <v>38</v>
      </c>
      <c r="C14">
        <v>16</v>
      </c>
    </row>
    <row r="15" spans="1:3" x14ac:dyDescent="0.25">
      <c r="A15" t="s">
        <v>76</v>
      </c>
      <c r="B15" t="s">
        <v>39</v>
      </c>
      <c r="C15">
        <v>17</v>
      </c>
    </row>
    <row r="16" spans="1:3" x14ac:dyDescent="0.25">
      <c r="A16" t="s">
        <v>77</v>
      </c>
      <c r="B16" t="s">
        <v>40</v>
      </c>
      <c r="C16">
        <v>18</v>
      </c>
    </row>
    <row r="17" spans="1:3" x14ac:dyDescent="0.25">
      <c r="A17" t="s">
        <v>78</v>
      </c>
      <c r="B17" t="s">
        <v>79</v>
      </c>
      <c r="C17">
        <v>19</v>
      </c>
    </row>
    <row r="18" spans="1:3" x14ac:dyDescent="0.25">
      <c r="A18" t="s">
        <v>80</v>
      </c>
      <c r="B18" t="s">
        <v>41</v>
      </c>
      <c r="C18">
        <v>20</v>
      </c>
    </row>
    <row r="19" spans="1:3" x14ac:dyDescent="0.25">
      <c r="A19" t="s">
        <v>81</v>
      </c>
      <c r="B19" t="s">
        <v>42</v>
      </c>
      <c r="C19">
        <v>21</v>
      </c>
    </row>
    <row r="20" spans="1:3" x14ac:dyDescent="0.25">
      <c r="A20" t="s">
        <v>82</v>
      </c>
      <c r="B20" t="s">
        <v>43</v>
      </c>
      <c r="C20">
        <v>22</v>
      </c>
    </row>
    <row r="21" spans="1:3" x14ac:dyDescent="0.25">
      <c r="A21" t="s">
        <v>83</v>
      </c>
      <c r="B21" t="s">
        <v>84</v>
      </c>
      <c r="C21">
        <v>23</v>
      </c>
    </row>
    <row r="22" spans="1:3" x14ac:dyDescent="0.25">
      <c r="A22" t="s">
        <v>85</v>
      </c>
      <c r="B22" t="s">
        <v>44</v>
      </c>
      <c r="C22">
        <v>24</v>
      </c>
    </row>
    <row r="23" spans="1:3" x14ac:dyDescent="0.25">
      <c r="A23" t="s">
        <v>86</v>
      </c>
      <c r="B23" t="s">
        <v>45</v>
      </c>
      <c r="C23">
        <v>25</v>
      </c>
    </row>
    <row r="24" spans="1:3" x14ac:dyDescent="0.25">
      <c r="A24" t="s">
        <v>87</v>
      </c>
      <c r="B24" t="s">
        <v>88</v>
      </c>
      <c r="C24">
        <v>26</v>
      </c>
    </row>
    <row r="25" spans="1:3" x14ac:dyDescent="0.25">
      <c r="A25" t="s">
        <v>89</v>
      </c>
      <c r="B25" t="s">
        <v>46</v>
      </c>
      <c r="C25">
        <v>27</v>
      </c>
    </row>
    <row r="26" spans="1:3" x14ac:dyDescent="0.25">
      <c r="A26" t="s">
        <v>90</v>
      </c>
      <c r="B26" t="s">
        <v>91</v>
      </c>
      <c r="C26">
        <v>28</v>
      </c>
    </row>
    <row r="27" spans="1:3" x14ac:dyDescent="0.25">
      <c r="A27" t="s">
        <v>92</v>
      </c>
      <c r="B27" t="s">
        <v>47</v>
      </c>
      <c r="C27">
        <v>29</v>
      </c>
    </row>
    <row r="28" spans="1:3" x14ac:dyDescent="0.25">
      <c r="A28" t="s">
        <v>93</v>
      </c>
      <c r="B28" t="s">
        <v>94</v>
      </c>
      <c r="C28">
        <v>30</v>
      </c>
    </row>
    <row r="29" spans="1:3" x14ac:dyDescent="0.25">
      <c r="A29" t="s">
        <v>95</v>
      </c>
      <c r="B29" t="s">
        <v>48</v>
      </c>
      <c r="C29">
        <v>31</v>
      </c>
    </row>
    <row r="30" spans="1:3" x14ac:dyDescent="0.25">
      <c r="A30" t="s">
        <v>96</v>
      </c>
      <c r="B30" t="s">
        <v>49</v>
      </c>
      <c r="C30">
        <v>32</v>
      </c>
    </row>
    <row r="31" spans="1:3" x14ac:dyDescent="0.25">
      <c r="A31" t="s">
        <v>97</v>
      </c>
      <c r="B31" t="s">
        <v>98</v>
      </c>
      <c r="C31">
        <v>33</v>
      </c>
    </row>
    <row r="32" spans="1:3" x14ac:dyDescent="0.25">
      <c r="A32" t="s">
        <v>99</v>
      </c>
      <c r="B32" t="s">
        <v>50</v>
      </c>
      <c r="C32">
        <v>34</v>
      </c>
    </row>
    <row r="33" spans="1:3" x14ac:dyDescent="0.25">
      <c r="A33" t="s">
        <v>100</v>
      </c>
      <c r="B33" t="s">
        <v>101</v>
      </c>
      <c r="C33">
        <v>35</v>
      </c>
    </row>
    <row r="34" spans="1:3" x14ac:dyDescent="0.25">
      <c r="A34" t="s">
        <v>102</v>
      </c>
      <c r="B34" t="s">
        <v>103</v>
      </c>
      <c r="C34">
        <v>36</v>
      </c>
    </row>
    <row r="35" spans="1:3" x14ac:dyDescent="0.25">
      <c r="A35" t="s">
        <v>104</v>
      </c>
      <c r="B35" t="s">
        <v>105</v>
      </c>
      <c r="C35">
        <v>37</v>
      </c>
    </row>
    <row r="36" spans="1:3" x14ac:dyDescent="0.25">
      <c r="A36" t="s">
        <v>106</v>
      </c>
      <c r="B36" t="s">
        <v>51</v>
      </c>
      <c r="C36">
        <v>38</v>
      </c>
    </row>
    <row r="37" spans="1:3" x14ac:dyDescent="0.25">
      <c r="A37" t="s">
        <v>107</v>
      </c>
      <c r="B37" t="s">
        <v>108</v>
      </c>
      <c r="C37">
        <v>39</v>
      </c>
    </row>
    <row r="38" spans="1:3" x14ac:dyDescent="0.25">
      <c r="A38" t="s">
        <v>109</v>
      </c>
      <c r="B38" t="s">
        <v>52</v>
      </c>
      <c r="C38">
        <v>40</v>
      </c>
    </row>
    <row r="39" spans="1:3" x14ac:dyDescent="0.25">
      <c r="A39" t="s">
        <v>110</v>
      </c>
      <c r="B39" t="s">
        <v>111</v>
      </c>
      <c r="C39">
        <v>41</v>
      </c>
    </row>
    <row r="40" spans="1:3" x14ac:dyDescent="0.25">
      <c r="A40" t="s">
        <v>112</v>
      </c>
      <c r="B40" t="s">
        <v>113</v>
      </c>
      <c r="C40">
        <v>42</v>
      </c>
    </row>
    <row r="41" spans="1:3" x14ac:dyDescent="0.25">
      <c r="A41" t="s">
        <v>114</v>
      </c>
      <c r="B41" t="s">
        <v>115</v>
      </c>
      <c r="C41">
        <v>44</v>
      </c>
    </row>
    <row r="42" spans="1:3" x14ac:dyDescent="0.25">
      <c r="A42" t="s">
        <v>116</v>
      </c>
      <c r="B42" t="s">
        <v>53</v>
      </c>
      <c r="C42">
        <v>45</v>
      </c>
    </row>
    <row r="43" spans="1:3" x14ac:dyDescent="0.25">
      <c r="A43" t="s">
        <v>117</v>
      </c>
      <c r="B43" t="s">
        <v>54</v>
      </c>
      <c r="C43">
        <v>46</v>
      </c>
    </row>
    <row r="44" spans="1:3" x14ac:dyDescent="0.25">
      <c r="A44" t="s">
        <v>118</v>
      </c>
      <c r="B44" t="s">
        <v>55</v>
      </c>
      <c r="C44">
        <v>47</v>
      </c>
    </row>
    <row r="45" spans="1:3" x14ac:dyDescent="0.25">
      <c r="A45" t="s">
        <v>119</v>
      </c>
      <c r="B45" t="s">
        <v>56</v>
      </c>
      <c r="C45">
        <v>48</v>
      </c>
    </row>
    <row r="46" spans="1:3" x14ac:dyDescent="0.25">
      <c r="A46" t="s">
        <v>120</v>
      </c>
      <c r="B46" t="s">
        <v>121</v>
      </c>
      <c r="C46">
        <v>49</v>
      </c>
    </row>
    <row r="47" spans="1:3" x14ac:dyDescent="0.25">
      <c r="A47" t="s">
        <v>122</v>
      </c>
      <c r="B47" t="s">
        <v>123</v>
      </c>
      <c r="C47">
        <v>50</v>
      </c>
    </row>
    <row r="48" spans="1:3" x14ac:dyDescent="0.25">
      <c r="A48" t="s">
        <v>124</v>
      </c>
      <c r="B48" t="s">
        <v>125</v>
      </c>
      <c r="C48">
        <v>51</v>
      </c>
    </row>
    <row r="49" spans="1:3" x14ac:dyDescent="0.25">
      <c r="A49" t="s">
        <v>126</v>
      </c>
      <c r="B49" t="s">
        <v>127</v>
      </c>
      <c r="C49">
        <v>53</v>
      </c>
    </row>
    <row r="50" spans="1:3" x14ac:dyDescent="0.25">
      <c r="A50" t="s">
        <v>128</v>
      </c>
      <c r="B50" t="s">
        <v>129</v>
      </c>
      <c r="C50">
        <v>54</v>
      </c>
    </row>
    <row r="51" spans="1:3" x14ac:dyDescent="0.25">
      <c r="A51" t="s">
        <v>130</v>
      </c>
      <c r="B51" t="s">
        <v>57</v>
      </c>
      <c r="C51">
        <v>55</v>
      </c>
    </row>
    <row r="52" spans="1:3" x14ac:dyDescent="0.25">
      <c r="A52" t="s">
        <v>131</v>
      </c>
      <c r="B52" t="s">
        <v>132</v>
      </c>
      <c r="C52">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G31" sqref="G31"/>
    </sheetView>
  </sheetViews>
  <sheetFormatPr defaultRowHeight="15" x14ac:dyDescent="0.25"/>
  <sheetData>
    <row r="1" spans="1:5" x14ac:dyDescent="0.25">
      <c r="A1" t="s">
        <v>161</v>
      </c>
      <c r="B1" t="s">
        <v>162</v>
      </c>
      <c r="C1" t="s">
        <v>134</v>
      </c>
      <c r="D1" t="s">
        <v>163</v>
      </c>
      <c r="E1" t="s">
        <v>0</v>
      </c>
    </row>
    <row r="2" spans="1:5" x14ac:dyDescent="0.25">
      <c r="A2">
        <v>4</v>
      </c>
      <c r="B2">
        <v>0</v>
      </c>
      <c r="C2">
        <v>0.45485404133796692</v>
      </c>
      <c r="D2">
        <v>0.46398344367742539</v>
      </c>
      <c r="E2">
        <v>1982</v>
      </c>
    </row>
    <row r="3" spans="1:5" x14ac:dyDescent="0.25">
      <c r="A3">
        <v>5</v>
      </c>
      <c r="B3">
        <v>1.7000000923871994E-2</v>
      </c>
      <c r="C3">
        <v>0.45566859841346741</v>
      </c>
      <c r="D3">
        <v>0.45208545088768004</v>
      </c>
      <c r="E3">
        <v>1983</v>
      </c>
    </row>
    <row r="4" spans="1:5" x14ac:dyDescent="0.25">
      <c r="A4">
        <v>8</v>
      </c>
      <c r="B4">
        <v>0</v>
      </c>
      <c r="C4">
        <v>0.4263959527015686</v>
      </c>
      <c r="D4">
        <v>0.42365869742631906</v>
      </c>
      <c r="E4">
        <v>1984</v>
      </c>
    </row>
    <row r="5" spans="1:5" x14ac:dyDescent="0.25">
      <c r="A5">
        <v>9</v>
      </c>
      <c r="B5">
        <v>0</v>
      </c>
      <c r="C5">
        <v>0.38088235259056091</v>
      </c>
      <c r="D5">
        <v>0.38005282777547839</v>
      </c>
      <c r="E5">
        <v>1985</v>
      </c>
    </row>
    <row r="6" spans="1:5" x14ac:dyDescent="0.25">
      <c r="A6">
        <v>12</v>
      </c>
      <c r="B6">
        <v>0</v>
      </c>
      <c r="C6">
        <v>0.38520056009292603</v>
      </c>
      <c r="D6">
        <v>0.39074350377917294</v>
      </c>
      <c r="E6">
        <v>1986</v>
      </c>
    </row>
    <row r="7" spans="1:5" x14ac:dyDescent="0.25">
      <c r="A7">
        <v>13</v>
      </c>
      <c r="B7">
        <v>0</v>
      </c>
      <c r="C7">
        <v>0.37112009525299072</v>
      </c>
      <c r="D7">
        <v>0.37395957794785495</v>
      </c>
      <c r="E7">
        <v>1987</v>
      </c>
    </row>
    <row r="8" spans="1:5" x14ac:dyDescent="0.25">
      <c r="A8">
        <v>16</v>
      </c>
      <c r="B8">
        <v>0</v>
      </c>
      <c r="C8">
        <v>0.37837839126586914</v>
      </c>
      <c r="D8">
        <v>0.3771142604649067</v>
      </c>
      <c r="E8">
        <v>1988</v>
      </c>
    </row>
    <row r="9" spans="1:5" x14ac:dyDescent="0.25">
      <c r="A9">
        <v>18</v>
      </c>
      <c r="B9">
        <v>0.18199999630451202</v>
      </c>
      <c r="C9">
        <v>0.37176164984703064</v>
      </c>
      <c r="D9">
        <v>0.36635662648081779</v>
      </c>
      <c r="E9">
        <v>1989</v>
      </c>
    </row>
    <row r="10" spans="1:5" x14ac:dyDescent="0.25">
      <c r="A10">
        <v>20</v>
      </c>
      <c r="B10">
        <v>0</v>
      </c>
      <c r="C10">
        <v>0.37998601794242859</v>
      </c>
      <c r="D10">
        <v>0.38074058732390409</v>
      </c>
      <c r="E10">
        <v>1990</v>
      </c>
    </row>
    <row r="11" spans="1:5" x14ac:dyDescent="0.25">
      <c r="A11">
        <v>21</v>
      </c>
      <c r="B11">
        <v>7.4000000953674316E-2</v>
      </c>
      <c r="C11">
        <v>0.37684538960456848</v>
      </c>
      <c r="D11">
        <v>0.37722676169872282</v>
      </c>
      <c r="E11">
        <v>1991</v>
      </c>
    </row>
    <row r="12" spans="1:5" x14ac:dyDescent="0.25">
      <c r="A12">
        <v>22</v>
      </c>
      <c r="B12">
        <v>0.13500000536441803</v>
      </c>
      <c r="C12">
        <v>0.35256409645080566</v>
      </c>
      <c r="D12">
        <v>0.34729410541057587</v>
      </c>
      <c r="E12">
        <v>1992</v>
      </c>
    </row>
    <row r="13" spans="1:5" x14ac:dyDescent="0.25">
      <c r="A13">
        <v>24</v>
      </c>
      <c r="B13">
        <v>0</v>
      </c>
      <c r="C13">
        <v>0.32559999823570251</v>
      </c>
      <c r="D13">
        <v>0.33111139422655111</v>
      </c>
      <c r="E13">
        <v>1993</v>
      </c>
    </row>
    <row r="14" spans="1:5" x14ac:dyDescent="0.25">
      <c r="A14">
        <v>25</v>
      </c>
      <c r="B14">
        <v>2.7000000700354576E-2</v>
      </c>
      <c r="C14">
        <v>0.32926830649375916</v>
      </c>
      <c r="D14">
        <v>0.33184808216989042</v>
      </c>
      <c r="E14">
        <v>1994</v>
      </c>
    </row>
    <row r="15" spans="1:5" x14ac:dyDescent="0.25">
      <c r="A15">
        <v>27</v>
      </c>
      <c r="B15">
        <v>0.19099999964237213</v>
      </c>
      <c r="C15">
        <v>0.32881596684455872</v>
      </c>
      <c r="D15">
        <v>0.33530552090704441</v>
      </c>
      <c r="E15">
        <v>1995</v>
      </c>
    </row>
    <row r="16" spans="1:5" x14ac:dyDescent="0.25">
      <c r="A16">
        <v>29</v>
      </c>
      <c r="B16">
        <v>3.2999999821186066E-2</v>
      </c>
      <c r="C16">
        <v>0.3287566602230072</v>
      </c>
      <c r="D16">
        <v>0.3181563045978546</v>
      </c>
      <c r="E16">
        <v>1996</v>
      </c>
    </row>
    <row r="17" spans="1:5" x14ac:dyDescent="0.25">
      <c r="A17">
        <v>31</v>
      </c>
      <c r="B17">
        <v>0</v>
      </c>
      <c r="C17">
        <v>0.29864972829818726</v>
      </c>
      <c r="D17">
        <v>0.29952593266963956</v>
      </c>
      <c r="E17">
        <v>1997</v>
      </c>
    </row>
    <row r="18" spans="1:5" x14ac:dyDescent="0.25">
      <c r="A18">
        <v>32</v>
      </c>
      <c r="B18">
        <v>0</v>
      </c>
      <c r="C18">
        <v>0.32145747542381287</v>
      </c>
      <c r="D18">
        <v>0.31424125763773919</v>
      </c>
      <c r="E18">
        <v>1998</v>
      </c>
    </row>
    <row r="19" spans="1:5" x14ac:dyDescent="0.25">
      <c r="A19">
        <v>34</v>
      </c>
      <c r="B19">
        <v>0</v>
      </c>
      <c r="C19">
        <v>0.30680060386657715</v>
      </c>
      <c r="D19">
        <v>0.30635541775822644</v>
      </c>
      <c r="E19">
        <v>1999</v>
      </c>
    </row>
    <row r="20" spans="1:5" x14ac:dyDescent="0.25">
      <c r="A20">
        <v>38</v>
      </c>
      <c r="B20">
        <v>0.10499999672174454</v>
      </c>
      <c r="C20">
        <v>0.31500393152236938</v>
      </c>
      <c r="D20">
        <v>0.31276253858208652</v>
      </c>
      <c r="E20">
        <v>2000</v>
      </c>
    </row>
    <row r="21" spans="1:5" x14ac:dyDescent="0.25">
      <c r="A21">
        <v>40</v>
      </c>
      <c r="B21">
        <v>0.12700000405311584</v>
      </c>
      <c r="C21">
        <v>0.30393701791763306</v>
      </c>
      <c r="D21">
        <v>0.30608820943534376</v>
      </c>
      <c r="E21">
        <v>2001</v>
      </c>
    </row>
    <row r="22" spans="1:5" x14ac:dyDescent="0.25">
      <c r="A22">
        <v>45</v>
      </c>
      <c r="B22">
        <v>7.0000002160668373E-3</v>
      </c>
      <c r="C22">
        <v>0.31653544306755066</v>
      </c>
      <c r="D22">
        <v>0.30754794341325759</v>
      </c>
      <c r="E22">
        <v>2002</v>
      </c>
    </row>
    <row r="23" spans="1:5" x14ac:dyDescent="0.25">
      <c r="A23">
        <v>46</v>
      </c>
      <c r="B23">
        <v>7.8000001609325409E-2</v>
      </c>
      <c r="C23">
        <v>0.30581039190292358</v>
      </c>
      <c r="D23">
        <v>0.31172789165377612</v>
      </c>
      <c r="E23">
        <v>2003</v>
      </c>
    </row>
    <row r="24" spans="1:5" x14ac:dyDescent="0.25">
      <c r="A24">
        <v>47</v>
      </c>
      <c r="B24">
        <v>2.4000000208616257E-2</v>
      </c>
      <c r="C24">
        <v>0.31045752763748169</v>
      </c>
      <c r="D24">
        <v>0.27975658956170085</v>
      </c>
      <c r="E24">
        <v>2004</v>
      </c>
    </row>
    <row r="25" spans="1:5" x14ac:dyDescent="0.25">
      <c r="A25">
        <v>48</v>
      </c>
      <c r="B25">
        <v>0</v>
      </c>
      <c r="C25">
        <v>0.30706742405891418</v>
      </c>
      <c r="D25">
        <v>0.29834986200928693</v>
      </c>
      <c r="E25">
        <v>2005</v>
      </c>
    </row>
    <row r="26" spans="1:5" x14ac:dyDescent="0.25">
      <c r="A26">
        <v>55</v>
      </c>
      <c r="B26">
        <v>0</v>
      </c>
      <c r="C26">
        <v>0.32746478915214539</v>
      </c>
      <c r="D26">
        <v>0.29287400063872338</v>
      </c>
      <c r="E26">
        <v>2006</v>
      </c>
    </row>
    <row r="27" spans="1:5" x14ac:dyDescent="0.25">
      <c r="C27">
        <v>0.32060390710830688</v>
      </c>
      <c r="D27">
        <v>0.30495447930693625</v>
      </c>
      <c r="E27">
        <v>2007</v>
      </c>
    </row>
    <row r="28" spans="1:5" x14ac:dyDescent="0.25">
      <c r="C28">
        <v>0.31190726161003113</v>
      </c>
      <c r="D28">
        <v>0.29953068900108337</v>
      </c>
      <c r="E28">
        <v>2008</v>
      </c>
    </row>
    <row r="29" spans="1:5" x14ac:dyDescent="0.25">
      <c r="C29">
        <v>0.29843562841415405</v>
      </c>
      <c r="D29">
        <v>0.29985448808968068</v>
      </c>
      <c r="E29">
        <v>2009</v>
      </c>
    </row>
    <row r="30" spans="1:5" x14ac:dyDescent="0.25">
      <c r="C30">
        <v>0.28271028399467468</v>
      </c>
      <c r="D30">
        <v>0.28338923931121829</v>
      </c>
      <c r="E30">
        <v>2010</v>
      </c>
    </row>
    <row r="31" spans="1:5" x14ac:dyDescent="0.25">
      <c r="C31">
        <v>0.27611044049263</v>
      </c>
      <c r="D31">
        <v>0.2884222201704979</v>
      </c>
      <c r="E31">
        <v>2011</v>
      </c>
    </row>
    <row r="32" spans="1:5" x14ac:dyDescent="0.25">
      <c r="C32">
        <v>0.31108596920967102</v>
      </c>
      <c r="D32">
        <v>0.28934676964581008</v>
      </c>
      <c r="E32">
        <v>2012</v>
      </c>
    </row>
    <row r="33" spans="3:5" x14ac:dyDescent="0.25">
      <c r="C33">
        <v>0.30536913871765137</v>
      </c>
      <c r="D33">
        <v>0.27129086560010912</v>
      </c>
      <c r="E33">
        <v>2013</v>
      </c>
    </row>
    <row r="34" spans="3:5" x14ac:dyDescent="0.25">
      <c r="C34">
        <v>0.28554502129554749</v>
      </c>
      <c r="D34">
        <v>0.26627936100959781</v>
      </c>
      <c r="E34">
        <v>2014</v>
      </c>
    </row>
    <row r="35" spans="3:5" x14ac:dyDescent="0.25">
      <c r="C35">
        <v>0.27521929144859314</v>
      </c>
      <c r="D35">
        <v>0.2542479195296764</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G34" sqref="G34"/>
    </sheetView>
  </sheetViews>
  <sheetFormatPr defaultRowHeight="15" x14ac:dyDescent="0.25"/>
  <sheetData>
    <row r="1" spans="1:5" x14ac:dyDescent="0.25">
      <c r="A1" t="s">
        <v>161</v>
      </c>
      <c r="B1" t="s">
        <v>162</v>
      </c>
      <c r="C1" t="s">
        <v>134</v>
      </c>
      <c r="D1" t="s">
        <v>163</v>
      </c>
      <c r="E1" t="s">
        <v>0</v>
      </c>
    </row>
    <row r="2" spans="1:5" x14ac:dyDescent="0.25">
      <c r="A2">
        <v>4</v>
      </c>
      <c r="B2">
        <v>0</v>
      </c>
      <c r="C2">
        <v>0.45485404133796692</v>
      </c>
      <c r="D2">
        <v>0.45732123500108723</v>
      </c>
      <c r="E2">
        <v>1982</v>
      </c>
    </row>
    <row r="3" spans="1:5" x14ac:dyDescent="0.25">
      <c r="A3">
        <v>5</v>
      </c>
      <c r="B3">
        <v>0</v>
      </c>
      <c r="C3">
        <v>0.45566859841346741</v>
      </c>
      <c r="D3">
        <v>0.45576109388470648</v>
      </c>
      <c r="E3">
        <v>1983</v>
      </c>
    </row>
    <row r="4" spans="1:5" x14ac:dyDescent="0.25">
      <c r="A4">
        <v>8</v>
      </c>
      <c r="B4">
        <v>0</v>
      </c>
      <c r="C4">
        <v>0.4263959527015686</v>
      </c>
      <c r="D4">
        <v>0.42513698112964632</v>
      </c>
      <c r="E4">
        <v>1984</v>
      </c>
    </row>
    <row r="5" spans="1:5" x14ac:dyDescent="0.25">
      <c r="A5">
        <v>9</v>
      </c>
      <c r="B5">
        <v>0.21500000357627869</v>
      </c>
      <c r="C5">
        <v>0.38088235259056091</v>
      </c>
      <c r="D5">
        <v>0.3808942598998547</v>
      </c>
      <c r="E5">
        <v>1985</v>
      </c>
    </row>
    <row r="6" spans="1:5" x14ac:dyDescent="0.25">
      <c r="A6">
        <v>12</v>
      </c>
      <c r="B6">
        <v>0</v>
      </c>
      <c r="C6">
        <v>0.38520056009292603</v>
      </c>
      <c r="D6">
        <v>0.39795495662093161</v>
      </c>
      <c r="E6">
        <v>1986</v>
      </c>
    </row>
    <row r="7" spans="1:5" x14ac:dyDescent="0.25">
      <c r="A7">
        <v>13</v>
      </c>
      <c r="B7">
        <v>0</v>
      </c>
      <c r="C7">
        <v>0.37112009525299072</v>
      </c>
      <c r="D7">
        <v>0.39109611877799033</v>
      </c>
      <c r="E7">
        <v>1987</v>
      </c>
    </row>
    <row r="8" spans="1:5" x14ac:dyDescent="0.25">
      <c r="A8">
        <v>16</v>
      </c>
      <c r="B8">
        <v>0</v>
      </c>
      <c r="C8">
        <v>0.37837839126586914</v>
      </c>
      <c r="D8">
        <v>0.37698381009697912</v>
      </c>
      <c r="E8">
        <v>1988</v>
      </c>
    </row>
    <row r="9" spans="1:5" x14ac:dyDescent="0.25">
      <c r="A9">
        <v>18</v>
      </c>
      <c r="B9">
        <v>0</v>
      </c>
      <c r="C9">
        <v>0.37176164984703064</v>
      </c>
      <c r="D9">
        <v>0.36123018345236779</v>
      </c>
      <c r="E9">
        <v>1989</v>
      </c>
    </row>
    <row r="10" spans="1:5" x14ac:dyDescent="0.25">
      <c r="A10">
        <v>20</v>
      </c>
      <c r="B10">
        <v>0.13400000333786011</v>
      </c>
      <c r="C10">
        <v>0.37998601794242859</v>
      </c>
      <c r="D10">
        <v>0.39996896439790725</v>
      </c>
      <c r="E10">
        <v>1990</v>
      </c>
    </row>
    <row r="11" spans="1:5" x14ac:dyDescent="0.25">
      <c r="A11">
        <v>21</v>
      </c>
      <c r="B11">
        <v>0</v>
      </c>
      <c r="C11">
        <v>0.37684538960456848</v>
      </c>
      <c r="D11">
        <v>0.37673886027932169</v>
      </c>
      <c r="E11">
        <v>1991</v>
      </c>
    </row>
    <row r="12" spans="1:5" x14ac:dyDescent="0.25">
      <c r="A12">
        <v>22</v>
      </c>
      <c r="B12">
        <v>0.35100001096725464</v>
      </c>
      <c r="C12">
        <v>0.35256409645080566</v>
      </c>
      <c r="D12">
        <v>0.34371254880726343</v>
      </c>
      <c r="E12">
        <v>1992</v>
      </c>
    </row>
    <row r="13" spans="1:5" x14ac:dyDescent="0.25">
      <c r="A13">
        <v>24</v>
      </c>
      <c r="B13">
        <v>4.999999888241291E-3</v>
      </c>
      <c r="C13">
        <v>0.32559999823570251</v>
      </c>
      <c r="D13">
        <v>0.32568274365365507</v>
      </c>
      <c r="E13">
        <v>1993</v>
      </c>
    </row>
    <row r="14" spans="1:5" x14ac:dyDescent="0.25">
      <c r="A14">
        <v>25</v>
      </c>
      <c r="B14">
        <v>0</v>
      </c>
      <c r="C14">
        <v>0.32926830649375916</v>
      </c>
      <c r="D14">
        <v>0.33601495653390884</v>
      </c>
      <c r="E14">
        <v>1994</v>
      </c>
    </row>
    <row r="15" spans="1:5" x14ac:dyDescent="0.25">
      <c r="A15">
        <v>27</v>
      </c>
      <c r="B15">
        <v>0</v>
      </c>
      <c r="C15">
        <v>0.32881596684455872</v>
      </c>
      <c r="D15">
        <v>0.34657349638640883</v>
      </c>
      <c r="E15">
        <v>1995</v>
      </c>
    </row>
    <row r="16" spans="1:5" x14ac:dyDescent="0.25">
      <c r="A16">
        <v>29</v>
      </c>
      <c r="B16">
        <v>3.9999999105930328E-2</v>
      </c>
      <c r="C16">
        <v>0.3287566602230072</v>
      </c>
      <c r="D16">
        <v>0.31250864076614376</v>
      </c>
      <c r="E16">
        <v>1996</v>
      </c>
    </row>
    <row r="17" spans="1:5" x14ac:dyDescent="0.25">
      <c r="A17">
        <v>31</v>
      </c>
      <c r="B17">
        <v>7.2999998927116394E-2</v>
      </c>
      <c r="C17">
        <v>0.29864972829818726</v>
      </c>
      <c r="D17">
        <v>0.28891327358782293</v>
      </c>
      <c r="E17">
        <v>1997</v>
      </c>
    </row>
    <row r="18" spans="1:5" x14ac:dyDescent="0.25">
      <c r="A18">
        <v>32</v>
      </c>
      <c r="B18">
        <v>8.6000002920627594E-2</v>
      </c>
      <c r="C18">
        <v>0.32145747542381287</v>
      </c>
      <c r="D18">
        <v>0.30068807117640972</v>
      </c>
      <c r="E18">
        <v>1998</v>
      </c>
    </row>
    <row r="19" spans="1:5" x14ac:dyDescent="0.25">
      <c r="A19">
        <v>34</v>
      </c>
      <c r="B19">
        <v>9.6000000834465027E-2</v>
      </c>
      <c r="C19">
        <v>0.30680060386657715</v>
      </c>
      <c r="D19">
        <v>0.30655757942795753</v>
      </c>
      <c r="E19">
        <v>1999</v>
      </c>
    </row>
    <row r="20" spans="1:5" x14ac:dyDescent="0.25">
      <c r="A20">
        <v>38</v>
      </c>
      <c r="B20">
        <v>0</v>
      </c>
      <c r="C20">
        <v>0.31500393152236938</v>
      </c>
      <c r="D20">
        <v>0.32273804150521751</v>
      </c>
      <c r="E20">
        <v>2000</v>
      </c>
    </row>
    <row r="21" spans="1:5" x14ac:dyDescent="0.25">
      <c r="A21">
        <v>40</v>
      </c>
      <c r="B21">
        <v>0</v>
      </c>
      <c r="C21">
        <v>0.30393701791763306</v>
      </c>
      <c r="D21">
        <v>0.31905436244606966</v>
      </c>
      <c r="E21">
        <v>2001</v>
      </c>
    </row>
    <row r="22" spans="1:5" x14ac:dyDescent="0.25">
      <c r="A22">
        <v>45</v>
      </c>
      <c r="B22">
        <v>0</v>
      </c>
      <c r="C22">
        <v>0.31653544306755066</v>
      </c>
      <c r="D22">
        <v>0.31030345404148102</v>
      </c>
      <c r="E22">
        <v>2002</v>
      </c>
    </row>
    <row r="23" spans="1:5" x14ac:dyDescent="0.25">
      <c r="A23">
        <v>46</v>
      </c>
      <c r="B23">
        <v>0</v>
      </c>
      <c r="C23">
        <v>0.30581039190292358</v>
      </c>
      <c r="D23">
        <v>0.32615236921608448</v>
      </c>
      <c r="E23">
        <v>2003</v>
      </c>
    </row>
    <row r="24" spans="1:5" x14ac:dyDescent="0.25">
      <c r="A24">
        <v>47</v>
      </c>
      <c r="B24">
        <v>0</v>
      </c>
      <c r="C24">
        <v>0.31045752763748169</v>
      </c>
      <c r="D24">
        <v>0.292237143009901</v>
      </c>
      <c r="E24">
        <v>2004</v>
      </c>
    </row>
    <row r="25" spans="1:5" x14ac:dyDescent="0.25">
      <c r="A25">
        <v>48</v>
      </c>
      <c r="B25">
        <v>0</v>
      </c>
      <c r="C25">
        <v>0.30706742405891418</v>
      </c>
      <c r="D25">
        <v>0.2955551670640707</v>
      </c>
      <c r="E25">
        <v>2005</v>
      </c>
    </row>
    <row r="26" spans="1:5" x14ac:dyDescent="0.25">
      <c r="A26">
        <v>55</v>
      </c>
      <c r="B26">
        <v>0</v>
      </c>
      <c r="C26">
        <v>0.32746478915214539</v>
      </c>
      <c r="D26">
        <v>0.3085315600931644</v>
      </c>
      <c r="E26">
        <v>2006</v>
      </c>
    </row>
    <row r="27" spans="1:5" x14ac:dyDescent="0.25">
      <c r="C27">
        <v>0.32060390710830688</v>
      </c>
      <c r="D27">
        <v>0.30595865800976751</v>
      </c>
      <c r="E27">
        <v>2007</v>
      </c>
    </row>
    <row r="28" spans="1:5" x14ac:dyDescent="0.25">
      <c r="C28">
        <v>0.31190726161003113</v>
      </c>
      <c r="D28">
        <v>0.31002713358402251</v>
      </c>
      <c r="E28">
        <v>2008</v>
      </c>
    </row>
    <row r="29" spans="1:5" x14ac:dyDescent="0.25">
      <c r="C29">
        <v>0.29843562841415405</v>
      </c>
      <c r="D29">
        <v>0.31655656126141551</v>
      </c>
      <c r="E29">
        <v>2009</v>
      </c>
    </row>
    <row r="30" spans="1:5" x14ac:dyDescent="0.25">
      <c r="C30">
        <v>0.28271028399467468</v>
      </c>
      <c r="D30">
        <v>0.29285656094551088</v>
      </c>
      <c r="E30">
        <v>2010</v>
      </c>
    </row>
    <row r="31" spans="1:5" x14ac:dyDescent="0.25">
      <c r="C31">
        <v>0.27611044049263</v>
      </c>
      <c r="D31">
        <v>0.30248713436722752</v>
      </c>
      <c r="E31">
        <v>2011</v>
      </c>
    </row>
    <row r="32" spans="1:5" x14ac:dyDescent="0.25">
      <c r="C32">
        <v>0.31108596920967102</v>
      </c>
      <c r="D32">
        <v>0.29335123276710506</v>
      </c>
      <c r="E32">
        <v>2012</v>
      </c>
    </row>
    <row r="33" spans="3:5" x14ac:dyDescent="0.25">
      <c r="C33">
        <v>0.30536913871765137</v>
      </c>
      <c r="D33">
        <v>0.30643783175945283</v>
      </c>
      <c r="E33">
        <v>2013</v>
      </c>
    </row>
    <row r="34" spans="3:5" x14ac:dyDescent="0.25">
      <c r="C34">
        <v>0.28554502129554749</v>
      </c>
      <c r="D34">
        <v>0.29170567168295375</v>
      </c>
      <c r="E34">
        <v>2014</v>
      </c>
    </row>
    <row r="35" spans="3:5" x14ac:dyDescent="0.25">
      <c r="C35">
        <v>0.27521929144859314</v>
      </c>
      <c r="D35">
        <v>0.27844118452072142</v>
      </c>
      <c r="E35">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D21" sqref="D21"/>
    </sheetView>
  </sheetViews>
  <sheetFormatPr defaultRowHeight="15" x14ac:dyDescent="0.25"/>
  <sheetData>
    <row r="1" spans="1:8" x14ac:dyDescent="0.25">
      <c r="A1" t="s">
        <v>165</v>
      </c>
      <c r="B1" t="s">
        <v>166</v>
      </c>
      <c r="C1" t="s">
        <v>167</v>
      </c>
      <c r="D1" t="s">
        <v>168</v>
      </c>
      <c r="E1" t="s">
        <v>169</v>
      </c>
      <c r="F1" t="s">
        <v>170</v>
      </c>
      <c r="G1" t="s">
        <v>171</v>
      </c>
      <c r="H1" t="s">
        <v>172</v>
      </c>
    </row>
    <row r="2" spans="1:8" x14ac:dyDescent="0.25">
      <c r="A2">
        <v>5.6462936103343964E-2</v>
      </c>
      <c r="B2">
        <v>3.2913636416196823E-2</v>
      </c>
      <c r="C2">
        <v>2.3787710815668106E-2</v>
      </c>
      <c r="D2">
        <v>0.1754067987203598</v>
      </c>
      <c r="E2">
        <v>0.12944293022155762</v>
      </c>
      <c r="F2">
        <v>0.20473499596118927</v>
      </c>
      <c r="G2">
        <v>0.16815339028835297</v>
      </c>
      <c r="H2">
        <v>0.20909759402275085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workbookViewId="0">
      <selection activeCell="H21" sqref="H21"/>
    </sheetView>
  </sheetViews>
  <sheetFormatPr defaultColWidth="8.85546875"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1982</v>
      </c>
      <c r="B2">
        <v>1.4282135292887688E-2</v>
      </c>
      <c r="C2">
        <v>-1.6992844641208649E-2</v>
      </c>
      <c r="D2">
        <v>9.2666223645210266E-3</v>
      </c>
      <c r="E2">
        <v>-4.3212484568357468E-2</v>
      </c>
      <c r="F2">
        <v>6.3660480082035065E-2</v>
      </c>
      <c r="G2">
        <v>-4.6433575451374054E-2</v>
      </c>
      <c r="H2">
        <v>4.7910448163747787E-2</v>
      </c>
      <c r="I2">
        <v>3.1476609408855438E-2</v>
      </c>
      <c r="J2">
        <v>1.2342025525867939E-2</v>
      </c>
      <c r="K2">
        <v>3.54163758456707E-2</v>
      </c>
      <c r="L2">
        <v>4.0776945650577545E-2</v>
      </c>
      <c r="M2">
        <v>-2.8242161497473717E-2</v>
      </c>
      <c r="N2">
        <v>-9.5640923827886581E-3</v>
      </c>
      <c r="O2">
        <v>-2.7177585288882256E-2</v>
      </c>
      <c r="P2">
        <v>2.0309166982769966E-2</v>
      </c>
      <c r="Q2">
        <v>3.8520045578479767E-2</v>
      </c>
      <c r="R2">
        <v>-2.3390976712107658E-2</v>
      </c>
      <c r="S2">
        <v>4.540695995092392E-2</v>
      </c>
      <c r="T2">
        <v>-3.8464076817035675E-2</v>
      </c>
      <c r="U2">
        <v>-5.0199560821056366E-2</v>
      </c>
      <c r="V2">
        <v>1.4124191366136074E-3</v>
      </c>
      <c r="W2">
        <v>5.7075358927249908E-3</v>
      </c>
      <c r="X2">
        <v>-1.7843130975961685E-2</v>
      </c>
      <c r="Y2">
        <v>-3.4268070012331009E-3</v>
      </c>
      <c r="Z2">
        <v>-2.590100048109889E-3</v>
      </c>
      <c r="AA2">
        <v>2.467193640768528E-3</v>
      </c>
    </row>
    <row r="3" spans="1:27" x14ac:dyDescent="0.25">
      <c r="A3">
        <v>1983</v>
      </c>
      <c r="B3">
        <v>9.6195591613650322E-3</v>
      </c>
      <c r="C3">
        <v>-1.753825880587101E-2</v>
      </c>
      <c r="D3">
        <v>-1.00812166929245E-2</v>
      </c>
      <c r="E3">
        <v>-1.2128229252994061E-2</v>
      </c>
      <c r="F3">
        <v>-1.1684855446219444E-2</v>
      </c>
      <c r="G3">
        <v>1.5987655147910118E-2</v>
      </c>
      <c r="H3">
        <v>8.6866170167922974E-3</v>
      </c>
      <c r="I3">
        <v>1.8251944333314896E-2</v>
      </c>
      <c r="J3">
        <v>-1.5373671427369118E-2</v>
      </c>
      <c r="K3">
        <v>-1.5131946420297027E-3</v>
      </c>
      <c r="L3">
        <v>2.4118127301335335E-2</v>
      </c>
      <c r="M3">
        <v>-2.1476546302437782E-2</v>
      </c>
      <c r="N3">
        <v>-8.4510780870914459E-3</v>
      </c>
      <c r="O3">
        <v>-1.214579027146101E-2</v>
      </c>
      <c r="P3">
        <v>3.6691143177449703E-3</v>
      </c>
      <c r="Q3">
        <v>2.249671146273613E-2</v>
      </c>
      <c r="R3">
        <v>2.5958843529224396E-2</v>
      </c>
      <c r="S3">
        <v>4.163656011223793E-2</v>
      </c>
      <c r="T3">
        <v>-1.3296399265527725E-2</v>
      </c>
      <c r="U3">
        <v>3.4769531339406967E-3</v>
      </c>
      <c r="V3">
        <v>-1.463620737195015E-2</v>
      </c>
      <c r="W3">
        <v>5.422605574131012E-2</v>
      </c>
      <c r="X3">
        <v>-3.382915398105979E-3</v>
      </c>
      <c r="Y3">
        <v>-3.0172049999237061E-2</v>
      </c>
      <c r="Z3">
        <v>-7.8383255749940872E-3</v>
      </c>
      <c r="AA3">
        <v>9.2495472927112132E-5</v>
      </c>
    </row>
    <row r="4" spans="1:27" x14ac:dyDescent="0.25">
      <c r="A4">
        <v>1984</v>
      </c>
      <c r="B4">
        <v>-7.3016560636460781E-3</v>
      </c>
      <c r="C4">
        <v>-4.933398962020874E-2</v>
      </c>
      <c r="D4">
        <v>2.9133951757103205E-3</v>
      </c>
      <c r="E4">
        <v>-3.4180842339992523E-2</v>
      </c>
      <c r="F4">
        <v>-3.2107855658978224E-3</v>
      </c>
      <c r="G4">
        <v>-8.4929605945944786E-3</v>
      </c>
      <c r="H4">
        <v>5.4530244320631027E-2</v>
      </c>
      <c r="I4">
        <v>-1.3049391098320484E-2</v>
      </c>
      <c r="J4">
        <v>3.9502460509538651E-2</v>
      </c>
      <c r="K4">
        <v>4.526287317276001E-2</v>
      </c>
      <c r="L4">
        <v>-4.6835687011480331E-2</v>
      </c>
      <c r="M4">
        <v>-2.3808985948562622E-2</v>
      </c>
      <c r="N4">
        <v>-3.3633921295404434E-2</v>
      </c>
      <c r="O4">
        <v>-4.6228229999542236E-2</v>
      </c>
      <c r="P4">
        <v>4.5280519872903824E-2</v>
      </c>
      <c r="Q4">
        <v>6.6904626786708832E-2</v>
      </c>
      <c r="R4">
        <v>-2.8825355693697929E-3</v>
      </c>
      <c r="S4">
        <v>4.6258624643087387E-2</v>
      </c>
      <c r="T4">
        <v>4.055529460310936E-2</v>
      </c>
      <c r="U4">
        <v>-1.8335899338126183E-2</v>
      </c>
      <c r="V4">
        <v>3.9385668933391571E-3</v>
      </c>
      <c r="W4">
        <v>1.2741739861667156E-2</v>
      </c>
      <c r="X4">
        <v>-2.7061387896537781E-2</v>
      </c>
      <c r="Y4">
        <v>-4.5127309858798981E-2</v>
      </c>
      <c r="Z4">
        <v>-2.3069445043802261E-2</v>
      </c>
      <c r="AA4">
        <v>-1.2589715188369155E-3</v>
      </c>
    </row>
    <row r="5" spans="1:27" x14ac:dyDescent="0.25">
      <c r="A5">
        <v>1985</v>
      </c>
      <c r="B5">
        <v>-3.651405917480588E-3</v>
      </c>
      <c r="C5">
        <v>-3.2180655747652054E-2</v>
      </c>
      <c r="D5">
        <v>-2.6426420663483441E-4</v>
      </c>
      <c r="E5">
        <v>-1.7334332689642906E-2</v>
      </c>
      <c r="F5">
        <v>1.0075994767248631E-2</v>
      </c>
      <c r="G5">
        <v>3.1441885512322187E-3</v>
      </c>
      <c r="H5">
        <v>-1.9124671816825867E-2</v>
      </c>
      <c r="I5">
        <v>2.6660049334168434E-2</v>
      </c>
      <c r="J5">
        <v>1.9796581938862801E-2</v>
      </c>
      <c r="K5">
        <v>2.2155502811074257E-3</v>
      </c>
      <c r="L5">
        <v>2.2872986271977425E-2</v>
      </c>
      <c r="M5">
        <v>-2.5935513898730278E-2</v>
      </c>
      <c r="N5">
        <v>6.6934577189385891E-3</v>
      </c>
      <c r="O5">
        <v>2.7235059067606926E-2</v>
      </c>
      <c r="P5">
        <v>2.8474453836679459E-2</v>
      </c>
      <c r="Q5">
        <v>1.0416602715849876E-2</v>
      </c>
      <c r="R5">
        <v>-2.5226199068129063E-3</v>
      </c>
      <c r="S5">
        <v>5.0524458289146423E-2</v>
      </c>
      <c r="T5">
        <v>-2.8565095271915197E-3</v>
      </c>
      <c r="U5">
        <v>6.9136801175773144E-3</v>
      </c>
      <c r="V5">
        <v>-1.9090432673692703E-2</v>
      </c>
      <c r="W5">
        <v>-5.8408096432685852E-2</v>
      </c>
      <c r="X5">
        <v>5.4837781935930252E-3</v>
      </c>
      <c r="Y5">
        <v>-1.7400365322828293E-2</v>
      </c>
      <c r="Z5">
        <v>-1.4062633737921715E-2</v>
      </c>
      <c r="AA5">
        <v>1.1907309271919075E-5</v>
      </c>
    </row>
    <row r="6" spans="1:27" x14ac:dyDescent="0.25">
      <c r="A6">
        <v>1986</v>
      </c>
      <c r="B6">
        <v>4.3145925737917423E-3</v>
      </c>
      <c r="C6">
        <v>-6.1984527856111526E-2</v>
      </c>
      <c r="D6">
        <v>-2.0244445651769638E-2</v>
      </c>
      <c r="E6">
        <v>-1.3040751218795776E-2</v>
      </c>
      <c r="F6">
        <v>-3.1434055417776108E-2</v>
      </c>
      <c r="G6">
        <v>9.4992741942405701E-3</v>
      </c>
      <c r="H6">
        <v>-1.2566182762384415E-2</v>
      </c>
      <c r="I6">
        <v>-2.6641737204045057E-3</v>
      </c>
      <c r="J6">
        <v>-1.5697585418820381E-2</v>
      </c>
      <c r="K6">
        <v>1.9685927778482437E-2</v>
      </c>
      <c r="L6">
        <v>3.0379729345440865E-2</v>
      </c>
      <c r="M6">
        <v>-7.6265729963779449E-2</v>
      </c>
      <c r="N6">
        <v>4.1398100554943085E-2</v>
      </c>
      <c r="O6">
        <v>8.1750275567173958E-3</v>
      </c>
      <c r="P6">
        <v>-1.5413451474159956E-3</v>
      </c>
      <c r="Q6">
        <v>-5.046476423740387E-2</v>
      </c>
      <c r="R6">
        <v>-4.7227967530488968E-2</v>
      </c>
      <c r="S6">
        <v>0.11614846438169479</v>
      </c>
      <c r="T6">
        <v>3.0716501176357269E-2</v>
      </c>
      <c r="U6">
        <v>5.2932746708393097E-2</v>
      </c>
      <c r="V6">
        <v>-4.1610658168792725E-2</v>
      </c>
      <c r="W6">
        <v>5.6587252765893936E-2</v>
      </c>
      <c r="X6">
        <v>-3.7547159008681774E-3</v>
      </c>
      <c r="Y6">
        <v>-1.8313394859433174E-2</v>
      </c>
      <c r="Z6">
        <v>-3.9663668721914291E-2</v>
      </c>
      <c r="AA6">
        <v>1.2754396535456181E-2</v>
      </c>
    </row>
    <row r="7" spans="1:27" x14ac:dyDescent="0.25">
      <c r="A7">
        <v>1987</v>
      </c>
      <c r="B7">
        <v>-1.2323739938437939E-2</v>
      </c>
      <c r="C7">
        <v>-6.228778138756752E-2</v>
      </c>
      <c r="D7">
        <v>5.943424254655838E-2</v>
      </c>
      <c r="E7">
        <v>-4.0647711604833603E-2</v>
      </c>
      <c r="F7">
        <v>-2.5776604190468788E-2</v>
      </c>
      <c r="G7">
        <v>-1.0888597927987576E-2</v>
      </c>
      <c r="H7">
        <v>-2.4937456473708153E-2</v>
      </c>
      <c r="I7">
        <v>3.7161514163017273E-2</v>
      </c>
      <c r="J7">
        <v>-2.1668907254934311E-2</v>
      </c>
      <c r="K7">
        <v>1.8862431868910789E-2</v>
      </c>
      <c r="L7">
        <v>-2.4555556592531502E-4</v>
      </c>
      <c r="M7">
        <v>-1.5899211168289185E-2</v>
      </c>
      <c r="N7">
        <v>-2.1184002980589867E-4</v>
      </c>
      <c r="O7">
        <v>1.1917723342776299E-2</v>
      </c>
      <c r="P7">
        <v>-8.8861454278230667E-3</v>
      </c>
      <c r="Q7">
        <v>2.0665744319558144E-2</v>
      </c>
      <c r="R7">
        <v>-6.3520908355712891E-2</v>
      </c>
      <c r="S7">
        <v>4.7685686498880386E-2</v>
      </c>
      <c r="T7">
        <v>-2.0939288660883904E-2</v>
      </c>
      <c r="U7">
        <v>4.2109102010726929E-2</v>
      </c>
      <c r="V7">
        <v>-2.4898601695895195E-2</v>
      </c>
      <c r="W7">
        <v>2.7106977999210358E-2</v>
      </c>
      <c r="X7">
        <v>2.4753890931606293E-2</v>
      </c>
      <c r="Y7">
        <v>6.3006384298205376E-3</v>
      </c>
      <c r="Z7">
        <v>-1.4553331770002842E-2</v>
      </c>
      <c r="AA7">
        <v>1.9976023584604263E-2</v>
      </c>
    </row>
    <row r="8" spans="1:27" x14ac:dyDescent="0.25">
      <c r="A8">
        <v>1988</v>
      </c>
      <c r="B8">
        <v>-9.8919868469238281E-3</v>
      </c>
      <c r="C8">
        <v>-0.1238149106502533</v>
      </c>
      <c r="D8">
        <v>5.1244672387838364E-2</v>
      </c>
      <c r="E8">
        <v>1.2067629955708981E-2</v>
      </c>
      <c r="F8">
        <v>5.6994208134710789E-3</v>
      </c>
      <c r="G8">
        <v>7.9955281689763069E-3</v>
      </c>
      <c r="H8">
        <v>2.2972080856561661E-2</v>
      </c>
      <c r="I8">
        <v>-2.692605834454298E-3</v>
      </c>
      <c r="J8">
        <v>2.0197827368974686E-2</v>
      </c>
      <c r="K8">
        <v>1.0562914423644543E-2</v>
      </c>
      <c r="L8">
        <v>-5.6461426429450512E-3</v>
      </c>
      <c r="M8">
        <v>-8.614598773419857E-3</v>
      </c>
      <c r="N8">
        <v>-2.1447289735078812E-2</v>
      </c>
      <c r="O8">
        <v>1.1911269277334213E-2</v>
      </c>
      <c r="P8">
        <v>-3.7421651184558868E-2</v>
      </c>
      <c r="Q8">
        <v>-6.6765740513801575E-2</v>
      </c>
      <c r="R8">
        <v>-1.1534587480127811E-2</v>
      </c>
      <c r="S8">
        <v>4.5498285442590714E-2</v>
      </c>
      <c r="T8">
        <v>4.2183030396699905E-2</v>
      </c>
      <c r="U8">
        <v>8.6456984281539917E-3</v>
      </c>
      <c r="V8">
        <v>-7.2694476693868637E-3</v>
      </c>
      <c r="W8">
        <v>4.9605678766965866E-2</v>
      </c>
      <c r="X8">
        <v>1.0689792223274708E-2</v>
      </c>
      <c r="Y8">
        <v>-4.7654945403337479E-2</v>
      </c>
      <c r="Z8">
        <v>-5.9267651289701462E-2</v>
      </c>
      <c r="AA8">
        <v>-1.3945811660960317E-3</v>
      </c>
    </row>
    <row r="9" spans="1:27" x14ac:dyDescent="0.25">
      <c r="A9">
        <v>1989</v>
      </c>
      <c r="B9">
        <v>4.0731996297836304E-2</v>
      </c>
      <c r="C9">
        <v>-9.8437890410423279E-2</v>
      </c>
      <c r="D9">
        <v>5.3872205317020416E-2</v>
      </c>
      <c r="E9">
        <v>-2.9498487710952759E-2</v>
      </c>
      <c r="F9">
        <v>1.1836609803140163E-2</v>
      </c>
      <c r="G9">
        <v>-2.5675183162093163E-2</v>
      </c>
      <c r="H9">
        <v>2.0245581399649382E-3</v>
      </c>
      <c r="I9">
        <v>6.4945081248879433E-3</v>
      </c>
      <c r="J9">
        <v>4.8369958996772766E-2</v>
      </c>
      <c r="K9">
        <v>4.0342599153518677E-2</v>
      </c>
      <c r="L9">
        <v>-2.7127141132950783E-2</v>
      </c>
      <c r="M9">
        <v>1.632349006831646E-2</v>
      </c>
      <c r="N9">
        <v>-6.5454423427581787E-2</v>
      </c>
      <c r="O9">
        <v>-4.547886922955513E-2</v>
      </c>
      <c r="P9">
        <v>-3.0545560643076897E-2</v>
      </c>
      <c r="Q9">
        <v>-8.8683683425188065E-3</v>
      </c>
      <c r="R9">
        <v>-8.5391506552696228E-2</v>
      </c>
      <c r="S9">
        <v>1.0398435406386852E-2</v>
      </c>
      <c r="T9">
        <v>7.6372072100639343E-2</v>
      </c>
      <c r="U9">
        <v>-9.8830834031105042E-3</v>
      </c>
      <c r="V9">
        <v>2.4417292326688766E-2</v>
      </c>
      <c r="W9">
        <v>-3.5168327391147614E-2</v>
      </c>
      <c r="X9">
        <v>-2.9615152627229691E-2</v>
      </c>
      <c r="Y9">
        <v>-6.5060757100582123E-2</v>
      </c>
      <c r="Z9">
        <v>-8.2788979634642601E-3</v>
      </c>
      <c r="AA9">
        <v>-1.0531466454267502E-2</v>
      </c>
    </row>
    <row r="10" spans="1:27" x14ac:dyDescent="0.25">
      <c r="A10">
        <v>1990</v>
      </c>
      <c r="B10">
        <v>3.3876795321702957E-2</v>
      </c>
      <c r="C10">
        <v>-6.6300101578235626E-2</v>
      </c>
      <c r="D10">
        <v>8.2743555307388306E-2</v>
      </c>
      <c r="E10">
        <v>-3.215443342924118E-2</v>
      </c>
      <c r="F10">
        <v>-1.1026760563254356E-2</v>
      </c>
      <c r="G10">
        <v>8.4924036636948586E-3</v>
      </c>
      <c r="H10">
        <v>-4.8480629920959473E-2</v>
      </c>
      <c r="I10">
        <v>1.5235058031976223E-2</v>
      </c>
      <c r="J10">
        <v>-2.5714060291647911E-2</v>
      </c>
      <c r="K10">
        <v>6.0028694570064545E-2</v>
      </c>
      <c r="L10">
        <v>-1.9353395327925682E-2</v>
      </c>
      <c r="M10">
        <v>-1.5436439774930477E-2</v>
      </c>
      <c r="N10">
        <v>-5.5922355502843857E-2</v>
      </c>
      <c r="O10">
        <v>1.9739653915166855E-2</v>
      </c>
      <c r="P10">
        <v>-3.5192716866731644E-2</v>
      </c>
      <c r="Q10">
        <v>1.5765199437737465E-2</v>
      </c>
      <c r="R10">
        <v>-9.1026999056339264E-2</v>
      </c>
      <c r="S10">
        <v>4.8366766422986984E-2</v>
      </c>
      <c r="T10">
        <v>-4.8620011657476425E-2</v>
      </c>
      <c r="U10">
        <v>4.7203514724969864E-2</v>
      </c>
      <c r="V10">
        <v>-1.8780265003442764E-2</v>
      </c>
      <c r="W10">
        <v>3.3205926418304443E-2</v>
      </c>
      <c r="X10">
        <v>3.0234286561608315E-2</v>
      </c>
      <c r="Y10">
        <v>-1.9933935254812241E-2</v>
      </c>
      <c r="Z10">
        <v>4.5609045773744583E-2</v>
      </c>
      <c r="AA10">
        <v>1.9982947036623955E-2</v>
      </c>
    </row>
    <row r="11" spans="1:27" x14ac:dyDescent="0.25">
      <c r="A11">
        <v>1991</v>
      </c>
      <c r="B11">
        <v>-8.0607328563928604E-3</v>
      </c>
      <c r="C11">
        <v>-4.7947656363248825E-2</v>
      </c>
      <c r="D11">
        <v>-4.2351288720965385E-3</v>
      </c>
      <c r="E11">
        <v>-7.9958261922001839E-3</v>
      </c>
      <c r="F11">
        <v>-3.0073306988924742E-3</v>
      </c>
      <c r="G11">
        <v>-4.4275680556893349E-3</v>
      </c>
      <c r="H11">
        <v>1.7278179526329041E-2</v>
      </c>
      <c r="I11">
        <v>-1.31430858746171E-2</v>
      </c>
      <c r="J11">
        <v>-1.0968374088406563E-2</v>
      </c>
      <c r="K11">
        <v>1.4184712199494243E-3</v>
      </c>
      <c r="L11">
        <v>-8.6346687749028206E-3</v>
      </c>
      <c r="M11">
        <v>3.4976836293935776E-2</v>
      </c>
      <c r="N11">
        <v>1.8838313408195972E-3</v>
      </c>
      <c r="O11">
        <v>7.2755268774926662E-3</v>
      </c>
      <c r="P11">
        <v>-2.4103451520204544E-2</v>
      </c>
      <c r="Q11">
        <v>1.0289923287928104E-2</v>
      </c>
      <c r="R11">
        <v>-2.6700621470808983E-2</v>
      </c>
      <c r="S11">
        <v>-1.6172718023881316E-3</v>
      </c>
      <c r="T11">
        <v>-1.1867647059261799E-2</v>
      </c>
      <c r="U11">
        <v>1.8549435772001743E-3</v>
      </c>
      <c r="V11">
        <v>1.7047480214387178E-3</v>
      </c>
      <c r="W11">
        <v>-9.3168001621961594E-3</v>
      </c>
      <c r="X11">
        <v>-1.8032013904303312E-3</v>
      </c>
      <c r="Y11">
        <v>-2.2182732820510864E-2</v>
      </c>
      <c r="Z11">
        <v>1.3864831998944283E-2</v>
      </c>
      <c r="AA11">
        <v>-1.065293254214339E-4</v>
      </c>
    </row>
    <row r="12" spans="1:27" x14ac:dyDescent="0.25">
      <c r="A12">
        <v>1992</v>
      </c>
      <c r="B12">
        <v>1.7701121047139168E-2</v>
      </c>
      <c r="C12">
        <v>3.3556520938873291E-2</v>
      </c>
      <c r="D12">
        <v>-1.7050957540050149E-3</v>
      </c>
      <c r="E12">
        <v>2.0618688315153122E-2</v>
      </c>
      <c r="F12">
        <v>-1.0998331941664219E-2</v>
      </c>
      <c r="G12">
        <v>9.4434674829244614E-3</v>
      </c>
      <c r="H12">
        <v>-3.2156556844711304E-2</v>
      </c>
      <c r="I12">
        <v>2.9068170115351677E-2</v>
      </c>
      <c r="J12">
        <v>-3.7239596247673035E-2</v>
      </c>
      <c r="K12">
        <v>1.3751162216067314E-2</v>
      </c>
      <c r="L12">
        <v>-5.6522175669670105E-2</v>
      </c>
      <c r="M12">
        <v>-1.6027152538299561E-2</v>
      </c>
      <c r="N12">
        <v>-3.528643399477005E-2</v>
      </c>
      <c r="O12">
        <v>-3.6521155387163162E-2</v>
      </c>
      <c r="P12">
        <v>-1.6429724637418985E-3</v>
      </c>
      <c r="Q12">
        <v>4.129420593380928E-2</v>
      </c>
      <c r="R12">
        <v>-4.952022060751915E-2</v>
      </c>
      <c r="S12">
        <v>3.8664024323225021E-2</v>
      </c>
      <c r="T12">
        <v>1.5329919755458832E-2</v>
      </c>
      <c r="U12">
        <v>-2.5732897222042084E-2</v>
      </c>
      <c r="V12">
        <v>2.4393871426582336E-2</v>
      </c>
      <c r="W12">
        <v>-2.8323007747530937E-2</v>
      </c>
      <c r="X12">
        <v>-1.9305041059851646E-2</v>
      </c>
      <c r="Y12">
        <v>-5.0918508321046829E-2</v>
      </c>
      <c r="Z12">
        <v>-1.3746233657002449E-2</v>
      </c>
      <c r="AA12">
        <v>-8.8515477254986763E-3</v>
      </c>
    </row>
    <row r="13" spans="1:27" x14ac:dyDescent="0.25">
      <c r="A13">
        <v>1993</v>
      </c>
      <c r="B13">
        <v>-1.0004216805100441E-2</v>
      </c>
      <c r="C13">
        <v>1.841704361140728E-2</v>
      </c>
      <c r="D13">
        <v>-4.4718794524669647E-3</v>
      </c>
      <c r="E13">
        <v>-5.7107326574623585E-3</v>
      </c>
      <c r="F13">
        <v>-2.0625248551368713E-2</v>
      </c>
      <c r="G13">
        <v>4.7201346606016159E-3</v>
      </c>
      <c r="H13">
        <v>-3.4377839416265488E-2</v>
      </c>
      <c r="I13">
        <v>-2.2764026653021574E-4</v>
      </c>
      <c r="J13">
        <v>2.2906763479113579E-2</v>
      </c>
      <c r="K13">
        <v>-1.0589761659502983E-3</v>
      </c>
      <c r="L13">
        <v>-3.6723222583532333E-2</v>
      </c>
      <c r="M13">
        <v>9.7219750750809908E-4</v>
      </c>
      <c r="N13">
        <v>3.1341300345957279E-3</v>
      </c>
      <c r="O13">
        <v>-1.6210636124014854E-2</v>
      </c>
      <c r="P13">
        <v>-2.0307045429944992E-2</v>
      </c>
      <c r="Q13">
        <v>6.4642955549061298E-3</v>
      </c>
      <c r="R13">
        <v>1.7848866060376167E-2</v>
      </c>
      <c r="S13">
        <v>3.0609380453824997E-2</v>
      </c>
      <c r="T13">
        <v>-1.6593147069215775E-2</v>
      </c>
      <c r="U13">
        <v>-5.8309007436037064E-3</v>
      </c>
      <c r="V13">
        <v>2.6218591257929802E-2</v>
      </c>
      <c r="W13">
        <v>2.4231910705566406E-2</v>
      </c>
      <c r="X13">
        <v>2.7004978619515896E-4</v>
      </c>
      <c r="Y13">
        <v>-3.4539926797151566E-2</v>
      </c>
      <c r="Z13">
        <v>-5.5101411417126656E-3</v>
      </c>
      <c r="AA13">
        <v>8.2745420513674617E-5</v>
      </c>
    </row>
    <row r="14" spans="1:27" x14ac:dyDescent="0.25">
      <c r="A14">
        <v>1994</v>
      </c>
      <c r="B14">
        <v>3.3727370202541351E-2</v>
      </c>
      <c r="C14">
        <v>9.3961462378501892E-2</v>
      </c>
      <c r="D14">
        <v>8.359421044588089E-4</v>
      </c>
      <c r="E14">
        <v>7.7266558073461056E-3</v>
      </c>
      <c r="F14">
        <v>4.3969850987195969E-2</v>
      </c>
      <c r="G14">
        <v>4.3586692772805691E-3</v>
      </c>
      <c r="H14">
        <v>6.4304345287382603E-3</v>
      </c>
      <c r="I14">
        <v>1.9778463989496231E-2</v>
      </c>
      <c r="J14">
        <v>-1.8969109281897545E-2</v>
      </c>
      <c r="K14">
        <v>1.3924530707299709E-2</v>
      </c>
      <c r="L14">
        <v>-2.4922218173742294E-2</v>
      </c>
      <c r="M14">
        <v>3.5810414701700211E-2</v>
      </c>
      <c r="N14">
        <v>-2.0987633615732193E-2</v>
      </c>
      <c r="O14">
        <v>-2.3556100204586983E-2</v>
      </c>
      <c r="P14">
        <v>-8.0004461109638214E-2</v>
      </c>
      <c r="Q14">
        <v>8.1728901714086533E-3</v>
      </c>
      <c r="R14">
        <v>-2.2197479382157326E-2</v>
      </c>
      <c r="S14">
        <v>-2.3421216756105423E-2</v>
      </c>
      <c r="T14">
        <v>-5.0324577838182449E-2</v>
      </c>
      <c r="U14">
        <v>-8.2167834043502808E-3</v>
      </c>
      <c r="V14">
        <v>7.9429708421230316E-2</v>
      </c>
      <c r="W14">
        <v>-5.5183548480272293E-2</v>
      </c>
      <c r="X14">
        <v>5.9486038982868195E-2</v>
      </c>
      <c r="Y14">
        <v>-2.3577045649290085E-2</v>
      </c>
      <c r="Z14">
        <v>1.3646156527101994E-2</v>
      </c>
      <c r="AA14">
        <v>6.7466502077877522E-3</v>
      </c>
    </row>
    <row r="15" spans="1:27" x14ac:dyDescent="0.25">
      <c r="A15">
        <v>1995</v>
      </c>
      <c r="B15">
        <v>1.4790806919336319E-2</v>
      </c>
      <c r="C15">
        <v>0.11056067049503326</v>
      </c>
      <c r="D15">
        <v>5.2897310815751553E-3</v>
      </c>
      <c r="E15">
        <v>-2.196180447936058E-2</v>
      </c>
      <c r="F15">
        <v>3.1494613736867905E-2</v>
      </c>
      <c r="G15">
        <v>1.5094425529241562E-2</v>
      </c>
      <c r="H15">
        <v>2.7922259643673897E-2</v>
      </c>
      <c r="I15">
        <v>4.0802128612995148E-2</v>
      </c>
      <c r="J15">
        <v>-9.1261982917785645E-2</v>
      </c>
      <c r="K15">
        <v>1.6650194302201271E-2</v>
      </c>
      <c r="L15">
        <v>-4.635528102517128E-2</v>
      </c>
      <c r="M15">
        <v>-2.0440101623535156E-2</v>
      </c>
      <c r="N15">
        <v>3.4328710287809372E-2</v>
      </c>
      <c r="O15">
        <v>-4.7753460705280304E-2</v>
      </c>
      <c r="P15">
        <v>-5.2694734185934067E-2</v>
      </c>
      <c r="Q15">
        <v>1.5792069956660271E-2</v>
      </c>
      <c r="R15">
        <v>-3.7035789340734482E-2</v>
      </c>
      <c r="S15">
        <v>4.0773402899503708E-2</v>
      </c>
      <c r="T15">
        <v>-3.9281390607357025E-2</v>
      </c>
      <c r="U15">
        <v>-3.5725753754377365E-2</v>
      </c>
      <c r="V15">
        <v>3.6339703947305679E-2</v>
      </c>
      <c r="W15">
        <v>-6.594211608171463E-2</v>
      </c>
      <c r="X15">
        <v>3.8124177604913712E-2</v>
      </c>
      <c r="Y15">
        <v>-1.9332192838191986E-2</v>
      </c>
      <c r="Z15">
        <v>2.0746601745486259E-2</v>
      </c>
      <c r="AA15">
        <v>1.7757529392838478E-2</v>
      </c>
    </row>
    <row r="16" spans="1:27" x14ac:dyDescent="0.25">
      <c r="A16">
        <v>1996</v>
      </c>
      <c r="B16">
        <v>7.8896759077906609E-3</v>
      </c>
      <c r="C16">
        <v>5.065072700381279E-2</v>
      </c>
      <c r="D16">
        <v>6.2220976687967777E-3</v>
      </c>
      <c r="E16">
        <v>-8.4285447373986244E-3</v>
      </c>
      <c r="F16">
        <v>3.5974495112895966E-2</v>
      </c>
      <c r="G16">
        <v>-2.2315580397844315E-2</v>
      </c>
      <c r="H16">
        <v>3.2075010240077972E-2</v>
      </c>
      <c r="I16">
        <v>3.5287879407405853E-2</v>
      </c>
      <c r="J16">
        <v>-5.3182099014520645E-2</v>
      </c>
      <c r="K16">
        <v>-1.2206170940771699E-3</v>
      </c>
      <c r="L16">
        <v>2.9552537947893143E-2</v>
      </c>
      <c r="M16">
        <v>2.10234634578228E-2</v>
      </c>
      <c r="N16">
        <v>3.8669310510158539E-2</v>
      </c>
      <c r="O16">
        <v>-1.7376527190208435E-2</v>
      </c>
      <c r="P16">
        <v>-6.45279660820961E-2</v>
      </c>
      <c r="Q16">
        <v>1.2629863806068897E-2</v>
      </c>
      <c r="R16">
        <v>-3.5994984209537506E-2</v>
      </c>
      <c r="S16">
        <v>1.634187251329422E-2</v>
      </c>
      <c r="T16">
        <v>-0.13969810307025909</v>
      </c>
      <c r="U16">
        <v>-3.2077785581350327E-2</v>
      </c>
      <c r="V16">
        <v>-5.6814104318618774E-2</v>
      </c>
      <c r="W16">
        <v>2.6282127946615219E-2</v>
      </c>
      <c r="X16">
        <v>5.1400266587734222E-2</v>
      </c>
      <c r="Y16">
        <v>2.9101159423589706E-2</v>
      </c>
      <c r="Z16">
        <v>3.9665054529905319E-2</v>
      </c>
      <c r="AA16">
        <v>-1.624801941215992E-2</v>
      </c>
    </row>
    <row r="17" spans="1:27" x14ac:dyDescent="0.25">
      <c r="A17">
        <v>1997</v>
      </c>
      <c r="B17">
        <v>-5.0955560058355331E-2</v>
      </c>
      <c r="C17">
        <v>5.5143203586339951E-2</v>
      </c>
      <c r="D17">
        <v>2.7138091623783112E-2</v>
      </c>
      <c r="E17">
        <v>-5.1978481933474541E-3</v>
      </c>
      <c r="F17">
        <v>3.4443404525518417E-2</v>
      </c>
      <c r="G17">
        <v>2.0654687657952309E-2</v>
      </c>
      <c r="H17">
        <v>9.0183578431606293E-3</v>
      </c>
      <c r="I17">
        <v>-8.1269377842545509E-3</v>
      </c>
      <c r="J17">
        <v>1.2562238611280918E-2</v>
      </c>
      <c r="K17">
        <v>1.7449716106057167E-2</v>
      </c>
      <c r="L17">
        <v>-2.8102847281843424E-3</v>
      </c>
      <c r="M17">
        <v>-3.4472562372684479E-2</v>
      </c>
      <c r="N17">
        <v>-1.0209600441157818E-2</v>
      </c>
      <c r="O17">
        <v>1.0341544635593891E-2</v>
      </c>
      <c r="P17">
        <v>1.1085969395935535E-2</v>
      </c>
      <c r="Q17">
        <v>1.2519786832854152E-3</v>
      </c>
      <c r="R17">
        <v>1.1750119738280773E-3</v>
      </c>
      <c r="S17">
        <v>5.6365050375461578E-2</v>
      </c>
      <c r="T17">
        <v>-5.6862369179725647E-2</v>
      </c>
      <c r="U17">
        <v>-4.3418757617473602E-2</v>
      </c>
      <c r="V17">
        <v>-1.0020874440670013E-2</v>
      </c>
      <c r="W17">
        <v>-2.8954820707440376E-2</v>
      </c>
      <c r="X17">
        <v>5.1485183648765087E-3</v>
      </c>
      <c r="Y17">
        <v>-3.5347798839211464E-3</v>
      </c>
      <c r="Z17">
        <v>-3.6403876729309559E-3</v>
      </c>
      <c r="AA17">
        <v>-9.7364550456404686E-3</v>
      </c>
    </row>
    <row r="18" spans="1:27" x14ac:dyDescent="0.25">
      <c r="A18">
        <v>1998</v>
      </c>
      <c r="B18">
        <v>-1.0311925783753395E-2</v>
      </c>
      <c r="C18">
        <v>5.3236905485391617E-2</v>
      </c>
      <c r="D18">
        <v>1.293477974832058E-2</v>
      </c>
      <c r="E18">
        <v>-3.8955576717853546E-2</v>
      </c>
      <c r="F18">
        <v>5.0966493785381317E-2</v>
      </c>
      <c r="G18">
        <v>5.3161557763814926E-2</v>
      </c>
      <c r="H18">
        <v>-6.2276646494865417E-3</v>
      </c>
      <c r="I18">
        <v>-4.632272943854332E-2</v>
      </c>
      <c r="J18">
        <v>7.8834956511855125E-3</v>
      </c>
      <c r="K18">
        <v>9.2870909720659256E-3</v>
      </c>
      <c r="L18">
        <v>1.6941968351602554E-2</v>
      </c>
      <c r="M18">
        <v>-1.050120685249567E-2</v>
      </c>
      <c r="N18">
        <v>2.6338594034314156E-2</v>
      </c>
      <c r="O18">
        <v>-5.8416616171598434E-2</v>
      </c>
      <c r="P18">
        <v>8.9691104367375374E-3</v>
      </c>
      <c r="Q18">
        <v>-2.8294641524553299E-2</v>
      </c>
      <c r="R18">
        <v>-1.1755121871829033E-2</v>
      </c>
      <c r="S18">
        <v>3.1527537852525711E-2</v>
      </c>
      <c r="T18">
        <v>-6.1640620231628418E-2</v>
      </c>
      <c r="U18">
        <v>-1.0750743560492992E-2</v>
      </c>
      <c r="V18">
        <v>1.130412332713604E-2</v>
      </c>
      <c r="W18">
        <v>-2.8646055608987808E-2</v>
      </c>
      <c r="X18">
        <v>5.2634244784712791E-3</v>
      </c>
      <c r="Y18">
        <v>2.1507111378014088E-3</v>
      </c>
      <c r="Z18">
        <v>3.0747134238481522E-2</v>
      </c>
      <c r="AA18">
        <v>-2.0769404247403145E-2</v>
      </c>
    </row>
    <row r="19" spans="1:27" x14ac:dyDescent="0.25">
      <c r="A19">
        <v>1999</v>
      </c>
      <c r="B19">
        <v>4.5814947225153446E-3</v>
      </c>
      <c r="C19">
        <v>4.1388008743524551E-2</v>
      </c>
      <c r="D19">
        <v>1.8533332273364067E-2</v>
      </c>
      <c r="E19">
        <v>-2.1430531051009893E-3</v>
      </c>
      <c r="F19">
        <v>3.2289288938045502E-2</v>
      </c>
      <c r="G19">
        <v>2.122284471988678E-2</v>
      </c>
      <c r="H19">
        <v>1.2475877068936825E-2</v>
      </c>
      <c r="I19">
        <v>-1.0956268524751067E-3</v>
      </c>
      <c r="J19">
        <v>-4.4961674138903618E-3</v>
      </c>
      <c r="K19">
        <v>2.4530116934329271E-4</v>
      </c>
      <c r="L19">
        <v>-1.4973967336118221E-2</v>
      </c>
      <c r="M19">
        <v>9.8193082958459854E-3</v>
      </c>
      <c r="N19">
        <v>-4.9062486505135894E-4</v>
      </c>
      <c r="O19">
        <v>6.3237263821065426E-3</v>
      </c>
      <c r="P19">
        <v>6.1921682208776474E-3</v>
      </c>
      <c r="Q19">
        <v>-2.7219833806157112E-2</v>
      </c>
      <c r="R19">
        <v>6.7961486056447029E-3</v>
      </c>
      <c r="S19">
        <v>1.3576474040746689E-2</v>
      </c>
      <c r="T19">
        <v>-8.2758881151676178E-2</v>
      </c>
      <c r="U19">
        <v>8.4110809257254004E-4</v>
      </c>
      <c r="V19">
        <v>7.2586745955049992E-3</v>
      </c>
      <c r="W19">
        <v>-3.4123007208108902E-2</v>
      </c>
      <c r="X19">
        <v>-9.5416675321757793E-4</v>
      </c>
      <c r="Y19">
        <v>1.8295558169484138E-2</v>
      </c>
      <c r="Z19">
        <v>1.4580347342416644E-3</v>
      </c>
      <c r="AA19">
        <v>-2.4302443489432335E-4</v>
      </c>
    </row>
    <row r="20" spans="1:27" x14ac:dyDescent="0.25">
      <c r="A20">
        <v>2000</v>
      </c>
      <c r="B20">
        <v>-2.6905701961368322E-3</v>
      </c>
      <c r="C20">
        <v>6.9966912269592285E-2</v>
      </c>
      <c r="D20">
        <v>6.8864956498146057E-2</v>
      </c>
      <c r="E20">
        <v>-1.6641579568386078E-2</v>
      </c>
      <c r="F20">
        <v>3.8705773651599884E-2</v>
      </c>
      <c r="G20">
        <v>-1.3264637673273683E-3</v>
      </c>
      <c r="H20">
        <v>-7.4380445294082165E-3</v>
      </c>
      <c r="I20">
        <v>3.5195082426071167E-2</v>
      </c>
      <c r="J20">
        <v>-1.3259735889732838E-2</v>
      </c>
      <c r="K20">
        <v>3.8412086665630341E-2</v>
      </c>
      <c r="L20">
        <v>-3.6755941808223724E-2</v>
      </c>
      <c r="M20">
        <v>3.1861372292041779E-2</v>
      </c>
      <c r="N20">
        <v>-5.1835593767464161E-3</v>
      </c>
      <c r="O20">
        <v>-4.5373495668172836E-2</v>
      </c>
      <c r="P20">
        <v>-8.3054294809699059E-3</v>
      </c>
      <c r="Q20">
        <v>3.8401342928409576E-2</v>
      </c>
      <c r="R20">
        <v>-6.0707543045282364E-2</v>
      </c>
      <c r="S20">
        <v>-1.1286845430731773E-2</v>
      </c>
      <c r="T20">
        <v>-7.4229851365089417E-2</v>
      </c>
      <c r="U20">
        <v>2.5414196774363518E-2</v>
      </c>
      <c r="V20">
        <v>-5.7067688554525375E-2</v>
      </c>
      <c r="W20">
        <v>-3.5654649138450623E-2</v>
      </c>
      <c r="X20">
        <v>3.676995262503624E-2</v>
      </c>
      <c r="Y20">
        <v>1.978547777980566E-3</v>
      </c>
      <c r="Z20">
        <v>1.9331514835357666E-2</v>
      </c>
      <c r="AA20">
        <v>7.7341101132333279E-3</v>
      </c>
    </row>
    <row r="21" spans="1:27" x14ac:dyDescent="0.25">
      <c r="A21">
        <v>2001</v>
      </c>
      <c r="B21">
        <v>-1.0643030516803265E-2</v>
      </c>
      <c r="C21">
        <v>0.13711065053939819</v>
      </c>
      <c r="D21">
        <v>-1.7315354198217392E-2</v>
      </c>
      <c r="E21">
        <v>-3.8748972117900848E-2</v>
      </c>
      <c r="F21">
        <v>3.2749675214290619E-2</v>
      </c>
      <c r="G21">
        <v>2.8093697503209114E-2</v>
      </c>
      <c r="H21">
        <v>2.4848358705639839E-2</v>
      </c>
      <c r="I21">
        <v>2.9122345149517059E-2</v>
      </c>
      <c r="J21">
        <v>-6.5337240695953369E-2</v>
      </c>
      <c r="K21">
        <v>8.5644356906414032E-2</v>
      </c>
      <c r="L21">
        <v>-3.1011174432933331E-3</v>
      </c>
      <c r="M21">
        <v>-5.2466350607573986E-3</v>
      </c>
      <c r="N21">
        <v>-9.5792720094323158E-3</v>
      </c>
      <c r="O21">
        <v>-8.4819765761494637E-3</v>
      </c>
      <c r="P21">
        <v>-7.3751723393797874E-3</v>
      </c>
      <c r="Q21">
        <v>-2.3360313847661018E-2</v>
      </c>
      <c r="R21">
        <v>-1.545824808999896E-3</v>
      </c>
      <c r="S21">
        <v>4.6665798872709274E-2</v>
      </c>
      <c r="T21">
        <v>-4.5942302793264389E-2</v>
      </c>
      <c r="U21">
        <v>-2.5518422946333885E-2</v>
      </c>
      <c r="V21">
        <v>-0.14968068897724152</v>
      </c>
      <c r="W21">
        <v>-7.8299850225448608E-2</v>
      </c>
      <c r="X21">
        <v>-9.6882972866296768E-3</v>
      </c>
      <c r="Y21">
        <v>2.6659814640879631E-2</v>
      </c>
      <c r="Z21">
        <v>-1.8935967236757278E-2</v>
      </c>
      <c r="AA21">
        <v>1.5117344446480274E-2</v>
      </c>
    </row>
    <row r="22" spans="1:27" x14ac:dyDescent="0.25">
      <c r="A22">
        <v>2002</v>
      </c>
      <c r="B22">
        <v>-2.0587995648384094E-2</v>
      </c>
      <c r="C22">
        <v>6.6497556865215302E-2</v>
      </c>
      <c r="D22">
        <v>-1.4198899269104004E-2</v>
      </c>
      <c r="E22">
        <v>2.6913909241557121E-2</v>
      </c>
      <c r="F22">
        <v>8.4071299061179161E-3</v>
      </c>
      <c r="G22">
        <v>1.1434758082032204E-2</v>
      </c>
      <c r="H22">
        <v>5.0129160284996033E-2</v>
      </c>
      <c r="I22">
        <v>5.7775158435106277E-2</v>
      </c>
      <c r="J22">
        <v>-9.4511032104492188E-2</v>
      </c>
      <c r="K22">
        <v>6.7479252815246582E-2</v>
      </c>
      <c r="L22">
        <v>-1.9464736804366112E-2</v>
      </c>
      <c r="M22">
        <v>-4.5895976945757866E-3</v>
      </c>
      <c r="N22">
        <v>-2.6571618393063545E-2</v>
      </c>
      <c r="O22">
        <v>-1.9109921529889107E-2</v>
      </c>
      <c r="P22">
        <v>-4.4794632121920586E-3</v>
      </c>
      <c r="Q22">
        <v>-6.5399049781262875E-3</v>
      </c>
      <c r="R22">
        <v>2.3173205554485321E-2</v>
      </c>
      <c r="S22">
        <v>4.2702704668045044E-2</v>
      </c>
      <c r="T22">
        <v>-6.078115850687027E-2</v>
      </c>
      <c r="U22">
        <v>4.2305430397391319E-3</v>
      </c>
      <c r="V22">
        <v>-0.10955949872732162</v>
      </c>
      <c r="W22">
        <v>-7.6898686587810516E-2</v>
      </c>
      <c r="X22">
        <v>3.5785086452960968E-2</v>
      </c>
      <c r="Y22">
        <v>9.1709336265921593E-3</v>
      </c>
      <c r="Z22">
        <v>-1.7997408285737038E-2</v>
      </c>
      <c r="AA22">
        <v>-6.2319892458617687E-3</v>
      </c>
    </row>
    <row r="23" spans="1:27" x14ac:dyDescent="0.25">
      <c r="A23">
        <v>2003</v>
      </c>
      <c r="B23">
        <v>-2.0704593043774366E-3</v>
      </c>
      <c r="C23">
        <v>4.8928286880254745E-2</v>
      </c>
      <c r="D23">
        <v>-5.334177054464817E-3</v>
      </c>
      <c r="E23">
        <v>-3.9209771901369095E-2</v>
      </c>
      <c r="F23">
        <v>2.7300940826535225E-2</v>
      </c>
      <c r="G23">
        <v>3.3748701214790344E-2</v>
      </c>
      <c r="H23">
        <v>9.9298832938075066E-3</v>
      </c>
      <c r="I23">
        <v>5.8161124587059021E-2</v>
      </c>
      <c r="J23">
        <v>-6.7168742418289185E-2</v>
      </c>
      <c r="K23">
        <v>6.9296114146709442E-2</v>
      </c>
      <c r="L23">
        <v>-4.9021519720554352E-2</v>
      </c>
      <c r="M23">
        <v>-2.7741482481360435E-3</v>
      </c>
      <c r="N23">
        <v>5.7722157798707485E-3</v>
      </c>
      <c r="O23">
        <v>-4.1562281548976898E-2</v>
      </c>
      <c r="P23">
        <v>-1.2732654809951782E-2</v>
      </c>
      <c r="Q23">
        <v>-2.8715368360280991E-2</v>
      </c>
      <c r="R23">
        <v>1.1748494580388069E-2</v>
      </c>
      <c r="S23">
        <v>4.0315214544534683E-2</v>
      </c>
      <c r="T23">
        <v>-7.0462897419929504E-2</v>
      </c>
      <c r="U23">
        <v>-2.3518782109022141E-2</v>
      </c>
      <c r="V23">
        <v>-9.0464457869529724E-2</v>
      </c>
      <c r="W23">
        <v>-5.0409134477376938E-2</v>
      </c>
      <c r="X23">
        <v>3.9957102388143539E-2</v>
      </c>
      <c r="Y23">
        <v>4.7727636992931366E-2</v>
      </c>
      <c r="Z23">
        <v>-1.0968685150146484E-2</v>
      </c>
      <c r="AA23">
        <v>2.0341977477073669E-2</v>
      </c>
    </row>
    <row r="24" spans="1:27" x14ac:dyDescent="0.25">
      <c r="A24">
        <v>2004</v>
      </c>
      <c r="B24">
        <v>1.4953166246414185E-2</v>
      </c>
      <c r="C24">
        <v>1.7453493550419807E-2</v>
      </c>
      <c r="D24">
        <v>1.301930658519268E-2</v>
      </c>
      <c r="E24">
        <v>-3.1652443110942841E-2</v>
      </c>
      <c r="F24">
        <v>3.0529437586665154E-2</v>
      </c>
      <c r="G24">
        <v>3.085700236260891E-2</v>
      </c>
      <c r="H24">
        <v>-3.977079875767231E-3</v>
      </c>
      <c r="I24">
        <v>1.4476385898888111E-2</v>
      </c>
      <c r="J24">
        <v>3.1849350780248642E-2</v>
      </c>
      <c r="K24">
        <v>5.4470192641019821E-2</v>
      </c>
      <c r="L24">
        <v>-4.5744303613901138E-2</v>
      </c>
      <c r="M24">
        <v>-5.8160949498414993E-2</v>
      </c>
      <c r="N24">
        <v>-3.2469470053911209E-2</v>
      </c>
      <c r="O24">
        <v>1.1942511424422264E-2</v>
      </c>
      <c r="P24">
        <v>-1.4546852558851242E-2</v>
      </c>
      <c r="Q24">
        <v>-1.6621176153421402E-2</v>
      </c>
      <c r="R24">
        <v>7.1730595082044601E-3</v>
      </c>
      <c r="S24">
        <v>8.1339240074157715E-2</v>
      </c>
      <c r="T24">
        <v>-1.312759704887867E-2</v>
      </c>
      <c r="U24">
        <v>8.0880532041192055E-3</v>
      </c>
      <c r="V24">
        <v>-7.3635995388031006E-2</v>
      </c>
      <c r="W24">
        <v>-2.4292143061757088E-2</v>
      </c>
      <c r="X24">
        <v>-4.9767144955694675E-3</v>
      </c>
      <c r="Y24">
        <v>5.8187502436339855E-3</v>
      </c>
      <c r="Z24">
        <v>-1.5498471446335316E-2</v>
      </c>
      <c r="AA24">
        <v>-1.8220385536551476E-2</v>
      </c>
    </row>
    <row r="25" spans="1:27" x14ac:dyDescent="0.25">
      <c r="A25">
        <v>2005</v>
      </c>
      <c r="B25">
        <v>-2.0097799599170685E-2</v>
      </c>
      <c r="C25">
        <v>7.3824204504489899E-2</v>
      </c>
      <c r="D25">
        <v>-3.9717927575111389E-2</v>
      </c>
      <c r="E25">
        <v>1.0462718084454536E-2</v>
      </c>
      <c r="F25">
        <v>-3.9721196517348289E-3</v>
      </c>
      <c r="G25">
        <v>2.6712631806731224E-2</v>
      </c>
      <c r="H25">
        <v>2.3564610630273819E-2</v>
      </c>
      <c r="I25">
        <v>3.2763027120381594E-3</v>
      </c>
      <c r="J25">
        <v>2.1351031959056854E-2</v>
      </c>
      <c r="K25">
        <v>4.6533934772014618E-2</v>
      </c>
      <c r="L25">
        <v>-1.4830020256340504E-2</v>
      </c>
      <c r="M25">
        <v>1.2587385252118111E-2</v>
      </c>
      <c r="N25">
        <v>1.0599775705486536E-3</v>
      </c>
      <c r="O25">
        <v>-7.3723415844142437E-3</v>
      </c>
      <c r="P25">
        <v>-1.5011575073003769E-2</v>
      </c>
      <c r="Q25">
        <v>4.8690582625567913E-3</v>
      </c>
      <c r="R25">
        <v>1.3777063228189945E-2</v>
      </c>
      <c r="S25">
        <v>2.4262266233563423E-2</v>
      </c>
      <c r="T25">
        <v>-5.729154497385025E-2</v>
      </c>
      <c r="U25">
        <v>-4.8407400026917458E-3</v>
      </c>
      <c r="V25">
        <v>-0.10753633826971054</v>
      </c>
      <c r="W25">
        <v>-4.7797571867704391E-2</v>
      </c>
      <c r="X25">
        <v>4.6172473579645157E-2</v>
      </c>
      <c r="Y25">
        <v>2.9748048633337021E-2</v>
      </c>
      <c r="Z25">
        <v>-3.4304030239582062E-2</v>
      </c>
      <c r="AA25">
        <v>-1.1512257158756256E-2</v>
      </c>
    </row>
    <row r="26" spans="1:27" x14ac:dyDescent="0.25">
      <c r="A26">
        <v>2006</v>
      </c>
      <c r="B26">
        <v>5.2431508898735046E-2</v>
      </c>
      <c r="C26">
        <v>6.1434883624315262E-2</v>
      </c>
      <c r="D26">
        <v>-1.426977850496769E-2</v>
      </c>
      <c r="E26">
        <v>6.9830461870878935E-4</v>
      </c>
      <c r="F26">
        <v>4.2135439813137054E-2</v>
      </c>
      <c r="G26">
        <v>4.0431305766105652E-2</v>
      </c>
      <c r="H26">
        <v>-4.7359175980091095E-2</v>
      </c>
      <c r="I26">
        <v>4.9974825233221054E-3</v>
      </c>
      <c r="J26">
        <v>8.8581489399075508E-3</v>
      </c>
      <c r="K26">
        <v>6.9944649934768677E-2</v>
      </c>
      <c r="L26">
        <v>-4.8024065792560577E-2</v>
      </c>
      <c r="M26">
        <v>3.0195985455065966E-3</v>
      </c>
      <c r="N26">
        <v>2.0394636318087578E-2</v>
      </c>
      <c r="O26">
        <v>-7.9447347670793533E-3</v>
      </c>
      <c r="P26">
        <v>-4.0556676685810089E-2</v>
      </c>
      <c r="Q26">
        <v>1.3982543721795082E-2</v>
      </c>
      <c r="R26">
        <v>-1.4394869096577168E-2</v>
      </c>
      <c r="S26">
        <v>2.6094883680343628E-2</v>
      </c>
      <c r="T26">
        <v>1.3871056027710438E-2</v>
      </c>
      <c r="U26">
        <v>3.6872878670692444E-2</v>
      </c>
      <c r="V26">
        <v>-7.2890251874923706E-2</v>
      </c>
      <c r="W26">
        <v>-6.0484439134597778E-2</v>
      </c>
      <c r="X26">
        <v>1.7748517915606499E-2</v>
      </c>
      <c r="Y26">
        <v>-3.6945310421288013E-3</v>
      </c>
      <c r="Z26">
        <v>-7.0883788168430328E-2</v>
      </c>
      <c r="AA26">
        <v>-1.8933229148387909E-2</v>
      </c>
    </row>
    <row r="27" spans="1:27" x14ac:dyDescent="0.25">
      <c r="A27">
        <v>2007</v>
      </c>
      <c r="B27">
        <v>-6.956406868994236E-4</v>
      </c>
      <c r="C27">
        <v>2.1915089339017868E-2</v>
      </c>
      <c r="D27">
        <v>8.1351790577173233E-3</v>
      </c>
      <c r="E27">
        <v>3.9350185543298721E-3</v>
      </c>
      <c r="F27">
        <v>2.5346582755446434E-2</v>
      </c>
      <c r="G27">
        <v>1.0356076993048191E-2</v>
      </c>
      <c r="H27">
        <v>-8.3201401866972446E-4</v>
      </c>
      <c r="I27">
        <v>3.4192871302366257E-2</v>
      </c>
      <c r="J27">
        <v>-1.2295324122533202E-3</v>
      </c>
      <c r="K27">
        <v>5.8961879462003708E-2</v>
      </c>
      <c r="L27">
        <v>-4.1473349556326866E-3</v>
      </c>
      <c r="M27">
        <v>6.0380767099559307E-3</v>
      </c>
      <c r="N27">
        <v>3.4245647490024567E-2</v>
      </c>
      <c r="O27">
        <v>-3.177318349480629E-2</v>
      </c>
      <c r="P27">
        <v>-1.3853671029210091E-2</v>
      </c>
      <c r="Q27">
        <v>-1.2337874621152878E-2</v>
      </c>
      <c r="R27">
        <v>-2.0073488354682922E-2</v>
      </c>
      <c r="S27">
        <v>3.2356981188058853E-2</v>
      </c>
      <c r="T27">
        <v>-0.10913413017988205</v>
      </c>
      <c r="U27">
        <v>9.2560285702347755E-3</v>
      </c>
      <c r="V27">
        <v>-0.12375128269195557</v>
      </c>
      <c r="W27">
        <v>3.9146114140748978E-2</v>
      </c>
      <c r="X27">
        <v>3.7296339869499207E-2</v>
      </c>
      <c r="Y27">
        <v>4.9244746565818787E-2</v>
      </c>
      <c r="Z27">
        <v>-2.0041044801473618E-2</v>
      </c>
      <c r="AA27">
        <v>-1.4645248651504517E-2</v>
      </c>
    </row>
    <row r="28" spans="1:27" x14ac:dyDescent="0.25">
      <c r="A28">
        <v>2008</v>
      </c>
      <c r="B28">
        <v>7.0409968495368958E-2</v>
      </c>
      <c r="C28">
        <v>5.8131683617830276E-2</v>
      </c>
      <c r="D28">
        <v>-1.3198534026741982E-2</v>
      </c>
      <c r="E28">
        <v>4.3580930680036545E-2</v>
      </c>
      <c r="F28">
        <v>-3.6519442219287157E-3</v>
      </c>
      <c r="G28">
        <v>1.3018952682614326E-2</v>
      </c>
      <c r="H28">
        <v>-8.4982849657535553E-2</v>
      </c>
      <c r="I28">
        <v>6.1112012714147568E-2</v>
      </c>
      <c r="J28">
        <v>-8.8955976068973541E-2</v>
      </c>
      <c r="K28">
        <v>7.932715117931366E-2</v>
      </c>
      <c r="L28">
        <v>-3.3186439424753189E-2</v>
      </c>
      <c r="M28">
        <v>3.2695762813091278E-2</v>
      </c>
      <c r="N28">
        <v>1.3686686754226685E-2</v>
      </c>
      <c r="O28">
        <v>3.4190206788480282E-3</v>
      </c>
      <c r="P28">
        <v>-4.5843847095966339E-2</v>
      </c>
      <c r="Q28">
        <v>2.4241693317890167E-2</v>
      </c>
      <c r="R28">
        <v>-2.8647249564528465E-2</v>
      </c>
      <c r="S28">
        <v>3.451396944001317E-3</v>
      </c>
      <c r="T28">
        <v>-0.10682545602321625</v>
      </c>
      <c r="U28">
        <v>6.1380700208246708E-3</v>
      </c>
      <c r="V28">
        <v>-0.14059688150882721</v>
      </c>
      <c r="W28">
        <v>5.6069162674248219E-3</v>
      </c>
      <c r="X28">
        <v>6.0875855386257172E-2</v>
      </c>
      <c r="Y28">
        <v>2.4172108620405197E-2</v>
      </c>
      <c r="Z28">
        <v>1.3614694587886333E-2</v>
      </c>
      <c r="AA28">
        <v>-1.8801280530169606E-3</v>
      </c>
    </row>
    <row r="29" spans="1:27" x14ac:dyDescent="0.25">
      <c r="A29">
        <v>2009</v>
      </c>
      <c r="B29">
        <v>4.379364475607872E-2</v>
      </c>
      <c r="C29">
        <v>7.6593972742557526E-2</v>
      </c>
      <c r="D29">
        <v>-3.0852165073156357E-2</v>
      </c>
      <c r="E29">
        <v>-6.5100550651550293E-2</v>
      </c>
      <c r="F29">
        <v>1.4127364382147789E-2</v>
      </c>
      <c r="G29">
        <v>4.5363478362560272E-2</v>
      </c>
      <c r="H29">
        <v>-5.0294795073568821E-3</v>
      </c>
      <c r="I29">
        <v>-2.3569324985146523E-2</v>
      </c>
      <c r="J29">
        <v>-1.3330258429050446E-2</v>
      </c>
      <c r="K29">
        <v>5.3994275629520416E-2</v>
      </c>
      <c r="L29">
        <v>1.9936528988182545E-3</v>
      </c>
      <c r="M29">
        <v>-3.4543290734291077E-2</v>
      </c>
      <c r="N29">
        <v>2.484612911939621E-2</v>
      </c>
      <c r="O29">
        <v>4.2832676321268082E-2</v>
      </c>
      <c r="P29">
        <v>-4.9576759338378906E-2</v>
      </c>
      <c r="Q29">
        <v>-3.1538043171167374E-2</v>
      </c>
      <c r="R29">
        <v>4.6414700336754322E-3</v>
      </c>
      <c r="S29">
        <v>7.3700301349163055E-2</v>
      </c>
      <c r="T29">
        <v>-1.5327927656471729E-2</v>
      </c>
      <c r="U29">
        <v>-2.7242466807365417E-2</v>
      </c>
      <c r="V29">
        <v>-8.9027263224124908E-2</v>
      </c>
      <c r="W29">
        <v>-7.3581494390964508E-2</v>
      </c>
      <c r="X29">
        <v>3.1383726745843887E-2</v>
      </c>
      <c r="Y29">
        <v>1.2027439661324024E-2</v>
      </c>
      <c r="Z29">
        <v>2.7956962585449219E-3</v>
      </c>
      <c r="AA29">
        <v>1.8120933324098587E-2</v>
      </c>
    </row>
    <row r="30" spans="1:27" x14ac:dyDescent="0.25">
      <c r="A30">
        <v>2010</v>
      </c>
      <c r="B30">
        <v>4.2208272963762283E-2</v>
      </c>
      <c r="C30">
        <v>-4.1526034474372864E-2</v>
      </c>
      <c r="D30">
        <v>4.9945738166570663E-2</v>
      </c>
      <c r="E30">
        <v>-8.4737585857510567E-3</v>
      </c>
      <c r="F30">
        <v>3.5298265516757965E-2</v>
      </c>
      <c r="G30">
        <v>4.6848591417074203E-2</v>
      </c>
      <c r="H30">
        <v>-5.6574083864688873E-2</v>
      </c>
      <c r="I30">
        <v>2.2479381412267685E-2</v>
      </c>
      <c r="J30">
        <v>-3.581884503364563E-2</v>
      </c>
      <c r="K30">
        <v>7.1425355970859528E-2</v>
      </c>
      <c r="L30">
        <v>1.6907637938857079E-2</v>
      </c>
      <c r="M30">
        <v>8.3536823512986302E-4</v>
      </c>
      <c r="N30">
        <v>1.5718031674623489E-2</v>
      </c>
      <c r="O30">
        <v>-7.7465195208787918E-3</v>
      </c>
      <c r="P30">
        <v>-3.3916927874088287E-2</v>
      </c>
      <c r="Q30">
        <v>1.481783390045166E-2</v>
      </c>
      <c r="R30">
        <v>-6.1195394955575466E-3</v>
      </c>
      <c r="S30">
        <v>2.3490697145462036E-2</v>
      </c>
      <c r="T30">
        <v>-5.3481120616197586E-2</v>
      </c>
      <c r="U30">
        <v>-2.7502771466970444E-2</v>
      </c>
      <c r="V30">
        <v>-0.11765824258327484</v>
      </c>
      <c r="W30">
        <v>7.7374711632728577E-2</v>
      </c>
      <c r="X30">
        <v>4.8894170671701431E-2</v>
      </c>
      <c r="Y30">
        <v>-1.9559025764465332E-2</v>
      </c>
      <c r="Z30">
        <v>1.5531237237155437E-2</v>
      </c>
      <c r="AA30">
        <v>1.0146277025341988E-2</v>
      </c>
    </row>
    <row r="31" spans="1:27" x14ac:dyDescent="0.25">
      <c r="A31">
        <v>2011</v>
      </c>
      <c r="B31">
        <v>3.9486177265644073E-2</v>
      </c>
      <c r="C31">
        <v>2.0449170842766762E-2</v>
      </c>
      <c r="D31">
        <v>-3.9281468838453293E-2</v>
      </c>
      <c r="E31">
        <v>-7.0810750126838684E-2</v>
      </c>
      <c r="F31">
        <v>3.8048919290304184E-2</v>
      </c>
      <c r="G31">
        <v>7.2574079036712646E-2</v>
      </c>
      <c r="H31">
        <v>-1.9382927566766739E-2</v>
      </c>
      <c r="I31">
        <v>-2.912181057035923E-2</v>
      </c>
      <c r="J31">
        <v>1.4216575771570206E-2</v>
      </c>
      <c r="K31">
        <v>4.9901645630598068E-2</v>
      </c>
      <c r="L31">
        <v>2.173176035284996E-2</v>
      </c>
      <c r="M31">
        <v>-5.6556756608188152E-3</v>
      </c>
      <c r="N31">
        <v>6.2077785842120647E-3</v>
      </c>
      <c r="O31">
        <v>-1.2104404158890247E-3</v>
      </c>
      <c r="P31">
        <v>-6.9015301764011383E-2</v>
      </c>
      <c r="Q31">
        <v>2.8904737904667854E-2</v>
      </c>
      <c r="R31">
        <v>3.662419319152832E-2</v>
      </c>
      <c r="S31">
        <v>1.5675053000450134E-2</v>
      </c>
      <c r="T31">
        <v>-4.8118386417627335E-2</v>
      </c>
      <c r="U31">
        <v>-4.4942621141672134E-2</v>
      </c>
      <c r="V31">
        <v>-6.6687062382698059E-2</v>
      </c>
      <c r="W31">
        <v>4.0534418076276779E-2</v>
      </c>
      <c r="X31">
        <v>7.4048809707164764E-2</v>
      </c>
      <c r="Y31">
        <v>1.2887083925306797E-2</v>
      </c>
      <c r="Z31">
        <v>5.3806975483894348E-2</v>
      </c>
      <c r="AA31">
        <v>2.6376694440841675E-2</v>
      </c>
    </row>
    <row r="32" spans="1:27" x14ac:dyDescent="0.25">
      <c r="A32">
        <v>2012</v>
      </c>
      <c r="B32">
        <v>3.5971853882074356E-2</v>
      </c>
      <c r="C32">
        <v>4.1898954659700394E-2</v>
      </c>
      <c r="D32">
        <v>3.1605083495378494E-2</v>
      </c>
      <c r="E32">
        <v>-3.4530032426118851E-2</v>
      </c>
      <c r="F32">
        <v>2.45086420327425E-2</v>
      </c>
      <c r="G32">
        <v>4.8570964485406876E-2</v>
      </c>
      <c r="H32">
        <v>-3.7633900064975023E-3</v>
      </c>
      <c r="I32">
        <v>-1.6038423404097557E-2</v>
      </c>
      <c r="J32">
        <v>1.0512240696698427E-3</v>
      </c>
      <c r="K32">
        <v>6.2216151505708694E-2</v>
      </c>
      <c r="L32">
        <v>4.830130934715271E-2</v>
      </c>
      <c r="M32">
        <v>-2.8977140784263611E-2</v>
      </c>
      <c r="N32">
        <v>6.9856405258178711E-2</v>
      </c>
      <c r="O32">
        <v>-1.1895724572241306E-2</v>
      </c>
      <c r="P32">
        <v>-6.8072497844696045E-2</v>
      </c>
      <c r="Q32">
        <v>-9.7204975783824921E-2</v>
      </c>
      <c r="R32">
        <v>-3.7977669388055801E-2</v>
      </c>
      <c r="S32">
        <v>6.2554039061069489E-2</v>
      </c>
      <c r="T32">
        <v>-9.2442579567432404E-2</v>
      </c>
      <c r="U32">
        <v>2.3592988029122353E-2</v>
      </c>
      <c r="V32">
        <v>-9.1880671679973602E-2</v>
      </c>
      <c r="W32">
        <v>-5.1553435623645782E-3</v>
      </c>
      <c r="X32">
        <v>5.6700918823480606E-2</v>
      </c>
      <c r="Y32">
        <v>3.4985028207302094E-2</v>
      </c>
      <c r="Z32">
        <v>3.4380465745925903E-2</v>
      </c>
      <c r="AA32">
        <v>-1.7734736204147339E-2</v>
      </c>
    </row>
    <row r="33" spans="1:27" x14ac:dyDescent="0.25">
      <c r="A33">
        <v>2013</v>
      </c>
      <c r="B33">
        <v>4.5882858335971832E-2</v>
      </c>
      <c r="C33">
        <v>4.4515576213598251E-2</v>
      </c>
      <c r="D33">
        <v>5.0437613390386105E-3</v>
      </c>
      <c r="E33">
        <v>-7.6839633285999298E-2</v>
      </c>
      <c r="F33">
        <v>2.3074163123965263E-2</v>
      </c>
      <c r="G33">
        <v>4.3917585164308548E-2</v>
      </c>
      <c r="H33">
        <v>-4.1154943406581879E-2</v>
      </c>
      <c r="I33">
        <v>1.6913646832108498E-2</v>
      </c>
      <c r="J33">
        <v>-4.2575754225254059E-2</v>
      </c>
      <c r="K33">
        <v>3.4995615482330322E-2</v>
      </c>
      <c r="L33">
        <v>5.421618465334177E-3</v>
      </c>
      <c r="M33">
        <v>-2.2070677950978279E-2</v>
      </c>
      <c r="N33">
        <v>-1.7455561086535454E-2</v>
      </c>
      <c r="O33">
        <v>3.9611551910638809E-2</v>
      </c>
      <c r="P33">
        <v>-5.451231449842453E-2</v>
      </c>
      <c r="Q33">
        <v>-3.3348344266414642E-2</v>
      </c>
      <c r="R33">
        <v>-1.6054561361670494E-2</v>
      </c>
      <c r="S33">
        <v>5.7879868894815445E-2</v>
      </c>
      <c r="T33">
        <v>-8.2756116986274719E-2</v>
      </c>
      <c r="U33">
        <v>5.4638031870126724E-2</v>
      </c>
      <c r="V33">
        <v>-0.12854857742786407</v>
      </c>
      <c r="W33">
        <v>1.732352003455162E-2</v>
      </c>
      <c r="X33">
        <v>5.6970879435539246E-2</v>
      </c>
      <c r="Y33">
        <v>3.2040134072303772E-2</v>
      </c>
      <c r="Z33">
        <v>5.4723381996154785E-2</v>
      </c>
      <c r="AA33">
        <v>1.0686930036172271E-3</v>
      </c>
    </row>
    <row r="34" spans="1:27" x14ac:dyDescent="0.25">
      <c r="A34">
        <v>2014</v>
      </c>
      <c r="B34">
        <v>4.38682921230793E-2</v>
      </c>
      <c r="C34">
        <v>1.0238456539809704E-2</v>
      </c>
      <c r="D34">
        <v>5.5381688289344311E-3</v>
      </c>
      <c r="E34">
        <v>-2.9846180230379105E-2</v>
      </c>
      <c r="F34">
        <v>2.3452708497643471E-2</v>
      </c>
      <c r="G34">
        <v>1.5293212607502937E-2</v>
      </c>
      <c r="H34">
        <v>-4.1245896369218826E-2</v>
      </c>
      <c r="I34">
        <v>5.8369044214487076E-2</v>
      </c>
      <c r="J34">
        <v>-8.3343656733632088E-3</v>
      </c>
      <c r="K34">
        <v>6.57314732670784E-2</v>
      </c>
      <c r="L34">
        <v>-3.5827662795782089E-2</v>
      </c>
      <c r="M34">
        <v>6.3047930598258972E-3</v>
      </c>
      <c r="N34">
        <v>-8.0952674150466919E-2</v>
      </c>
      <c r="O34">
        <v>5.2185550885042176E-5</v>
      </c>
      <c r="P34">
        <v>-7.6520494185388088E-3</v>
      </c>
      <c r="Q34">
        <v>-1.7937587574124336E-2</v>
      </c>
      <c r="R34">
        <v>-2.3429552093148232E-3</v>
      </c>
      <c r="S34">
        <v>2.1835833787918091E-2</v>
      </c>
      <c r="T34">
        <v>-5.8023888617753983E-2</v>
      </c>
      <c r="U34">
        <v>6.9020867347717285E-2</v>
      </c>
      <c r="V34">
        <v>-9.3266800045967102E-2</v>
      </c>
      <c r="W34">
        <v>-2.3274078965187073E-2</v>
      </c>
      <c r="X34">
        <v>3.8475006818771362E-2</v>
      </c>
      <c r="Y34">
        <v>8.2492846995592117E-3</v>
      </c>
      <c r="Z34">
        <v>3.0387522652745247E-2</v>
      </c>
      <c r="AA34">
        <v>6.1606504023075104E-3</v>
      </c>
    </row>
    <row r="35" spans="1:27" x14ac:dyDescent="0.25">
      <c r="A35">
        <v>2015</v>
      </c>
      <c r="B35">
        <v>-1.2086464092135429E-2</v>
      </c>
      <c r="C35">
        <v>3.7084046751260757E-2</v>
      </c>
      <c r="D35">
        <v>3.8837563246488571E-2</v>
      </c>
      <c r="E35">
        <v>-4.8623625189065933E-2</v>
      </c>
      <c r="F35">
        <v>6.9921733811497688E-3</v>
      </c>
      <c r="G35">
        <v>6.7436615936458111E-3</v>
      </c>
      <c r="H35">
        <v>-3.5430949181318283E-2</v>
      </c>
      <c r="I35">
        <v>5.6859970092773438E-2</v>
      </c>
      <c r="J35">
        <v>-1.8918214365839958E-2</v>
      </c>
      <c r="K35">
        <v>2.3082219995558262E-3</v>
      </c>
      <c r="L35">
        <v>-4.427323117852211E-2</v>
      </c>
      <c r="M35">
        <v>-6.1041701585054398E-2</v>
      </c>
      <c r="N35">
        <v>3.4969378262758255E-2</v>
      </c>
      <c r="O35">
        <v>2.0291643217206001E-2</v>
      </c>
      <c r="P35">
        <v>1.9103677943348885E-2</v>
      </c>
      <c r="Q35">
        <v>-1.7578922212123871E-2</v>
      </c>
      <c r="R35">
        <v>-3.7040513008832932E-2</v>
      </c>
      <c r="S35">
        <v>8.4475286304950714E-2</v>
      </c>
      <c r="T35">
        <v>-6.4810715615749359E-2</v>
      </c>
      <c r="U35">
        <v>3.6610458046197891E-2</v>
      </c>
      <c r="V35">
        <v>-2.1600212901830673E-2</v>
      </c>
      <c r="W35">
        <v>-4.2009837925434113E-2</v>
      </c>
      <c r="X35">
        <v>3.3529307693243027E-2</v>
      </c>
      <c r="Y35">
        <v>1.8515799194574356E-2</v>
      </c>
      <c r="Z35">
        <v>3.2126974314451218E-2</v>
      </c>
      <c r="AA35">
        <v>3.2218929845839739E-3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workbookViewId="0">
      <selection activeCell="M30" sqref="M30"/>
    </sheetView>
  </sheetViews>
  <sheetFormatPr defaultColWidth="8.85546875"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1982</v>
      </c>
      <c r="B2">
        <v>1.4282135292887688E-2</v>
      </c>
      <c r="C2">
        <v>-1.6992844641208649E-2</v>
      </c>
      <c r="D2">
        <v>9.2666223645210266E-3</v>
      </c>
      <c r="E2">
        <v>-4.3212484568357468E-2</v>
      </c>
      <c r="F2">
        <v>6.3660480082035065E-2</v>
      </c>
      <c r="G2">
        <v>-4.6433575451374054E-2</v>
      </c>
      <c r="H2">
        <v>4.7910448163747787E-2</v>
      </c>
      <c r="I2">
        <v>3.1476609408855438E-2</v>
      </c>
      <c r="J2">
        <v>1.2342025525867939E-2</v>
      </c>
      <c r="K2">
        <v>3.54163758456707E-2</v>
      </c>
      <c r="L2">
        <v>4.0776945650577545E-2</v>
      </c>
      <c r="M2">
        <v>-2.8242161497473717E-2</v>
      </c>
      <c r="N2">
        <v>-9.5640923827886581E-3</v>
      </c>
      <c r="O2">
        <v>-2.7177585288882256E-2</v>
      </c>
      <c r="P2">
        <v>2.0309166982769966E-2</v>
      </c>
      <c r="Q2">
        <v>3.8520045578479767E-2</v>
      </c>
      <c r="R2">
        <v>-2.3390976712107658E-2</v>
      </c>
      <c r="S2">
        <v>4.540695995092392E-2</v>
      </c>
      <c r="T2">
        <v>-3.8464076817035675E-2</v>
      </c>
      <c r="U2">
        <v>-5.0199560821056366E-2</v>
      </c>
      <c r="V2">
        <v>1.4124191366136074E-3</v>
      </c>
      <c r="W2">
        <v>5.7075358927249908E-3</v>
      </c>
      <c r="X2">
        <v>-1.7843130975961685E-2</v>
      </c>
      <c r="Y2">
        <v>-3.4268070012331009E-3</v>
      </c>
      <c r="Z2">
        <v>-2.590100048109889E-3</v>
      </c>
      <c r="AA2">
        <v>2.467193640768528E-3</v>
      </c>
    </row>
    <row r="3" spans="1:27" x14ac:dyDescent="0.25">
      <c r="A3">
        <v>1983</v>
      </c>
      <c r="B3">
        <v>9.6195591613650322E-3</v>
      </c>
      <c r="C3">
        <v>-1.753825880587101E-2</v>
      </c>
      <c r="D3">
        <v>-1.00812166929245E-2</v>
      </c>
      <c r="E3">
        <v>-1.2128229252994061E-2</v>
      </c>
      <c r="F3">
        <v>-1.1684855446219444E-2</v>
      </c>
      <c r="G3">
        <v>1.5987655147910118E-2</v>
      </c>
      <c r="H3">
        <v>8.6866170167922974E-3</v>
      </c>
      <c r="I3">
        <v>1.8251944333314896E-2</v>
      </c>
      <c r="J3">
        <v>-1.5373671427369118E-2</v>
      </c>
      <c r="K3">
        <v>-1.5131946420297027E-3</v>
      </c>
      <c r="L3">
        <v>2.4118127301335335E-2</v>
      </c>
      <c r="M3">
        <v>-2.1476546302437782E-2</v>
      </c>
      <c r="N3">
        <v>-8.4510780870914459E-3</v>
      </c>
      <c r="O3">
        <v>-1.214579027146101E-2</v>
      </c>
      <c r="P3">
        <v>3.6691143177449703E-3</v>
      </c>
      <c r="Q3">
        <v>2.249671146273613E-2</v>
      </c>
      <c r="R3">
        <v>2.5958843529224396E-2</v>
      </c>
      <c r="S3">
        <v>4.163656011223793E-2</v>
      </c>
      <c r="T3">
        <v>-1.3296399265527725E-2</v>
      </c>
      <c r="U3">
        <v>3.4769531339406967E-3</v>
      </c>
      <c r="V3">
        <v>-1.463620737195015E-2</v>
      </c>
      <c r="W3">
        <v>5.422605574131012E-2</v>
      </c>
      <c r="X3">
        <v>-3.382915398105979E-3</v>
      </c>
      <c r="Y3">
        <v>-3.0172049999237061E-2</v>
      </c>
      <c r="Z3">
        <v>-7.8383255749940872E-3</v>
      </c>
      <c r="AA3">
        <v>9.2495472927112132E-5</v>
      </c>
    </row>
    <row r="4" spans="1:27" x14ac:dyDescent="0.25">
      <c r="A4">
        <v>1984</v>
      </c>
      <c r="B4">
        <v>-7.3016560636460781E-3</v>
      </c>
      <c r="C4">
        <v>-4.933398962020874E-2</v>
      </c>
      <c r="D4">
        <v>2.9133951757103205E-3</v>
      </c>
      <c r="E4">
        <v>-3.4180842339992523E-2</v>
      </c>
      <c r="F4">
        <v>-3.2107855658978224E-3</v>
      </c>
      <c r="G4">
        <v>-8.4929605945944786E-3</v>
      </c>
      <c r="H4">
        <v>5.4530244320631027E-2</v>
      </c>
      <c r="I4">
        <v>-1.3049391098320484E-2</v>
      </c>
      <c r="J4">
        <v>3.9502460509538651E-2</v>
      </c>
      <c r="K4">
        <v>4.526287317276001E-2</v>
      </c>
      <c r="L4">
        <v>-4.6835687011480331E-2</v>
      </c>
      <c r="M4">
        <v>-2.3808985948562622E-2</v>
      </c>
      <c r="N4">
        <v>-3.3633921295404434E-2</v>
      </c>
      <c r="O4">
        <v>-4.6228229999542236E-2</v>
      </c>
      <c r="P4">
        <v>4.5280519872903824E-2</v>
      </c>
      <c r="Q4">
        <v>6.6904626786708832E-2</v>
      </c>
      <c r="R4">
        <v>-2.8825355693697929E-3</v>
      </c>
      <c r="S4">
        <v>4.6258624643087387E-2</v>
      </c>
      <c r="T4">
        <v>4.055529460310936E-2</v>
      </c>
      <c r="U4">
        <v>-1.8335899338126183E-2</v>
      </c>
      <c r="V4">
        <v>3.9385668933391571E-3</v>
      </c>
      <c r="W4">
        <v>1.2741739861667156E-2</v>
      </c>
      <c r="X4">
        <v>-2.7061387896537781E-2</v>
      </c>
      <c r="Y4">
        <v>-4.5127309858798981E-2</v>
      </c>
      <c r="Z4">
        <v>-2.3069445043802261E-2</v>
      </c>
      <c r="AA4">
        <v>-1.2589715188369155E-3</v>
      </c>
    </row>
    <row r="5" spans="1:27" x14ac:dyDescent="0.25">
      <c r="A5">
        <v>1985</v>
      </c>
      <c r="B5">
        <v>-3.651405917480588E-3</v>
      </c>
      <c r="C5">
        <v>-3.2180655747652054E-2</v>
      </c>
      <c r="D5">
        <v>-2.6426420663483441E-4</v>
      </c>
      <c r="E5">
        <v>-1.7334332689642906E-2</v>
      </c>
      <c r="F5">
        <v>1.0075994767248631E-2</v>
      </c>
      <c r="G5">
        <v>3.1441885512322187E-3</v>
      </c>
      <c r="H5">
        <v>-1.9124671816825867E-2</v>
      </c>
      <c r="I5">
        <v>2.6660049334168434E-2</v>
      </c>
      <c r="J5">
        <v>1.9796581938862801E-2</v>
      </c>
      <c r="K5">
        <v>2.2155502811074257E-3</v>
      </c>
      <c r="L5">
        <v>2.2872986271977425E-2</v>
      </c>
      <c r="M5">
        <v>-2.5935513898730278E-2</v>
      </c>
      <c r="N5">
        <v>6.6934577189385891E-3</v>
      </c>
      <c r="O5">
        <v>2.7235059067606926E-2</v>
      </c>
      <c r="P5">
        <v>2.8474453836679459E-2</v>
      </c>
      <c r="Q5">
        <v>1.0416602715849876E-2</v>
      </c>
      <c r="R5">
        <v>-2.5226199068129063E-3</v>
      </c>
      <c r="S5">
        <v>5.0524458289146423E-2</v>
      </c>
      <c r="T5">
        <v>-2.8565095271915197E-3</v>
      </c>
      <c r="U5">
        <v>6.9136801175773144E-3</v>
      </c>
      <c r="V5">
        <v>-1.9090432673692703E-2</v>
      </c>
      <c r="W5">
        <v>-5.8408096432685852E-2</v>
      </c>
      <c r="X5">
        <v>5.4837781935930252E-3</v>
      </c>
      <c r="Y5">
        <v>-1.7400365322828293E-2</v>
      </c>
      <c r="Z5">
        <v>-1.4062633737921715E-2</v>
      </c>
      <c r="AA5">
        <v>1.1907309271919075E-5</v>
      </c>
    </row>
    <row r="6" spans="1:27" x14ac:dyDescent="0.25">
      <c r="A6">
        <v>1986</v>
      </c>
      <c r="B6">
        <v>4.3145925737917423E-3</v>
      </c>
      <c r="C6">
        <v>-6.1984527856111526E-2</v>
      </c>
      <c r="D6">
        <v>-2.0244445651769638E-2</v>
      </c>
      <c r="E6">
        <v>-1.3040751218795776E-2</v>
      </c>
      <c r="F6">
        <v>-3.1434055417776108E-2</v>
      </c>
      <c r="G6">
        <v>9.4992741942405701E-3</v>
      </c>
      <c r="H6">
        <v>-1.2566182762384415E-2</v>
      </c>
      <c r="I6">
        <v>-2.6641737204045057E-3</v>
      </c>
      <c r="J6">
        <v>-1.5697585418820381E-2</v>
      </c>
      <c r="K6">
        <v>1.9685927778482437E-2</v>
      </c>
      <c r="L6">
        <v>3.0379729345440865E-2</v>
      </c>
      <c r="M6">
        <v>-7.6265729963779449E-2</v>
      </c>
      <c r="N6">
        <v>4.1398100554943085E-2</v>
      </c>
      <c r="O6">
        <v>8.1750275567173958E-3</v>
      </c>
      <c r="P6">
        <v>-1.5413451474159956E-3</v>
      </c>
      <c r="Q6">
        <v>-5.046476423740387E-2</v>
      </c>
      <c r="R6">
        <v>-4.7227967530488968E-2</v>
      </c>
      <c r="S6">
        <v>0.11614846438169479</v>
      </c>
      <c r="T6">
        <v>3.0716501176357269E-2</v>
      </c>
      <c r="U6">
        <v>5.2932746708393097E-2</v>
      </c>
      <c r="V6">
        <v>-4.1610658168792725E-2</v>
      </c>
      <c r="W6">
        <v>5.6587252765893936E-2</v>
      </c>
      <c r="X6">
        <v>-3.7547159008681774E-3</v>
      </c>
      <c r="Y6">
        <v>-1.8313394859433174E-2</v>
      </c>
      <c r="Z6">
        <v>-3.9663668721914291E-2</v>
      </c>
      <c r="AA6">
        <v>1.2754396535456181E-2</v>
      </c>
    </row>
    <row r="7" spans="1:27" x14ac:dyDescent="0.25">
      <c r="A7">
        <v>1987</v>
      </c>
      <c r="B7">
        <v>-1.2323739938437939E-2</v>
      </c>
      <c r="C7">
        <v>-6.228778138756752E-2</v>
      </c>
      <c r="D7">
        <v>5.943424254655838E-2</v>
      </c>
      <c r="E7">
        <v>-4.0647711604833603E-2</v>
      </c>
      <c r="F7">
        <v>-2.5776604190468788E-2</v>
      </c>
      <c r="G7">
        <v>-1.0888597927987576E-2</v>
      </c>
      <c r="H7">
        <v>-2.4937456473708153E-2</v>
      </c>
      <c r="I7">
        <v>3.7161514163017273E-2</v>
      </c>
      <c r="J7">
        <v>-2.1668907254934311E-2</v>
      </c>
      <c r="K7">
        <v>1.8862431868910789E-2</v>
      </c>
      <c r="L7">
        <v>-2.4555556592531502E-4</v>
      </c>
      <c r="M7">
        <v>-1.5899211168289185E-2</v>
      </c>
      <c r="N7">
        <v>-2.1184002980589867E-4</v>
      </c>
      <c r="O7">
        <v>1.1917723342776299E-2</v>
      </c>
      <c r="P7">
        <v>-8.8861454278230667E-3</v>
      </c>
      <c r="Q7">
        <v>2.0665744319558144E-2</v>
      </c>
      <c r="R7">
        <v>-6.3520908355712891E-2</v>
      </c>
      <c r="S7">
        <v>4.7685686498880386E-2</v>
      </c>
      <c r="T7">
        <v>-2.0939288660883904E-2</v>
      </c>
      <c r="U7">
        <v>4.2109102010726929E-2</v>
      </c>
      <c r="V7">
        <v>-2.4898601695895195E-2</v>
      </c>
      <c r="W7">
        <v>2.7106977999210358E-2</v>
      </c>
      <c r="X7">
        <v>2.4753890931606293E-2</v>
      </c>
      <c r="Y7">
        <v>6.3006384298205376E-3</v>
      </c>
      <c r="Z7">
        <v>-1.4553331770002842E-2</v>
      </c>
      <c r="AA7">
        <v>1.9976023584604263E-2</v>
      </c>
    </row>
    <row r="8" spans="1:27" x14ac:dyDescent="0.25">
      <c r="A8">
        <v>1988</v>
      </c>
      <c r="B8">
        <v>-9.8919868469238281E-3</v>
      </c>
      <c r="C8">
        <v>-0.1238149106502533</v>
      </c>
      <c r="D8">
        <v>5.1244672387838364E-2</v>
      </c>
      <c r="E8">
        <v>1.2067629955708981E-2</v>
      </c>
      <c r="F8">
        <v>5.6994208134710789E-3</v>
      </c>
      <c r="G8">
        <v>7.9955281689763069E-3</v>
      </c>
      <c r="H8">
        <v>2.2972080856561661E-2</v>
      </c>
      <c r="I8">
        <v>-2.692605834454298E-3</v>
      </c>
      <c r="J8">
        <v>2.0197827368974686E-2</v>
      </c>
      <c r="K8">
        <v>1.0562914423644543E-2</v>
      </c>
      <c r="L8">
        <v>-5.6461426429450512E-3</v>
      </c>
      <c r="M8">
        <v>-8.614598773419857E-3</v>
      </c>
      <c r="N8">
        <v>-2.1447289735078812E-2</v>
      </c>
      <c r="O8">
        <v>1.1911269277334213E-2</v>
      </c>
      <c r="P8">
        <v>-3.7421651184558868E-2</v>
      </c>
      <c r="Q8">
        <v>-6.6765740513801575E-2</v>
      </c>
      <c r="R8">
        <v>-1.1534587480127811E-2</v>
      </c>
      <c r="S8">
        <v>4.5498285442590714E-2</v>
      </c>
      <c r="T8">
        <v>4.2183030396699905E-2</v>
      </c>
      <c r="U8">
        <v>8.6456984281539917E-3</v>
      </c>
      <c r="V8">
        <v>-7.2694476693868637E-3</v>
      </c>
      <c r="W8">
        <v>4.9605678766965866E-2</v>
      </c>
      <c r="X8">
        <v>1.0689792223274708E-2</v>
      </c>
      <c r="Y8">
        <v>-4.7654945403337479E-2</v>
      </c>
      <c r="Z8">
        <v>-5.9267651289701462E-2</v>
      </c>
      <c r="AA8">
        <v>-1.3945811660960317E-3</v>
      </c>
    </row>
    <row r="9" spans="1:27" x14ac:dyDescent="0.25">
      <c r="A9">
        <v>1989</v>
      </c>
      <c r="B9">
        <v>4.0731996297836304E-2</v>
      </c>
      <c r="C9">
        <v>-9.8437890410423279E-2</v>
      </c>
      <c r="D9">
        <v>5.3872205317020416E-2</v>
      </c>
      <c r="E9">
        <v>-2.9498487710952759E-2</v>
      </c>
      <c r="F9">
        <v>1.1836609803140163E-2</v>
      </c>
      <c r="G9">
        <v>-2.5675183162093163E-2</v>
      </c>
      <c r="H9">
        <v>2.0245581399649382E-3</v>
      </c>
      <c r="I9">
        <v>6.4945081248879433E-3</v>
      </c>
      <c r="J9">
        <v>4.8369958996772766E-2</v>
      </c>
      <c r="K9">
        <v>4.0342599153518677E-2</v>
      </c>
      <c r="L9">
        <v>-2.7127141132950783E-2</v>
      </c>
      <c r="M9">
        <v>1.632349006831646E-2</v>
      </c>
      <c r="N9">
        <v>-6.5454423427581787E-2</v>
      </c>
      <c r="O9">
        <v>-4.547886922955513E-2</v>
      </c>
      <c r="P9">
        <v>-3.0545560643076897E-2</v>
      </c>
      <c r="Q9">
        <v>-8.8683683425188065E-3</v>
      </c>
      <c r="R9">
        <v>-8.5391506552696228E-2</v>
      </c>
      <c r="S9">
        <v>1.0398435406386852E-2</v>
      </c>
      <c r="T9">
        <v>7.6372072100639343E-2</v>
      </c>
      <c r="U9">
        <v>-9.8830834031105042E-3</v>
      </c>
      <c r="V9">
        <v>2.4417292326688766E-2</v>
      </c>
      <c r="W9">
        <v>-3.5168327391147614E-2</v>
      </c>
      <c r="X9">
        <v>-2.9615152627229691E-2</v>
      </c>
      <c r="Y9">
        <v>-6.5060757100582123E-2</v>
      </c>
      <c r="Z9">
        <v>-8.2788979634642601E-3</v>
      </c>
      <c r="AA9">
        <v>-1.0531466454267502E-2</v>
      </c>
    </row>
    <row r="10" spans="1:27" x14ac:dyDescent="0.25">
      <c r="A10">
        <v>1990</v>
      </c>
      <c r="B10">
        <v>3.3876795321702957E-2</v>
      </c>
      <c r="C10">
        <v>-6.6300101578235626E-2</v>
      </c>
      <c r="D10">
        <v>8.2743555307388306E-2</v>
      </c>
      <c r="E10">
        <v>-3.215443342924118E-2</v>
      </c>
      <c r="F10">
        <v>-1.1026760563254356E-2</v>
      </c>
      <c r="G10">
        <v>8.4924036636948586E-3</v>
      </c>
      <c r="H10">
        <v>-4.8480629920959473E-2</v>
      </c>
      <c r="I10">
        <v>1.5235058031976223E-2</v>
      </c>
      <c r="J10">
        <v>-2.5714060291647911E-2</v>
      </c>
      <c r="K10">
        <v>6.0028694570064545E-2</v>
      </c>
      <c r="L10">
        <v>-1.9353395327925682E-2</v>
      </c>
      <c r="M10">
        <v>-1.5436439774930477E-2</v>
      </c>
      <c r="N10">
        <v>-5.5922355502843857E-2</v>
      </c>
      <c r="O10">
        <v>1.9739653915166855E-2</v>
      </c>
      <c r="P10">
        <v>-3.5192716866731644E-2</v>
      </c>
      <c r="Q10">
        <v>1.5765199437737465E-2</v>
      </c>
      <c r="R10">
        <v>-9.1026999056339264E-2</v>
      </c>
      <c r="S10">
        <v>4.8366766422986984E-2</v>
      </c>
      <c r="T10">
        <v>-4.8620011657476425E-2</v>
      </c>
      <c r="U10">
        <v>4.7203514724969864E-2</v>
      </c>
      <c r="V10">
        <v>-1.8780265003442764E-2</v>
      </c>
      <c r="W10">
        <v>3.3205926418304443E-2</v>
      </c>
      <c r="X10">
        <v>3.0234286561608315E-2</v>
      </c>
      <c r="Y10">
        <v>-1.9933935254812241E-2</v>
      </c>
      <c r="Z10">
        <v>4.5609045773744583E-2</v>
      </c>
      <c r="AA10">
        <v>1.9982947036623955E-2</v>
      </c>
    </row>
    <row r="11" spans="1:27" x14ac:dyDescent="0.25">
      <c r="A11">
        <v>1991</v>
      </c>
      <c r="B11">
        <v>-8.0607328563928604E-3</v>
      </c>
      <c r="C11">
        <v>-4.7947656363248825E-2</v>
      </c>
      <c r="D11">
        <v>-4.2351288720965385E-3</v>
      </c>
      <c r="E11">
        <v>-7.9958261922001839E-3</v>
      </c>
      <c r="F11">
        <v>-3.0073306988924742E-3</v>
      </c>
      <c r="G11">
        <v>-4.4275680556893349E-3</v>
      </c>
      <c r="H11">
        <v>1.7278179526329041E-2</v>
      </c>
      <c r="I11">
        <v>-1.31430858746171E-2</v>
      </c>
      <c r="J11">
        <v>-1.0968374088406563E-2</v>
      </c>
      <c r="K11">
        <v>1.4184712199494243E-3</v>
      </c>
      <c r="L11">
        <v>-8.6346687749028206E-3</v>
      </c>
      <c r="M11">
        <v>3.4976836293935776E-2</v>
      </c>
      <c r="N11">
        <v>1.8838313408195972E-3</v>
      </c>
      <c r="O11">
        <v>7.2755268774926662E-3</v>
      </c>
      <c r="P11">
        <v>-2.4103451520204544E-2</v>
      </c>
      <c r="Q11">
        <v>1.0289923287928104E-2</v>
      </c>
      <c r="R11">
        <v>-2.6700621470808983E-2</v>
      </c>
      <c r="S11">
        <v>-1.6172718023881316E-3</v>
      </c>
      <c r="T11">
        <v>-1.1867647059261799E-2</v>
      </c>
      <c r="U11">
        <v>1.8549435772001743E-3</v>
      </c>
      <c r="V11">
        <v>1.7047480214387178E-3</v>
      </c>
      <c r="W11">
        <v>-9.3168001621961594E-3</v>
      </c>
      <c r="X11">
        <v>-1.8032013904303312E-3</v>
      </c>
      <c r="Y11">
        <v>-2.2182732820510864E-2</v>
      </c>
      <c r="Z11">
        <v>1.3864831998944283E-2</v>
      </c>
      <c r="AA11">
        <v>-1.065293254214339E-4</v>
      </c>
    </row>
    <row r="12" spans="1:27" x14ac:dyDescent="0.25">
      <c r="A12">
        <v>1992</v>
      </c>
      <c r="B12">
        <v>1.7701121047139168E-2</v>
      </c>
      <c r="C12">
        <v>3.3556520938873291E-2</v>
      </c>
      <c r="D12">
        <v>-1.7050957540050149E-3</v>
      </c>
      <c r="E12">
        <v>2.0618688315153122E-2</v>
      </c>
      <c r="F12">
        <v>-1.0998331941664219E-2</v>
      </c>
      <c r="G12">
        <v>9.4434674829244614E-3</v>
      </c>
      <c r="H12">
        <v>-3.2156556844711304E-2</v>
      </c>
      <c r="I12">
        <v>2.9068170115351677E-2</v>
      </c>
      <c r="J12">
        <v>-3.7239596247673035E-2</v>
      </c>
      <c r="K12">
        <v>1.3751162216067314E-2</v>
      </c>
      <c r="L12">
        <v>-5.6522175669670105E-2</v>
      </c>
      <c r="M12">
        <v>-1.6027152538299561E-2</v>
      </c>
      <c r="N12">
        <v>-3.528643399477005E-2</v>
      </c>
      <c r="O12">
        <v>-3.6521155387163162E-2</v>
      </c>
      <c r="P12">
        <v>-1.6429724637418985E-3</v>
      </c>
      <c r="Q12">
        <v>4.129420593380928E-2</v>
      </c>
      <c r="R12">
        <v>-4.952022060751915E-2</v>
      </c>
      <c r="S12">
        <v>3.8664024323225021E-2</v>
      </c>
      <c r="T12">
        <v>1.5329919755458832E-2</v>
      </c>
      <c r="U12">
        <v>-2.5732897222042084E-2</v>
      </c>
      <c r="V12">
        <v>2.4393871426582336E-2</v>
      </c>
      <c r="W12">
        <v>-2.8323007747530937E-2</v>
      </c>
      <c r="X12">
        <v>-1.9305041059851646E-2</v>
      </c>
      <c r="Y12">
        <v>-5.0918508321046829E-2</v>
      </c>
      <c r="Z12">
        <v>-1.3746233657002449E-2</v>
      </c>
      <c r="AA12">
        <v>-8.8515477254986763E-3</v>
      </c>
    </row>
    <row r="13" spans="1:27" x14ac:dyDescent="0.25">
      <c r="A13">
        <v>1993</v>
      </c>
      <c r="B13">
        <v>-1.0004216805100441E-2</v>
      </c>
      <c r="C13">
        <v>1.841704361140728E-2</v>
      </c>
      <c r="D13">
        <v>-4.4718794524669647E-3</v>
      </c>
      <c r="E13">
        <v>-5.7107326574623585E-3</v>
      </c>
      <c r="F13">
        <v>-2.0625248551368713E-2</v>
      </c>
      <c r="G13">
        <v>4.7201346606016159E-3</v>
      </c>
      <c r="H13">
        <v>-3.4377839416265488E-2</v>
      </c>
      <c r="I13">
        <v>-2.2764026653021574E-4</v>
      </c>
      <c r="J13">
        <v>2.2906763479113579E-2</v>
      </c>
      <c r="K13">
        <v>-1.0589761659502983E-3</v>
      </c>
      <c r="L13">
        <v>-3.6723222583532333E-2</v>
      </c>
      <c r="M13">
        <v>9.7219750750809908E-4</v>
      </c>
      <c r="N13">
        <v>3.1341300345957279E-3</v>
      </c>
      <c r="O13">
        <v>-1.6210636124014854E-2</v>
      </c>
      <c r="P13">
        <v>-2.0307045429944992E-2</v>
      </c>
      <c r="Q13">
        <v>6.4642955549061298E-3</v>
      </c>
      <c r="R13">
        <v>1.7848866060376167E-2</v>
      </c>
      <c r="S13">
        <v>3.0609380453824997E-2</v>
      </c>
      <c r="T13">
        <v>-1.6593147069215775E-2</v>
      </c>
      <c r="U13">
        <v>-5.8309007436037064E-3</v>
      </c>
      <c r="V13">
        <v>2.6218591257929802E-2</v>
      </c>
      <c r="W13">
        <v>2.4231910705566406E-2</v>
      </c>
      <c r="X13">
        <v>2.7004978619515896E-4</v>
      </c>
      <c r="Y13">
        <v>-3.4539926797151566E-2</v>
      </c>
      <c r="Z13">
        <v>-5.5101411417126656E-3</v>
      </c>
      <c r="AA13">
        <v>8.2745420513674617E-5</v>
      </c>
    </row>
    <row r="14" spans="1:27" x14ac:dyDescent="0.25">
      <c r="A14">
        <v>1994</v>
      </c>
      <c r="B14">
        <v>3.3727370202541351E-2</v>
      </c>
      <c r="C14">
        <v>9.3961462378501892E-2</v>
      </c>
      <c r="D14">
        <v>8.359421044588089E-4</v>
      </c>
      <c r="E14">
        <v>7.7266558073461056E-3</v>
      </c>
      <c r="F14">
        <v>4.3969850987195969E-2</v>
      </c>
      <c r="G14">
        <v>4.3586692772805691E-3</v>
      </c>
      <c r="H14">
        <v>6.4304345287382603E-3</v>
      </c>
      <c r="I14">
        <v>1.9778463989496231E-2</v>
      </c>
      <c r="J14">
        <v>-1.8969109281897545E-2</v>
      </c>
      <c r="K14">
        <v>1.3924530707299709E-2</v>
      </c>
      <c r="L14">
        <v>-2.4922218173742294E-2</v>
      </c>
      <c r="M14">
        <v>3.5810414701700211E-2</v>
      </c>
      <c r="N14">
        <v>-2.0987633615732193E-2</v>
      </c>
      <c r="O14">
        <v>-2.3556100204586983E-2</v>
      </c>
      <c r="P14">
        <v>-8.0004461109638214E-2</v>
      </c>
      <c r="Q14">
        <v>8.1728901714086533E-3</v>
      </c>
      <c r="R14">
        <v>-2.2197479382157326E-2</v>
      </c>
      <c r="S14">
        <v>-2.3421216756105423E-2</v>
      </c>
      <c r="T14">
        <v>-5.0324577838182449E-2</v>
      </c>
      <c r="U14">
        <v>-8.2167834043502808E-3</v>
      </c>
      <c r="V14">
        <v>7.9429708421230316E-2</v>
      </c>
      <c r="W14">
        <v>-5.5183548480272293E-2</v>
      </c>
      <c r="X14">
        <v>5.9486038982868195E-2</v>
      </c>
      <c r="Y14">
        <v>-2.3577045649290085E-2</v>
      </c>
      <c r="Z14">
        <v>1.3646156527101994E-2</v>
      </c>
      <c r="AA14">
        <v>6.7466502077877522E-3</v>
      </c>
    </row>
    <row r="15" spans="1:27" x14ac:dyDescent="0.25">
      <c r="A15">
        <v>1995</v>
      </c>
      <c r="B15">
        <v>1.4790806919336319E-2</v>
      </c>
      <c r="C15">
        <v>0.11056067049503326</v>
      </c>
      <c r="D15">
        <v>5.2897310815751553E-3</v>
      </c>
      <c r="E15">
        <v>-2.196180447936058E-2</v>
      </c>
      <c r="F15">
        <v>3.1494613736867905E-2</v>
      </c>
      <c r="G15">
        <v>1.5094425529241562E-2</v>
      </c>
      <c r="H15">
        <v>2.7922259643673897E-2</v>
      </c>
      <c r="I15">
        <v>4.0802128612995148E-2</v>
      </c>
      <c r="J15">
        <v>-9.1261982917785645E-2</v>
      </c>
      <c r="K15">
        <v>1.6650194302201271E-2</v>
      </c>
      <c r="L15">
        <v>-4.635528102517128E-2</v>
      </c>
      <c r="M15">
        <v>-2.0440101623535156E-2</v>
      </c>
      <c r="N15">
        <v>3.4328710287809372E-2</v>
      </c>
      <c r="O15">
        <v>-4.7753460705280304E-2</v>
      </c>
      <c r="P15">
        <v>-5.2694734185934067E-2</v>
      </c>
      <c r="Q15">
        <v>1.5792069956660271E-2</v>
      </c>
      <c r="R15">
        <v>-3.7035789340734482E-2</v>
      </c>
      <c r="S15">
        <v>4.0773402899503708E-2</v>
      </c>
      <c r="T15">
        <v>-3.9281390607357025E-2</v>
      </c>
      <c r="U15">
        <v>-3.5725753754377365E-2</v>
      </c>
      <c r="V15">
        <v>3.6339703947305679E-2</v>
      </c>
      <c r="W15">
        <v>-6.594211608171463E-2</v>
      </c>
      <c r="X15">
        <v>3.8124177604913712E-2</v>
      </c>
      <c r="Y15">
        <v>-1.9332192838191986E-2</v>
      </c>
      <c r="Z15">
        <v>2.0746601745486259E-2</v>
      </c>
      <c r="AA15">
        <v>1.7757529392838478E-2</v>
      </c>
    </row>
    <row r="16" spans="1:27" x14ac:dyDescent="0.25">
      <c r="A16">
        <v>1996</v>
      </c>
      <c r="B16">
        <v>7.8896759077906609E-3</v>
      </c>
      <c r="C16">
        <v>5.065072700381279E-2</v>
      </c>
      <c r="D16">
        <v>6.2220976687967777E-3</v>
      </c>
      <c r="E16">
        <v>-8.4285447373986244E-3</v>
      </c>
      <c r="F16">
        <v>3.5974495112895966E-2</v>
      </c>
      <c r="G16">
        <v>-2.2315580397844315E-2</v>
      </c>
      <c r="H16">
        <v>3.2075010240077972E-2</v>
      </c>
      <c r="I16">
        <v>3.5287879407405853E-2</v>
      </c>
      <c r="J16">
        <v>-5.3182099014520645E-2</v>
      </c>
      <c r="K16">
        <v>-1.2206170940771699E-3</v>
      </c>
      <c r="L16">
        <v>2.9552537947893143E-2</v>
      </c>
      <c r="M16">
        <v>2.10234634578228E-2</v>
      </c>
      <c r="N16">
        <v>3.8669310510158539E-2</v>
      </c>
      <c r="O16">
        <v>-1.7376527190208435E-2</v>
      </c>
      <c r="P16">
        <v>-6.45279660820961E-2</v>
      </c>
      <c r="Q16">
        <v>1.2629863806068897E-2</v>
      </c>
      <c r="R16">
        <v>-3.5994984209537506E-2</v>
      </c>
      <c r="S16">
        <v>1.634187251329422E-2</v>
      </c>
      <c r="T16">
        <v>-0.13969810307025909</v>
      </c>
      <c r="U16">
        <v>-3.2077785581350327E-2</v>
      </c>
      <c r="V16">
        <v>-5.6814104318618774E-2</v>
      </c>
      <c r="W16">
        <v>2.6282127946615219E-2</v>
      </c>
      <c r="X16">
        <v>5.1400266587734222E-2</v>
      </c>
      <c r="Y16">
        <v>2.9101159423589706E-2</v>
      </c>
      <c r="Z16">
        <v>3.9665054529905319E-2</v>
      </c>
      <c r="AA16">
        <v>-1.624801941215992E-2</v>
      </c>
    </row>
    <row r="17" spans="1:27" x14ac:dyDescent="0.25">
      <c r="A17">
        <v>1997</v>
      </c>
      <c r="B17">
        <v>-5.0955560058355331E-2</v>
      </c>
      <c r="C17">
        <v>5.5143203586339951E-2</v>
      </c>
      <c r="D17">
        <v>2.7138091623783112E-2</v>
      </c>
      <c r="E17">
        <v>-5.1978481933474541E-3</v>
      </c>
      <c r="F17">
        <v>3.4443404525518417E-2</v>
      </c>
      <c r="G17">
        <v>2.0654687657952309E-2</v>
      </c>
      <c r="H17">
        <v>9.0183578431606293E-3</v>
      </c>
      <c r="I17">
        <v>-8.1269377842545509E-3</v>
      </c>
      <c r="J17">
        <v>1.2562238611280918E-2</v>
      </c>
      <c r="K17">
        <v>1.7449716106057167E-2</v>
      </c>
      <c r="L17">
        <v>-2.8102847281843424E-3</v>
      </c>
      <c r="M17">
        <v>-3.4472562372684479E-2</v>
      </c>
      <c r="N17">
        <v>-1.0209600441157818E-2</v>
      </c>
      <c r="O17">
        <v>1.0341544635593891E-2</v>
      </c>
      <c r="P17">
        <v>1.1085969395935535E-2</v>
      </c>
      <c r="Q17">
        <v>1.2519786832854152E-3</v>
      </c>
      <c r="R17">
        <v>1.1750119738280773E-3</v>
      </c>
      <c r="S17">
        <v>5.6365050375461578E-2</v>
      </c>
      <c r="T17">
        <v>-5.6862369179725647E-2</v>
      </c>
      <c r="U17">
        <v>-4.3418757617473602E-2</v>
      </c>
      <c r="V17">
        <v>-1.0020874440670013E-2</v>
      </c>
      <c r="W17">
        <v>-2.8954820707440376E-2</v>
      </c>
      <c r="X17">
        <v>5.1485183648765087E-3</v>
      </c>
      <c r="Y17">
        <v>-3.5347798839211464E-3</v>
      </c>
      <c r="Z17">
        <v>-3.6403876729309559E-3</v>
      </c>
      <c r="AA17">
        <v>-9.7364550456404686E-3</v>
      </c>
    </row>
    <row r="18" spans="1:27" x14ac:dyDescent="0.25">
      <c r="A18">
        <v>1998</v>
      </c>
      <c r="B18">
        <v>-1.0311925783753395E-2</v>
      </c>
      <c r="C18">
        <v>5.3236905485391617E-2</v>
      </c>
      <c r="D18">
        <v>1.293477974832058E-2</v>
      </c>
      <c r="E18">
        <v>-3.8955576717853546E-2</v>
      </c>
      <c r="F18">
        <v>5.0966493785381317E-2</v>
      </c>
      <c r="G18">
        <v>5.3161557763814926E-2</v>
      </c>
      <c r="H18">
        <v>-6.2276646494865417E-3</v>
      </c>
      <c r="I18">
        <v>-4.632272943854332E-2</v>
      </c>
      <c r="J18">
        <v>7.8834956511855125E-3</v>
      </c>
      <c r="K18">
        <v>9.2870909720659256E-3</v>
      </c>
      <c r="L18">
        <v>1.6941968351602554E-2</v>
      </c>
      <c r="M18">
        <v>-1.050120685249567E-2</v>
      </c>
      <c r="N18">
        <v>2.6338594034314156E-2</v>
      </c>
      <c r="O18">
        <v>-5.8416616171598434E-2</v>
      </c>
      <c r="P18">
        <v>8.9691104367375374E-3</v>
      </c>
      <c r="Q18">
        <v>-2.8294641524553299E-2</v>
      </c>
      <c r="R18">
        <v>-1.1755121871829033E-2</v>
      </c>
      <c r="S18">
        <v>3.1527537852525711E-2</v>
      </c>
      <c r="T18">
        <v>-6.1640620231628418E-2</v>
      </c>
      <c r="U18">
        <v>-1.0750743560492992E-2</v>
      </c>
      <c r="V18">
        <v>1.130412332713604E-2</v>
      </c>
      <c r="W18">
        <v>-2.8646055608987808E-2</v>
      </c>
      <c r="X18">
        <v>5.2634244784712791E-3</v>
      </c>
      <c r="Y18">
        <v>2.1507111378014088E-3</v>
      </c>
      <c r="Z18">
        <v>3.0747134238481522E-2</v>
      </c>
      <c r="AA18">
        <v>-2.0769404247403145E-2</v>
      </c>
    </row>
    <row r="19" spans="1:27" x14ac:dyDescent="0.25">
      <c r="A19">
        <v>1999</v>
      </c>
      <c r="B19">
        <v>4.5814947225153446E-3</v>
      </c>
      <c r="C19">
        <v>4.1388008743524551E-2</v>
      </c>
      <c r="D19">
        <v>1.8533332273364067E-2</v>
      </c>
      <c r="E19">
        <v>-2.1430531051009893E-3</v>
      </c>
      <c r="F19">
        <v>3.2289288938045502E-2</v>
      </c>
      <c r="G19">
        <v>2.122284471988678E-2</v>
      </c>
      <c r="H19">
        <v>1.2475877068936825E-2</v>
      </c>
      <c r="I19">
        <v>-1.0956268524751067E-3</v>
      </c>
      <c r="J19">
        <v>-4.4961674138903618E-3</v>
      </c>
      <c r="K19">
        <v>2.4530116934329271E-4</v>
      </c>
      <c r="L19">
        <v>-1.4973967336118221E-2</v>
      </c>
      <c r="M19">
        <v>9.8193082958459854E-3</v>
      </c>
      <c r="N19">
        <v>-4.9062486505135894E-4</v>
      </c>
      <c r="O19">
        <v>6.3237263821065426E-3</v>
      </c>
      <c r="P19">
        <v>6.1921682208776474E-3</v>
      </c>
      <c r="Q19">
        <v>-2.7219833806157112E-2</v>
      </c>
      <c r="R19">
        <v>6.7961486056447029E-3</v>
      </c>
      <c r="S19">
        <v>1.3576474040746689E-2</v>
      </c>
      <c r="T19">
        <v>-8.2758881151676178E-2</v>
      </c>
      <c r="U19">
        <v>8.4110809257254004E-4</v>
      </c>
      <c r="V19">
        <v>7.2586745955049992E-3</v>
      </c>
      <c r="W19">
        <v>-3.4123007208108902E-2</v>
      </c>
      <c r="X19">
        <v>-9.5416675321757793E-4</v>
      </c>
      <c r="Y19">
        <v>1.8295558169484138E-2</v>
      </c>
      <c r="Z19">
        <v>1.4580347342416644E-3</v>
      </c>
      <c r="AA19">
        <v>-2.4302443489432335E-4</v>
      </c>
    </row>
    <row r="20" spans="1:27" x14ac:dyDescent="0.25">
      <c r="A20">
        <v>2000</v>
      </c>
      <c r="B20">
        <v>-2.6905701961368322E-3</v>
      </c>
      <c r="C20">
        <v>6.9966912269592285E-2</v>
      </c>
      <c r="D20">
        <v>6.8864956498146057E-2</v>
      </c>
      <c r="E20">
        <v>-1.6641579568386078E-2</v>
      </c>
      <c r="F20">
        <v>3.8705773651599884E-2</v>
      </c>
      <c r="G20">
        <v>-1.3264637673273683E-3</v>
      </c>
      <c r="H20">
        <v>-7.4380445294082165E-3</v>
      </c>
      <c r="I20">
        <v>3.5195082426071167E-2</v>
      </c>
      <c r="J20">
        <v>-1.3259735889732838E-2</v>
      </c>
      <c r="K20">
        <v>3.8412086665630341E-2</v>
      </c>
      <c r="L20">
        <v>-3.6755941808223724E-2</v>
      </c>
      <c r="M20">
        <v>3.1861372292041779E-2</v>
      </c>
      <c r="N20">
        <v>-5.1835593767464161E-3</v>
      </c>
      <c r="O20">
        <v>-4.5373495668172836E-2</v>
      </c>
      <c r="P20">
        <v>-8.3054294809699059E-3</v>
      </c>
      <c r="Q20">
        <v>3.8401342928409576E-2</v>
      </c>
      <c r="R20">
        <v>-6.0707543045282364E-2</v>
      </c>
      <c r="S20">
        <v>-1.1286845430731773E-2</v>
      </c>
      <c r="T20">
        <v>-7.4229851365089417E-2</v>
      </c>
      <c r="U20">
        <v>2.5414196774363518E-2</v>
      </c>
      <c r="V20">
        <v>-5.7067688554525375E-2</v>
      </c>
      <c r="W20">
        <v>-3.5654649138450623E-2</v>
      </c>
      <c r="X20">
        <v>3.676995262503624E-2</v>
      </c>
      <c r="Y20">
        <v>1.978547777980566E-3</v>
      </c>
      <c r="Z20">
        <v>1.9331514835357666E-2</v>
      </c>
      <c r="AA20">
        <v>7.7341101132333279E-3</v>
      </c>
    </row>
    <row r="21" spans="1:27" x14ac:dyDescent="0.25">
      <c r="A21">
        <v>2001</v>
      </c>
      <c r="B21">
        <v>-1.0643030516803265E-2</v>
      </c>
      <c r="C21">
        <v>0.13711065053939819</v>
      </c>
      <c r="D21">
        <v>-1.7315354198217392E-2</v>
      </c>
      <c r="E21">
        <v>-3.8748972117900848E-2</v>
      </c>
      <c r="F21">
        <v>3.2749675214290619E-2</v>
      </c>
      <c r="G21">
        <v>2.8093697503209114E-2</v>
      </c>
      <c r="H21">
        <v>2.4848358705639839E-2</v>
      </c>
      <c r="I21">
        <v>2.9122345149517059E-2</v>
      </c>
      <c r="J21">
        <v>-6.5337240695953369E-2</v>
      </c>
      <c r="K21">
        <v>8.5644356906414032E-2</v>
      </c>
      <c r="L21">
        <v>-3.1011174432933331E-3</v>
      </c>
      <c r="M21">
        <v>-5.2466350607573986E-3</v>
      </c>
      <c r="N21">
        <v>-9.5792720094323158E-3</v>
      </c>
      <c r="O21">
        <v>-8.4819765761494637E-3</v>
      </c>
      <c r="P21">
        <v>-7.3751723393797874E-3</v>
      </c>
      <c r="Q21">
        <v>-2.3360313847661018E-2</v>
      </c>
      <c r="R21">
        <v>-1.545824808999896E-3</v>
      </c>
      <c r="S21">
        <v>4.6665798872709274E-2</v>
      </c>
      <c r="T21">
        <v>-4.5942302793264389E-2</v>
      </c>
      <c r="U21">
        <v>-2.5518422946333885E-2</v>
      </c>
      <c r="V21">
        <v>-0.14968068897724152</v>
      </c>
      <c r="W21">
        <v>-7.8299850225448608E-2</v>
      </c>
      <c r="X21">
        <v>-9.6882972866296768E-3</v>
      </c>
      <c r="Y21">
        <v>2.6659814640879631E-2</v>
      </c>
      <c r="Z21">
        <v>-1.8935967236757278E-2</v>
      </c>
      <c r="AA21">
        <v>1.5117344446480274E-2</v>
      </c>
    </row>
    <row r="22" spans="1:27" x14ac:dyDescent="0.25">
      <c r="A22">
        <v>2002</v>
      </c>
      <c r="B22">
        <v>-2.0587995648384094E-2</v>
      </c>
      <c r="C22">
        <v>6.6497556865215302E-2</v>
      </c>
      <c r="D22">
        <v>-1.4198899269104004E-2</v>
      </c>
      <c r="E22">
        <v>2.6913909241557121E-2</v>
      </c>
      <c r="F22">
        <v>8.4071299061179161E-3</v>
      </c>
      <c r="G22">
        <v>1.1434758082032204E-2</v>
      </c>
      <c r="H22">
        <v>5.0129160284996033E-2</v>
      </c>
      <c r="I22">
        <v>5.7775158435106277E-2</v>
      </c>
      <c r="J22">
        <v>-9.4511032104492188E-2</v>
      </c>
      <c r="K22">
        <v>6.7479252815246582E-2</v>
      </c>
      <c r="L22">
        <v>-1.9464736804366112E-2</v>
      </c>
      <c r="M22">
        <v>-4.5895976945757866E-3</v>
      </c>
      <c r="N22">
        <v>-2.6571618393063545E-2</v>
      </c>
      <c r="O22">
        <v>-1.9109921529889107E-2</v>
      </c>
      <c r="P22">
        <v>-4.4794632121920586E-3</v>
      </c>
      <c r="Q22">
        <v>-6.5399049781262875E-3</v>
      </c>
      <c r="R22">
        <v>2.3173205554485321E-2</v>
      </c>
      <c r="S22">
        <v>4.2702704668045044E-2</v>
      </c>
      <c r="T22">
        <v>-6.078115850687027E-2</v>
      </c>
      <c r="U22">
        <v>4.2305430397391319E-3</v>
      </c>
      <c r="V22">
        <v>-0.10955949872732162</v>
      </c>
      <c r="W22">
        <v>-7.6898686587810516E-2</v>
      </c>
      <c r="X22">
        <v>3.5785086452960968E-2</v>
      </c>
      <c r="Y22">
        <v>9.1709336265921593E-3</v>
      </c>
      <c r="Z22">
        <v>-1.7997408285737038E-2</v>
      </c>
      <c r="AA22">
        <v>-6.2319892458617687E-3</v>
      </c>
    </row>
    <row r="23" spans="1:27" x14ac:dyDescent="0.25">
      <c r="A23">
        <v>2003</v>
      </c>
      <c r="B23">
        <v>-2.0704593043774366E-3</v>
      </c>
      <c r="C23">
        <v>4.8928286880254745E-2</v>
      </c>
      <c r="D23">
        <v>-5.334177054464817E-3</v>
      </c>
      <c r="E23">
        <v>-3.9209771901369095E-2</v>
      </c>
      <c r="F23">
        <v>2.7300940826535225E-2</v>
      </c>
      <c r="G23">
        <v>3.3748701214790344E-2</v>
      </c>
      <c r="H23">
        <v>9.9298832938075066E-3</v>
      </c>
      <c r="I23">
        <v>5.8161124587059021E-2</v>
      </c>
      <c r="J23">
        <v>-6.7168742418289185E-2</v>
      </c>
      <c r="K23">
        <v>6.9296114146709442E-2</v>
      </c>
      <c r="L23">
        <v>-4.9021519720554352E-2</v>
      </c>
      <c r="M23">
        <v>-2.7741482481360435E-3</v>
      </c>
      <c r="N23">
        <v>5.7722157798707485E-3</v>
      </c>
      <c r="O23">
        <v>-4.1562281548976898E-2</v>
      </c>
      <c r="P23">
        <v>-1.2732654809951782E-2</v>
      </c>
      <c r="Q23">
        <v>-2.8715368360280991E-2</v>
      </c>
      <c r="R23">
        <v>1.1748494580388069E-2</v>
      </c>
      <c r="S23">
        <v>4.0315214544534683E-2</v>
      </c>
      <c r="T23">
        <v>-7.0462897419929504E-2</v>
      </c>
      <c r="U23">
        <v>-2.3518782109022141E-2</v>
      </c>
      <c r="V23">
        <v>-9.0464457869529724E-2</v>
      </c>
      <c r="W23">
        <v>-5.0409134477376938E-2</v>
      </c>
      <c r="X23">
        <v>3.9957102388143539E-2</v>
      </c>
      <c r="Y23">
        <v>4.7727636992931366E-2</v>
      </c>
      <c r="Z23">
        <v>-1.0968685150146484E-2</v>
      </c>
      <c r="AA23">
        <v>2.0341977477073669E-2</v>
      </c>
    </row>
    <row r="24" spans="1:27" x14ac:dyDescent="0.25">
      <c r="A24">
        <v>2004</v>
      </c>
      <c r="B24">
        <v>1.4953166246414185E-2</v>
      </c>
      <c r="C24">
        <v>1.7453493550419807E-2</v>
      </c>
      <c r="D24">
        <v>1.301930658519268E-2</v>
      </c>
      <c r="E24">
        <v>-3.1652443110942841E-2</v>
      </c>
      <c r="F24">
        <v>3.0529437586665154E-2</v>
      </c>
      <c r="G24">
        <v>3.085700236260891E-2</v>
      </c>
      <c r="H24">
        <v>-3.977079875767231E-3</v>
      </c>
      <c r="I24">
        <v>1.4476385898888111E-2</v>
      </c>
      <c r="J24">
        <v>3.1849350780248642E-2</v>
      </c>
      <c r="K24">
        <v>5.4470192641019821E-2</v>
      </c>
      <c r="L24">
        <v>-4.5744303613901138E-2</v>
      </c>
      <c r="M24">
        <v>-5.8160949498414993E-2</v>
      </c>
      <c r="N24">
        <v>-3.2469470053911209E-2</v>
      </c>
      <c r="O24">
        <v>1.1942511424422264E-2</v>
      </c>
      <c r="P24">
        <v>-1.4546852558851242E-2</v>
      </c>
      <c r="Q24">
        <v>-1.6621176153421402E-2</v>
      </c>
      <c r="R24">
        <v>7.1730595082044601E-3</v>
      </c>
      <c r="S24">
        <v>8.1339240074157715E-2</v>
      </c>
      <c r="T24">
        <v>-1.312759704887867E-2</v>
      </c>
      <c r="U24">
        <v>8.0880532041192055E-3</v>
      </c>
      <c r="V24">
        <v>-7.3635995388031006E-2</v>
      </c>
      <c r="W24">
        <v>-2.4292143061757088E-2</v>
      </c>
      <c r="X24">
        <v>-4.9767144955694675E-3</v>
      </c>
      <c r="Y24">
        <v>5.8187502436339855E-3</v>
      </c>
      <c r="Z24">
        <v>-1.5498471446335316E-2</v>
      </c>
      <c r="AA24">
        <v>-1.8220385536551476E-2</v>
      </c>
    </row>
    <row r="25" spans="1:27" x14ac:dyDescent="0.25">
      <c r="A25">
        <v>2005</v>
      </c>
      <c r="B25">
        <v>-2.0097799599170685E-2</v>
      </c>
      <c r="C25">
        <v>7.3824204504489899E-2</v>
      </c>
      <c r="D25">
        <v>-3.9717927575111389E-2</v>
      </c>
      <c r="E25">
        <v>1.0462718084454536E-2</v>
      </c>
      <c r="F25">
        <v>-3.9721196517348289E-3</v>
      </c>
      <c r="G25">
        <v>2.6712631806731224E-2</v>
      </c>
      <c r="H25">
        <v>2.3564610630273819E-2</v>
      </c>
      <c r="I25">
        <v>3.2763027120381594E-3</v>
      </c>
      <c r="J25">
        <v>2.1351031959056854E-2</v>
      </c>
      <c r="K25">
        <v>4.6533934772014618E-2</v>
      </c>
      <c r="L25">
        <v>-1.4830020256340504E-2</v>
      </c>
      <c r="M25">
        <v>1.2587385252118111E-2</v>
      </c>
      <c r="N25">
        <v>1.0599775705486536E-3</v>
      </c>
      <c r="O25">
        <v>-7.3723415844142437E-3</v>
      </c>
      <c r="P25">
        <v>-1.5011575073003769E-2</v>
      </c>
      <c r="Q25">
        <v>4.8690582625567913E-3</v>
      </c>
      <c r="R25">
        <v>1.3777063228189945E-2</v>
      </c>
      <c r="S25">
        <v>2.4262266233563423E-2</v>
      </c>
      <c r="T25">
        <v>-5.729154497385025E-2</v>
      </c>
      <c r="U25">
        <v>-4.8407400026917458E-3</v>
      </c>
      <c r="V25">
        <v>-0.10753633826971054</v>
      </c>
      <c r="W25">
        <v>-4.7797571867704391E-2</v>
      </c>
      <c r="X25">
        <v>4.6172473579645157E-2</v>
      </c>
      <c r="Y25">
        <v>2.9748048633337021E-2</v>
      </c>
      <c r="Z25">
        <v>-3.4304030239582062E-2</v>
      </c>
      <c r="AA25">
        <v>-1.1512257158756256E-2</v>
      </c>
    </row>
    <row r="26" spans="1:27" x14ac:dyDescent="0.25">
      <c r="A26">
        <v>2006</v>
      </c>
      <c r="B26">
        <v>5.2431508898735046E-2</v>
      </c>
      <c r="C26">
        <v>6.1434883624315262E-2</v>
      </c>
      <c r="D26">
        <v>-1.426977850496769E-2</v>
      </c>
      <c r="E26">
        <v>6.9830461870878935E-4</v>
      </c>
      <c r="F26">
        <v>4.2135439813137054E-2</v>
      </c>
      <c r="G26">
        <v>4.0431305766105652E-2</v>
      </c>
      <c r="H26">
        <v>-4.7359175980091095E-2</v>
      </c>
      <c r="I26">
        <v>4.9974825233221054E-3</v>
      </c>
      <c r="J26">
        <v>8.8581489399075508E-3</v>
      </c>
      <c r="K26">
        <v>6.9944649934768677E-2</v>
      </c>
      <c r="L26">
        <v>-4.8024065792560577E-2</v>
      </c>
      <c r="M26">
        <v>3.0195985455065966E-3</v>
      </c>
      <c r="N26">
        <v>2.0394636318087578E-2</v>
      </c>
      <c r="O26">
        <v>-7.9447347670793533E-3</v>
      </c>
      <c r="P26">
        <v>-4.0556676685810089E-2</v>
      </c>
      <c r="Q26">
        <v>1.3982543721795082E-2</v>
      </c>
      <c r="R26">
        <v>-1.4394869096577168E-2</v>
      </c>
      <c r="S26">
        <v>2.6094883680343628E-2</v>
      </c>
      <c r="T26">
        <v>1.3871056027710438E-2</v>
      </c>
      <c r="U26">
        <v>3.6872878670692444E-2</v>
      </c>
      <c r="V26">
        <v>-7.2890251874923706E-2</v>
      </c>
      <c r="W26">
        <v>-6.0484439134597778E-2</v>
      </c>
      <c r="X26">
        <v>1.7748517915606499E-2</v>
      </c>
      <c r="Y26">
        <v>-3.6945310421288013E-3</v>
      </c>
      <c r="Z26">
        <v>-7.0883788168430328E-2</v>
      </c>
      <c r="AA26">
        <v>-1.8933229148387909E-2</v>
      </c>
    </row>
    <row r="27" spans="1:27" x14ac:dyDescent="0.25">
      <c r="A27">
        <v>2007</v>
      </c>
      <c r="B27">
        <v>-6.956406868994236E-4</v>
      </c>
      <c r="C27">
        <v>2.1915089339017868E-2</v>
      </c>
      <c r="D27">
        <v>8.1351790577173233E-3</v>
      </c>
      <c r="E27">
        <v>3.9350185543298721E-3</v>
      </c>
      <c r="F27">
        <v>2.5346582755446434E-2</v>
      </c>
      <c r="G27">
        <v>1.0356076993048191E-2</v>
      </c>
      <c r="H27">
        <v>-8.3201401866972446E-4</v>
      </c>
      <c r="I27">
        <v>3.4192871302366257E-2</v>
      </c>
      <c r="J27">
        <v>-1.2295324122533202E-3</v>
      </c>
      <c r="K27">
        <v>5.8961879462003708E-2</v>
      </c>
      <c r="L27">
        <v>-4.1473349556326866E-3</v>
      </c>
      <c r="M27">
        <v>6.0380767099559307E-3</v>
      </c>
      <c r="N27">
        <v>3.4245647490024567E-2</v>
      </c>
      <c r="O27">
        <v>-3.177318349480629E-2</v>
      </c>
      <c r="P27">
        <v>-1.3853671029210091E-2</v>
      </c>
      <c r="Q27">
        <v>-1.2337874621152878E-2</v>
      </c>
      <c r="R27">
        <v>-2.0073488354682922E-2</v>
      </c>
      <c r="S27">
        <v>3.2356981188058853E-2</v>
      </c>
      <c r="T27">
        <v>-0.10913413017988205</v>
      </c>
      <c r="U27">
        <v>9.2560285702347755E-3</v>
      </c>
      <c r="V27">
        <v>-0.12375128269195557</v>
      </c>
      <c r="W27">
        <v>3.9146114140748978E-2</v>
      </c>
      <c r="X27">
        <v>3.7296339869499207E-2</v>
      </c>
      <c r="Y27">
        <v>4.9244746565818787E-2</v>
      </c>
      <c r="Z27">
        <v>-2.0041044801473618E-2</v>
      </c>
      <c r="AA27">
        <v>-1.4645248651504517E-2</v>
      </c>
    </row>
    <row r="28" spans="1:27" x14ac:dyDescent="0.25">
      <c r="A28">
        <v>2008</v>
      </c>
      <c r="B28">
        <v>7.0409968495368958E-2</v>
      </c>
      <c r="C28">
        <v>5.8131683617830276E-2</v>
      </c>
      <c r="D28">
        <v>-1.3198534026741982E-2</v>
      </c>
      <c r="E28">
        <v>4.3580930680036545E-2</v>
      </c>
      <c r="F28">
        <v>-3.6519442219287157E-3</v>
      </c>
      <c r="G28">
        <v>1.3018952682614326E-2</v>
      </c>
      <c r="H28">
        <v>-8.4982849657535553E-2</v>
      </c>
      <c r="I28">
        <v>6.1112012714147568E-2</v>
      </c>
      <c r="J28">
        <v>-8.8955976068973541E-2</v>
      </c>
      <c r="K28">
        <v>7.932715117931366E-2</v>
      </c>
      <c r="L28">
        <v>-3.3186439424753189E-2</v>
      </c>
      <c r="M28">
        <v>3.2695762813091278E-2</v>
      </c>
      <c r="N28">
        <v>1.3686686754226685E-2</v>
      </c>
      <c r="O28">
        <v>3.4190206788480282E-3</v>
      </c>
      <c r="P28">
        <v>-4.5843847095966339E-2</v>
      </c>
      <c r="Q28">
        <v>2.4241693317890167E-2</v>
      </c>
      <c r="R28">
        <v>-2.8647249564528465E-2</v>
      </c>
      <c r="S28">
        <v>3.451396944001317E-3</v>
      </c>
      <c r="T28">
        <v>-0.10682545602321625</v>
      </c>
      <c r="U28">
        <v>6.1380700208246708E-3</v>
      </c>
      <c r="V28">
        <v>-0.14059688150882721</v>
      </c>
      <c r="W28">
        <v>5.6069162674248219E-3</v>
      </c>
      <c r="X28">
        <v>6.0875855386257172E-2</v>
      </c>
      <c r="Y28">
        <v>2.4172108620405197E-2</v>
      </c>
      <c r="Z28">
        <v>1.3614694587886333E-2</v>
      </c>
      <c r="AA28">
        <v>-1.8801280530169606E-3</v>
      </c>
    </row>
    <row r="29" spans="1:27" x14ac:dyDescent="0.25">
      <c r="A29">
        <v>2009</v>
      </c>
      <c r="B29">
        <v>4.379364475607872E-2</v>
      </c>
      <c r="C29">
        <v>7.6593972742557526E-2</v>
      </c>
      <c r="D29">
        <v>-3.0852165073156357E-2</v>
      </c>
      <c r="E29">
        <v>-6.5100550651550293E-2</v>
      </c>
      <c r="F29">
        <v>1.4127364382147789E-2</v>
      </c>
      <c r="G29">
        <v>4.5363478362560272E-2</v>
      </c>
      <c r="H29">
        <v>-5.0294795073568821E-3</v>
      </c>
      <c r="I29">
        <v>-2.3569324985146523E-2</v>
      </c>
      <c r="J29">
        <v>-1.3330258429050446E-2</v>
      </c>
      <c r="K29">
        <v>5.3994275629520416E-2</v>
      </c>
      <c r="L29">
        <v>1.9936528988182545E-3</v>
      </c>
      <c r="M29">
        <v>-3.4543290734291077E-2</v>
      </c>
      <c r="N29">
        <v>2.484612911939621E-2</v>
      </c>
      <c r="O29">
        <v>4.2832676321268082E-2</v>
      </c>
      <c r="P29">
        <v>-4.9576759338378906E-2</v>
      </c>
      <c r="Q29">
        <v>-3.1538043171167374E-2</v>
      </c>
      <c r="R29">
        <v>4.6414700336754322E-3</v>
      </c>
      <c r="S29">
        <v>7.3700301349163055E-2</v>
      </c>
      <c r="T29">
        <v>-1.5327927656471729E-2</v>
      </c>
      <c r="U29">
        <v>-2.7242466807365417E-2</v>
      </c>
      <c r="V29">
        <v>-8.9027263224124908E-2</v>
      </c>
      <c r="W29">
        <v>-7.3581494390964508E-2</v>
      </c>
      <c r="X29">
        <v>3.1383726745843887E-2</v>
      </c>
      <c r="Y29">
        <v>1.2027439661324024E-2</v>
      </c>
      <c r="Z29">
        <v>2.7956962585449219E-3</v>
      </c>
      <c r="AA29">
        <v>1.8120933324098587E-2</v>
      </c>
    </row>
    <row r="30" spans="1:27" x14ac:dyDescent="0.25">
      <c r="A30">
        <v>2010</v>
      </c>
      <c r="B30">
        <v>4.2208272963762283E-2</v>
      </c>
      <c r="C30">
        <v>-4.1526034474372864E-2</v>
      </c>
      <c r="D30">
        <v>4.9945738166570663E-2</v>
      </c>
      <c r="E30">
        <v>-8.4737585857510567E-3</v>
      </c>
      <c r="F30">
        <v>3.5298265516757965E-2</v>
      </c>
      <c r="G30">
        <v>4.6848591417074203E-2</v>
      </c>
      <c r="H30">
        <v>-5.6574083864688873E-2</v>
      </c>
      <c r="I30">
        <v>2.2479381412267685E-2</v>
      </c>
      <c r="J30">
        <v>-3.581884503364563E-2</v>
      </c>
      <c r="K30">
        <v>7.1425355970859528E-2</v>
      </c>
      <c r="L30">
        <v>1.6907637938857079E-2</v>
      </c>
      <c r="M30">
        <v>8.3536823512986302E-4</v>
      </c>
      <c r="N30">
        <v>1.5718031674623489E-2</v>
      </c>
      <c r="O30">
        <v>-7.7465195208787918E-3</v>
      </c>
      <c r="P30">
        <v>-3.3916927874088287E-2</v>
      </c>
      <c r="Q30">
        <v>1.481783390045166E-2</v>
      </c>
      <c r="R30">
        <v>-6.1195394955575466E-3</v>
      </c>
      <c r="S30">
        <v>2.3490697145462036E-2</v>
      </c>
      <c r="T30">
        <v>-5.3481120616197586E-2</v>
      </c>
      <c r="U30">
        <v>-2.7502771466970444E-2</v>
      </c>
      <c r="V30">
        <v>-0.11765824258327484</v>
      </c>
      <c r="W30">
        <v>7.7374711632728577E-2</v>
      </c>
      <c r="X30">
        <v>4.8894170671701431E-2</v>
      </c>
      <c r="Y30">
        <v>-1.9559025764465332E-2</v>
      </c>
      <c r="Z30">
        <v>1.5531237237155437E-2</v>
      </c>
      <c r="AA30">
        <v>1.0146277025341988E-2</v>
      </c>
    </row>
    <row r="31" spans="1:27" x14ac:dyDescent="0.25">
      <c r="A31">
        <v>2011</v>
      </c>
      <c r="B31">
        <v>3.9486177265644073E-2</v>
      </c>
      <c r="C31">
        <v>2.0449170842766762E-2</v>
      </c>
      <c r="D31">
        <v>-3.9281468838453293E-2</v>
      </c>
      <c r="E31">
        <v>-7.0810750126838684E-2</v>
      </c>
      <c r="F31">
        <v>3.8048919290304184E-2</v>
      </c>
      <c r="G31">
        <v>7.2574079036712646E-2</v>
      </c>
      <c r="H31">
        <v>-1.9382927566766739E-2</v>
      </c>
      <c r="I31">
        <v>-2.912181057035923E-2</v>
      </c>
      <c r="J31">
        <v>1.4216575771570206E-2</v>
      </c>
      <c r="K31">
        <v>4.9901645630598068E-2</v>
      </c>
      <c r="L31">
        <v>2.173176035284996E-2</v>
      </c>
      <c r="M31">
        <v>-5.6556756608188152E-3</v>
      </c>
      <c r="N31">
        <v>6.2077785842120647E-3</v>
      </c>
      <c r="O31">
        <v>-1.2104404158890247E-3</v>
      </c>
      <c r="P31">
        <v>-6.9015301764011383E-2</v>
      </c>
      <c r="Q31">
        <v>2.8904737904667854E-2</v>
      </c>
      <c r="R31">
        <v>3.662419319152832E-2</v>
      </c>
      <c r="S31">
        <v>1.5675053000450134E-2</v>
      </c>
      <c r="T31">
        <v>-4.8118386417627335E-2</v>
      </c>
      <c r="U31">
        <v>-4.4942621141672134E-2</v>
      </c>
      <c r="V31">
        <v>-6.6687062382698059E-2</v>
      </c>
      <c r="W31">
        <v>4.0534418076276779E-2</v>
      </c>
      <c r="X31">
        <v>7.4048809707164764E-2</v>
      </c>
      <c r="Y31">
        <v>1.2887083925306797E-2</v>
      </c>
      <c r="Z31">
        <v>5.3806975483894348E-2</v>
      </c>
      <c r="AA31">
        <v>2.6376694440841675E-2</v>
      </c>
    </row>
    <row r="32" spans="1:27" x14ac:dyDescent="0.25">
      <c r="A32">
        <v>2012</v>
      </c>
      <c r="B32">
        <v>3.5971853882074356E-2</v>
      </c>
      <c r="C32">
        <v>4.1898954659700394E-2</v>
      </c>
      <c r="D32">
        <v>3.1605083495378494E-2</v>
      </c>
      <c r="E32">
        <v>-3.4530032426118851E-2</v>
      </c>
      <c r="F32">
        <v>2.45086420327425E-2</v>
      </c>
      <c r="G32">
        <v>4.8570964485406876E-2</v>
      </c>
      <c r="H32">
        <v>-3.7633900064975023E-3</v>
      </c>
      <c r="I32">
        <v>-1.6038423404097557E-2</v>
      </c>
      <c r="J32">
        <v>1.0512240696698427E-3</v>
      </c>
      <c r="K32">
        <v>6.2216151505708694E-2</v>
      </c>
      <c r="L32">
        <v>4.830130934715271E-2</v>
      </c>
      <c r="M32">
        <v>-2.8977140784263611E-2</v>
      </c>
      <c r="N32">
        <v>6.9856405258178711E-2</v>
      </c>
      <c r="O32">
        <v>-1.1895724572241306E-2</v>
      </c>
      <c r="P32">
        <v>-6.8072497844696045E-2</v>
      </c>
      <c r="Q32">
        <v>-9.7204975783824921E-2</v>
      </c>
      <c r="R32">
        <v>-3.7977669388055801E-2</v>
      </c>
      <c r="S32">
        <v>6.2554039061069489E-2</v>
      </c>
      <c r="T32">
        <v>-9.2442579567432404E-2</v>
      </c>
      <c r="U32">
        <v>2.3592988029122353E-2</v>
      </c>
      <c r="V32">
        <v>-9.1880671679973602E-2</v>
      </c>
      <c r="W32">
        <v>-5.1553435623645782E-3</v>
      </c>
      <c r="X32">
        <v>5.6700918823480606E-2</v>
      </c>
      <c r="Y32">
        <v>3.4985028207302094E-2</v>
      </c>
      <c r="Z32">
        <v>3.4380465745925903E-2</v>
      </c>
      <c r="AA32">
        <v>-1.7734736204147339E-2</v>
      </c>
    </row>
    <row r="33" spans="1:27" x14ac:dyDescent="0.25">
      <c r="A33">
        <v>2013</v>
      </c>
      <c r="B33">
        <v>4.5882858335971832E-2</v>
      </c>
      <c r="C33">
        <v>4.4515576213598251E-2</v>
      </c>
      <c r="D33">
        <v>5.0437613390386105E-3</v>
      </c>
      <c r="E33">
        <v>-7.6839633285999298E-2</v>
      </c>
      <c r="F33">
        <v>2.3074163123965263E-2</v>
      </c>
      <c r="G33">
        <v>4.3917585164308548E-2</v>
      </c>
      <c r="H33">
        <v>-4.1154943406581879E-2</v>
      </c>
      <c r="I33">
        <v>1.6913646832108498E-2</v>
      </c>
      <c r="J33">
        <v>-4.2575754225254059E-2</v>
      </c>
      <c r="K33">
        <v>3.4995615482330322E-2</v>
      </c>
      <c r="L33">
        <v>5.421618465334177E-3</v>
      </c>
      <c r="M33">
        <v>-2.2070677950978279E-2</v>
      </c>
      <c r="N33">
        <v>-1.7455561086535454E-2</v>
      </c>
      <c r="O33">
        <v>3.9611551910638809E-2</v>
      </c>
      <c r="P33">
        <v>-5.451231449842453E-2</v>
      </c>
      <c r="Q33">
        <v>-3.3348344266414642E-2</v>
      </c>
      <c r="R33">
        <v>-1.6054561361670494E-2</v>
      </c>
      <c r="S33">
        <v>5.7879868894815445E-2</v>
      </c>
      <c r="T33">
        <v>-8.2756116986274719E-2</v>
      </c>
      <c r="U33">
        <v>5.4638031870126724E-2</v>
      </c>
      <c r="V33">
        <v>-0.12854857742786407</v>
      </c>
      <c r="W33">
        <v>1.732352003455162E-2</v>
      </c>
      <c r="X33">
        <v>5.6970879435539246E-2</v>
      </c>
      <c r="Y33">
        <v>3.2040134072303772E-2</v>
      </c>
      <c r="Z33">
        <v>5.4723381996154785E-2</v>
      </c>
      <c r="AA33">
        <v>1.0686930036172271E-3</v>
      </c>
    </row>
    <row r="34" spans="1:27" x14ac:dyDescent="0.25">
      <c r="A34">
        <v>2014</v>
      </c>
      <c r="B34">
        <v>4.38682921230793E-2</v>
      </c>
      <c r="C34">
        <v>1.0238456539809704E-2</v>
      </c>
      <c r="D34">
        <v>5.5381688289344311E-3</v>
      </c>
      <c r="E34">
        <v>-2.9846180230379105E-2</v>
      </c>
      <c r="F34">
        <v>2.3452708497643471E-2</v>
      </c>
      <c r="G34">
        <v>1.5293212607502937E-2</v>
      </c>
      <c r="H34">
        <v>-4.1245896369218826E-2</v>
      </c>
      <c r="I34">
        <v>5.8369044214487076E-2</v>
      </c>
      <c r="J34">
        <v>-8.3343656733632088E-3</v>
      </c>
      <c r="K34">
        <v>6.57314732670784E-2</v>
      </c>
      <c r="L34">
        <v>-3.5827662795782089E-2</v>
      </c>
      <c r="M34">
        <v>6.3047930598258972E-3</v>
      </c>
      <c r="N34">
        <v>-8.0952674150466919E-2</v>
      </c>
      <c r="O34">
        <v>5.2185550885042176E-5</v>
      </c>
      <c r="P34">
        <v>-7.6520494185388088E-3</v>
      </c>
      <c r="Q34">
        <v>-1.7937587574124336E-2</v>
      </c>
      <c r="R34">
        <v>-2.3429552093148232E-3</v>
      </c>
      <c r="S34">
        <v>2.1835833787918091E-2</v>
      </c>
      <c r="T34">
        <v>-5.8023888617753983E-2</v>
      </c>
      <c r="U34">
        <v>6.9020867347717285E-2</v>
      </c>
      <c r="V34">
        <v>-9.3266800045967102E-2</v>
      </c>
      <c r="W34">
        <v>-2.3274078965187073E-2</v>
      </c>
      <c r="X34">
        <v>3.8475006818771362E-2</v>
      </c>
      <c r="Y34">
        <v>8.2492846995592117E-3</v>
      </c>
      <c r="Z34">
        <v>3.0387522652745247E-2</v>
      </c>
      <c r="AA34">
        <v>6.1606504023075104E-3</v>
      </c>
    </row>
    <row r="35" spans="1:27" x14ac:dyDescent="0.25">
      <c r="A35">
        <v>2015</v>
      </c>
      <c r="B35">
        <v>-1.2086464092135429E-2</v>
      </c>
      <c r="C35">
        <v>3.7084046751260757E-2</v>
      </c>
      <c r="D35">
        <v>3.8837563246488571E-2</v>
      </c>
      <c r="E35">
        <v>-4.8623625189065933E-2</v>
      </c>
      <c r="F35">
        <v>6.9921733811497688E-3</v>
      </c>
      <c r="G35">
        <v>6.7436615936458111E-3</v>
      </c>
      <c r="H35">
        <v>-3.5430949181318283E-2</v>
      </c>
      <c r="I35">
        <v>5.6859970092773438E-2</v>
      </c>
      <c r="J35">
        <v>-1.8918214365839958E-2</v>
      </c>
      <c r="K35">
        <v>2.3082219995558262E-3</v>
      </c>
      <c r="L35">
        <v>-4.427323117852211E-2</v>
      </c>
      <c r="M35">
        <v>-6.1041701585054398E-2</v>
      </c>
      <c r="N35">
        <v>3.4969378262758255E-2</v>
      </c>
      <c r="O35">
        <v>2.0291643217206001E-2</v>
      </c>
      <c r="P35">
        <v>1.9103677943348885E-2</v>
      </c>
      <c r="Q35">
        <v>-1.7578922212123871E-2</v>
      </c>
      <c r="R35">
        <v>-3.7040513008832932E-2</v>
      </c>
      <c r="S35">
        <v>8.4475286304950714E-2</v>
      </c>
      <c r="T35">
        <v>-6.4810715615749359E-2</v>
      </c>
      <c r="U35">
        <v>3.6610458046197891E-2</v>
      </c>
      <c r="V35">
        <v>-2.1600212901830673E-2</v>
      </c>
      <c r="W35">
        <v>-4.2009837925434113E-2</v>
      </c>
      <c r="X35">
        <v>3.3529307693243027E-2</v>
      </c>
      <c r="Y35">
        <v>1.8515799194574356E-2</v>
      </c>
      <c r="Z35">
        <v>3.2126974314451218E-2</v>
      </c>
      <c r="AA35">
        <v>3.2218929845839739E-3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L27" sqref="L27"/>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134</v>
      </c>
      <c r="C1" t="s">
        <v>135</v>
      </c>
      <c r="D1" t="s">
        <v>136</v>
      </c>
      <c r="E1" t="s">
        <v>137</v>
      </c>
      <c r="F1" t="s">
        <v>202</v>
      </c>
    </row>
    <row r="2" spans="1:6" x14ac:dyDescent="0.25">
      <c r="A2">
        <v>1982</v>
      </c>
      <c r="B2">
        <v>0.45485404133796692</v>
      </c>
      <c r="C2">
        <v>0.45732123500108723</v>
      </c>
      <c r="D2">
        <v>0.45716146633028981</v>
      </c>
      <c r="E2">
        <v>0.45499262779951088</v>
      </c>
      <c r="F2">
        <v>0.45499263000000001</v>
      </c>
    </row>
    <row r="3" spans="1:6" x14ac:dyDescent="0.25">
      <c r="A3">
        <v>1983</v>
      </c>
      <c r="B3">
        <v>0.45566859841346741</v>
      </c>
      <c r="C3">
        <v>0.45576109388470648</v>
      </c>
      <c r="D3">
        <v>0.4535637440085411</v>
      </c>
      <c r="E3">
        <v>0.45570670768618582</v>
      </c>
      <c r="F3">
        <v>0.45570671000000001</v>
      </c>
    </row>
    <row r="4" spans="1:6" x14ac:dyDescent="0.25">
      <c r="A4">
        <v>1984</v>
      </c>
      <c r="B4">
        <v>0.4263959527015686</v>
      </c>
      <c r="C4">
        <v>0.42513698112964632</v>
      </c>
      <c r="D4">
        <v>0.42748153451085091</v>
      </c>
      <c r="E4">
        <v>0.39792552185058594</v>
      </c>
      <c r="F4">
        <v>0.39792551999999998</v>
      </c>
    </row>
    <row r="5" spans="1:6" x14ac:dyDescent="0.25">
      <c r="A5">
        <v>1985</v>
      </c>
      <c r="B5">
        <v>0.38088235259056091</v>
      </c>
      <c r="C5">
        <v>0.3808942598998547</v>
      </c>
      <c r="D5">
        <v>0.37594222447276121</v>
      </c>
      <c r="E5">
        <v>0.39488285151124003</v>
      </c>
      <c r="F5">
        <v>0.39488285000000001</v>
      </c>
    </row>
    <row r="6" spans="1:6" x14ac:dyDescent="0.25">
      <c r="A6">
        <v>1986</v>
      </c>
      <c r="B6">
        <v>0.38520056009292603</v>
      </c>
      <c r="C6">
        <v>0.39795495662093161</v>
      </c>
      <c r="D6">
        <v>0.40183206102252006</v>
      </c>
      <c r="E6">
        <v>0.41487922868132598</v>
      </c>
      <c r="F6">
        <v>0.41487922999999999</v>
      </c>
    </row>
    <row r="7" spans="1:6" x14ac:dyDescent="0.25">
      <c r="A7">
        <v>1987</v>
      </c>
      <c r="B7">
        <v>0.37112009525299072</v>
      </c>
      <c r="C7">
        <v>0.39109611877799033</v>
      </c>
      <c r="D7">
        <v>0.39128016230463986</v>
      </c>
      <c r="E7">
        <v>0.39410999140143393</v>
      </c>
      <c r="F7">
        <v>0.39410999000000002</v>
      </c>
    </row>
    <row r="8" spans="1:6" x14ac:dyDescent="0.25">
      <c r="A8">
        <v>1988</v>
      </c>
      <c r="B8">
        <v>0.37837839126586914</v>
      </c>
      <c r="C8">
        <v>0.37698381009697912</v>
      </c>
      <c r="D8">
        <v>0.37426787543296813</v>
      </c>
      <c r="E8">
        <v>0.38563437220454216</v>
      </c>
      <c r="F8">
        <v>0.38563437</v>
      </c>
    </row>
    <row r="9" spans="1:6" x14ac:dyDescent="0.25">
      <c r="A9">
        <v>1989</v>
      </c>
      <c r="B9">
        <v>0.37176164984703064</v>
      </c>
      <c r="C9">
        <v>0.36123018345236779</v>
      </c>
      <c r="D9">
        <v>0.36877172058820723</v>
      </c>
      <c r="E9">
        <v>0.3718532527089119</v>
      </c>
      <c r="F9">
        <v>0.37185325000000002</v>
      </c>
    </row>
    <row r="10" spans="1:6" x14ac:dyDescent="0.25">
      <c r="A10">
        <v>1990</v>
      </c>
      <c r="B10">
        <v>0.37998601794242859</v>
      </c>
      <c r="C10">
        <v>0.39996896439790725</v>
      </c>
      <c r="D10">
        <v>0.3799492736160755</v>
      </c>
      <c r="E10">
        <v>0.38695816603302968</v>
      </c>
      <c r="F10">
        <v>0.38695816999999999</v>
      </c>
    </row>
    <row r="11" spans="1:6" x14ac:dyDescent="0.25">
      <c r="A11">
        <v>1991</v>
      </c>
      <c r="B11">
        <v>0.37684538960456848</v>
      </c>
      <c r="C11">
        <v>0.37673886027932169</v>
      </c>
      <c r="D11">
        <v>0.37562178668379786</v>
      </c>
      <c r="E11">
        <v>0.37698661780357368</v>
      </c>
      <c r="F11">
        <v>0.37698661999999999</v>
      </c>
    </row>
    <row r="12" spans="1:6" x14ac:dyDescent="0.25">
      <c r="A12">
        <v>1992</v>
      </c>
      <c r="B12">
        <v>0.35256409645080566</v>
      </c>
      <c r="C12">
        <v>0.34371254880726343</v>
      </c>
      <c r="D12">
        <v>0.35197524759173393</v>
      </c>
      <c r="E12">
        <v>0.34816450776159763</v>
      </c>
      <c r="F12">
        <v>0.34816450999999998</v>
      </c>
    </row>
    <row r="13" spans="1:6" x14ac:dyDescent="0.25">
      <c r="A13">
        <v>1993</v>
      </c>
      <c r="B13">
        <v>0.32559999823570251</v>
      </c>
      <c r="C13">
        <v>0.32568274365365507</v>
      </c>
      <c r="D13">
        <v>0.34307339459657665</v>
      </c>
      <c r="E13">
        <v>0.33541723489761344</v>
      </c>
      <c r="F13">
        <v>0.33541723000000001</v>
      </c>
    </row>
    <row r="14" spans="1:6" x14ac:dyDescent="0.25">
      <c r="A14">
        <v>1994</v>
      </c>
      <c r="B14">
        <v>0.32926830649375916</v>
      </c>
      <c r="C14">
        <v>0.33601495653390884</v>
      </c>
      <c r="D14">
        <v>0.32742087408900261</v>
      </c>
      <c r="E14">
        <v>0.3279610766619443</v>
      </c>
      <c r="F14">
        <v>0.32796108000000002</v>
      </c>
    </row>
    <row r="15" spans="1:6" x14ac:dyDescent="0.25">
      <c r="A15">
        <v>1995</v>
      </c>
      <c r="B15">
        <v>0.32881596684455872</v>
      </c>
      <c r="C15">
        <v>0.34657349638640883</v>
      </c>
      <c r="D15">
        <v>0.33999802941083906</v>
      </c>
      <c r="E15">
        <v>0.32806017129123216</v>
      </c>
      <c r="F15">
        <v>0.32806016999999998</v>
      </c>
    </row>
    <row r="16" spans="1:6" x14ac:dyDescent="0.25">
      <c r="A16">
        <v>1996</v>
      </c>
      <c r="B16">
        <v>0.3287566602230072</v>
      </c>
      <c r="C16">
        <v>0.31250864076614376</v>
      </c>
      <c r="D16">
        <v>0.31524432280659676</v>
      </c>
      <c r="E16">
        <v>0.31126919059455394</v>
      </c>
      <c r="F16">
        <v>0.31126918999999997</v>
      </c>
    </row>
    <row r="17" spans="1:6" x14ac:dyDescent="0.25">
      <c r="A17">
        <v>1997</v>
      </c>
      <c r="B17">
        <v>0.29864972829818726</v>
      </c>
      <c r="C17">
        <v>0.28891327358782293</v>
      </c>
      <c r="D17">
        <v>0.30326417177915571</v>
      </c>
      <c r="E17">
        <v>0.29879655885696416</v>
      </c>
      <c r="F17">
        <v>0.29879655999999999</v>
      </c>
    </row>
    <row r="18" spans="1:6" x14ac:dyDescent="0.25">
      <c r="A18">
        <v>1998</v>
      </c>
      <c r="B18">
        <v>0.32145747542381287</v>
      </c>
      <c r="C18">
        <v>0.30068807117640972</v>
      </c>
      <c r="D18">
        <v>0.31732326918840409</v>
      </c>
      <c r="E18">
        <v>0.28884047704935067</v>
      </c>
      <c r="F18">
        <v>0.28884048000000001</v>
      </c>
    </row>
    <row r="19" spans="1:6" x14ac:dyDescent="0.25">
      <c r="A19">
        <v>1999</v>
      </c>
      <c r="B19">
        <v>0.30680060386657715</v>
      </c>
      <c r="C19">
        <v>0.30655757942795753</v>
      </c>
      <c r="D19">
        <v>0.28679752168059353</v>
      </c>
      <c r="E19">
        <v>0.27768328766524791</v>
      </c>
      <c r="F19">
        <v>0.27768329000000003</v>
      </c>
    </row>
    <row r="20" spans="1:6" x14ac:dyDescent="0.25">
      <c r="A20">
        <v>2000</v>
      </c>
      <c r="B20">
        <v>0.31500393152236938</v>
      </c>
      <c r="C20">
        <v>0.32273804150521751</v>
      </c>
      <c r="D20">
        <v>0.32807794946432112</v>
      </c>
      <c r="E20">
        <v>0.30410183542966845</v>
      </c>
      <c r="F20">
        <v>0.30410184000000001</v>
      </c>
    </row>
    <row r="21" spans="1:6" x14ac:dyDescent="0.25">
      <c r="A21">
        <v>2001</v>
      </c>
      <c r="B21">
        <v>0.30393701791763306</v>
      </c>
      <c r="C21">
        <v>0.31905436244606966</v>
      </c>
      <c r="D21">
        <v>0.30809879365563392</v>
      </c>
      <c r="E21">
        <v>0.30820053336024278</v>
      </c>
      <c r="F21">
        <v>0.30820052999999997</v>
      </c>
    </row>
    <row r="22" spans="1:6" x14ac:dyDescent="0.25">
      <c r="A22">
        <v>2002</v>
      </c>
      <c r="B22">
        <v>0.31653544306755066</v>
      </c>
      <c r="C22">
        <v>0.31030345404148102</v>
      </c>
      <c r="D22">
        <v>0.3060078416764736</v>
      </c>
      <c r="E22">
        <v>0.29634179976582525</v>
      </c>
      <c r="F22">
        <v>0.29634179999999999</v>
      </c>
    </row>
    <row r="23" spans="1:6" x14ac:dyDescent="0.25">
      <c r="A23">
        <v>2003</v>
      </c>
      <c r="B23">
        <v>0.30581039190292358</v>
      </c>
      <c r="C23">
        <v>0.32615236921608448</v>
      </c>
      <c r="D23">
        <v>0.31070957192778587</v>
      </c>
      <c r="E23">
        <v>0.29250422330200671</v>
      </c>
      <c r="F23">
        <v>0.29250421999999998</v>
      </c>
    </row>
    <row r="24" spans="1:6" x14ac:dyDescent="0.25">
      <c r="A24">
        <v>2004</v>
      </c>
      <c r="B24">
        <v>0.31045752763748169</v>
      </c>
      <c r="C24">
        <v>0.292237143009901</v>
      </c>
      <c r="D24">
        <v>0.27421830189228058</v>
      </c>
      <c r="E24">
        <v>0.28390487293899058</v>
      </c>
      <c r="F24">
        <v>0.28390486999999998</v>
      </c>
    </row>
    <row r="25" spans="1:6" x14ac:dyDescent="0.25">
      <c r="A25">
        <v>2005</v>
      </c>
      <c r="B25">
        <v>0.30706742405891418</v>
      </c>
      <c r="C25">
        <v>0.2955551670640707</v>
      </c>
      <c r="D25">
        <v>0.30102337867021567</v>
      </c>
      <c r="E25">
        <v>0.29143202061951157</v>
      </c>
      <c r="F25">
        <v>0.29143202000000001</v>
      </c>
    </row>
    <row r="26" spans="1:6" x14ac:dyDescent="0.25">
      <c r="A26">
        <v>2006</v>
      </c>
      <c r="B26">
        <v>0.32746478915214539</v>
      </c>
      <c r="C26">
        <v>0.3085315600931644</v>
      </c>
      <c r="D26">
        <v>0.28887184968590734</v>
      </c>
      <c r="E26">
        <v>0.29776371930539608</v>
      </c>
      <c r="F26">
        <v>0.29776372000000001</v>
      </c>
    </row>
    <row r="27" spans="1:6" x14ac:dyDescent="0.25">
      <c r="A27">
        <v>2007</v>
      </c>
      <c r="B27">
        <v>0.32060390710830688</v>
      </c>
      <c r="C27">
        <v>0.30595865800976751</v>
      </c>
      <c r="D27">
        <v>0.31110109740495678</v>
      </c>
      <c r="E27">
        <v>0.29561983621120463</v>
      </c>
      <c r="F27">
        <v>0.29561984000000002</v>
      </c>
    </row>
    <row r="28" spans="1:6" x14ac:dyDescent="0.25">
      <c r="A28">
        <v>2008</v>
      </c>
      <c r="B28">
        <v>0.31190726161003113</v>
      </c>
      <c r="C28">
        <v>0.31002713358402251</v>
      </c>
      <c r="D28">
        <v>0.28309872828423982</v>
      </c>
      <c r="E28">
        <v>0.29065152765810492</v>
      </c>
      <c r="F28">
        <v>0.29065152999999999</v>
      </c>
    </row>
    <row r="29" spans="1:6" x14ac:dyDescent="0.25">
      <c r="A29">
        <v>2009</v>
      </c>
      <c r="B29">
        <v>0.29843562841415405</v>
      </c>
      <c r="C29">
        <v>0.31655656126141551</v>
      </c>
      <c r="D29">
        <v>0.27574667833745481</v>
      </c>
      <c r="E29">
        <v>0.29603994455933563</v>
      </c>
      <c r="F29">
        <v>0.29603994</v>
      </c>
    </row>
    <row r="30" spans="1:6" x14ac:dyDescent="0.25">
      <c r="A30">
        <v>2010</v>
      </c>
      <c r="B30">
        <v>0.28271028399467468</v>
      </c>
      <c r="C30">
        <v>0.29285656094551088</v>
      </c>
      <c r="D30">
        <v>0.2757769808024168</v>
      </c>
      <c r="E30">
        <v>0.28411990447342395</v>
      </c>
      <c r="F30">
        <v>0.28411989999999998</v>
      </c>
    </row>
    <row r="31" spans="1:6" x14ac:dyDescent="0.25">
      <c r="A31">
        <v>2011</v>
      </c>
      <c r="B31">
        <v>0.27611044049263</v>
      </c>
      <c r="C31">
        <v>0.30248713436722752</v>
      </c>
      <c r="D31">
        <v>0.27957234536111358</v>
      </c>
      <c r="E31">
        <v>0.28867547509074221</v>
      </c>
      <c r="F31">
        <v>0.28867547999999998</v>
      </c>
    </row>
    <row r="32" spans="1:6" x14ac:dyDescent="0.25">
      <c r="A32">
        <v>2012</v>
      </c>
      <c r="B32">
        <v>0.31108596920967102</v>
      </c>
      <c r="C32">
        <v>0.29335123276710506</v>
      </c>
      <c r="D32">
        <v>0.28627163037657738</v>
      </c>
      <c r="E32">
        <v>0.28835235923528674</v>
      </c>
      <c r="F32">
        <v>0.28835235999999997</v>
      </c>
    </row>
    <row r="33" spans="1:6" x14ac:dyDescent="0.25">
      <c r="A33">
        <v>2013</v>
      </c>
      <c r="B33">
        <v>0.30536913871765137</v>
      </c>
      <c r="C33">
        <v>0.30643783175945283</v>
      </c>
      <c r="D33">
        <v>0.2595647956579924</v>
      </c>
      <c r="E33">
        <v>0.27930705548822882</v>
      </c>
      <c r="F33">
        <v>0.27930706</v>
      </c>
    </row>
    <row r="34" spans="1:6" x14ac:dyDescent="0.25">
      <c r="A34">
        <v>2014</v>
      </c>
      <c r="B34">
        <v>0.28554502129554749</v>
      </c>
      <c r="C34">
        <v>0.29170567168295375</v>
      </c>
      <c r="D34">
        <v>0.25819566372036934</v>
      </c>
      <c r="E34">
        <v>0.26495017224550249</v>
      </c>
      <c r="F34">
        <v>0.26495016999999998</v>
      </c>
    </row>
    <row r="35" spans="1:6" x14ac:dyDescent="0.25">
      <c r="A35">
        <v>2015</v>
      </c>
      <c r="B35">
        <v>0.27521929144859314</v>
      </c>
      <c r="C35">
        <v>0.27844118452072142</v>
      </c>
      <c r="D35">
        <v>0.26145733560621737</v>
      </c>
      <c r="E35">
        <v>0.26294920164346686</v>
      </c>
      <c r="F35">
        <v>0.26294919999999999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J34" sqref="J34"/>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134</v>
      </c>
      <c r="C1" t="s">
        <v>140</v>
      </c>
      <c r="D1" t="s">
        <v>141</v>
      </c>
      <c r="E1" t="s">
        <v>142</v>
      </c>
      <c r="F1" t="s">
        <v>143</v>
      </c>
    </row>
    <row r="2" spans="1:6" x14ac:dyDescent="0.25">
      <c r="A2">
        <v>1982</v>
      </c>
      <c r="B2">
        <v>0.45485404133796692</v>
      </c>
      <c r="C2">
        <v>0.45732123500108723</v>
      </c>
      <c r="D2">
        <v>0.45979423823952681</v>
      </c>
      <c r="E2">
        <v>0.48585839140415199</v>
      </c>
      <c r="F2">
        <v>0.48823870235681532</v>
      </c>
    </row>
    <row r="3" spans="1:6" x14ac:dyDescent="0.25">
      <c r="A3">
        <v>1983</v>
      </c>
      <c r="B3">
        <v>0.45566859841346741</v>
      </c>
      <c r="C3">
        <v>0.45576109388470648</v>
      </c>
      <c r="D3">
        <v>0.45778316825628274</v>
      </c>
      <c r="E3">
        <v>0.47026032611727714</v>
      </c>
      <c r="F3">
        <v>0.48022373148798941</v>
      </c>
    </row>
    <row r="4" spans="1:6" x14ac:dyDescent="0.25">
      <c r="A4">
        <v>1984</v>
      </c>
      <c r="B4">
        <v>0.4263959527015686</v>
      </c>
      <c r="C4">
        <v>0.42513698112964632</v>
      </c>
      <c r="D4">
        <v>0.43095674109458931</v>
      </c>
      <c r="E4">
        <v>0.43932572087645527</v>
      </c>
      <c r="F4">
        <v>0.44039671099185951</v>
      </c>
    </row>
    <row r="5" spans="1:6" x14ac:dyDescent="0.25">
      <c r="A5">
        <v>1985</v>
      </c>
      <c r="B5">
        <v>0.38088235259056091</v>
      </c>
      <c r="C5">
        <v>0.3808942598998547</v>
      </c>
      <c r="D5">
        <v>0.38210866680741307</v>
      </c>
      <c r="E5">
        <v>0.42015213134884838</v>
      </c>
      <c r="F5">
        <v>0.40872297251224521</v>
      </c>
    </row>
    <row r="6" spans="1:6" x14ac:dyDescent="0.25">
      <c r="A6">
        <v>1986</v>
      </c>
      <c r="B6">
        <v>0.38520056009292603</v>
      </c>
      <c r="C6">
        <v>0.39795495662093161</v>
      </c>
      <c r="D6">
        <v>0.39707878959178933</v>
      </c>
      <c r="E6">
        <v>0.41487061056494712</v>
      </c>
      <c r="F6">
        <v>0.41764503324031826</v>
      </c>
    </row>
    <row r="7" spans="1:6" x14ac:dyDescent="0.25">
      <c r="A7">
        <v>1987</v>
      </c>
      <c r="B7">
        <v>0.37112009525299072</v>
      </c>
      <c r="C7">
        <v>0.39109611877799033</v>
      </c>
      <c r="D7">
        <v>0.39226992496848107</v>
      </c>
      <c r="E7">
        <v>0.39739427110552794</v>
      </c>
      <c r="F7">
        <v>0.4010289735794067</v>
      </c>
    </row>
    <row r="8" spans="1:6" x14ac:dyDescent="0.25">
      <c r="A8">
        <v>1988</v>
      </c>
      <c r="B8">
        <v>0.37837839126586914</v>
      </c>
      <c r="C8">
        <v>0.37698381009697912</v>
      </c>
      <c r="D8">
        <v>0.37492309764027598</v>
      </c>
      <c r="E8">
        <v>0.38028146883845326</v>
      </c>
      <c r="F8">
        <v>0.38288175728917112</v>
      </c>
    </row>
    <row r="9" spans="1:6" x14ac:dyDescent="0.25">
      <c r="A9">
        <v>1989</v>
      </c>
      <c r="B9">
        <v>0.37176164984703064</v>
      </c>
      <c r="C9">
        <v>0.36123018345236779</v>
      </c>
      <c r="D9">
        <v>0.36060484731197362</v>
      </c>
      <c r="E9">
        <v>0.37413560825586328</v>
      </c>
      <c r="F9">
        <v>0.36316834339499465</v>
      </c>
    </row>
    <row r="10" spans="1:6" x14ac:dyDescent="0.25">
      <c r="A10">
        <v>1990</v>
      </c>
      <c r="B10">
        <v>0.37998601794242859</v>
      </c>
      <c r="C10">
        <v>0.39996896439790725</v>
      </c>
      <c r="D10">
        <v>0.40172424931824213</v>
      </c>
      <c r="E10">
        <v>0.39530925521254545</v>
      </c>
      <c r="F10">
        <v>0.39581558901071551</v>
      </c>
    </row>
    <row r="11" spans="1:6" x14ac:dyDescent="0.25">
      <c r="A11">
        <v>1991</v>
      </c>
      <c r="B11">
        <v>0.37684538960456848</v>
      </c>
      <c r="C11">
        <v>0.37673886027932169</v>
      </c>
      <c r="D11">
        <v>0.37803280752897261</v>
      </c>
      <c r="E11">
        <v>0.37682564482092862</v>
      </c>
      <c r="F11">
        <v>0.36891013255715371</v>
      </c>
    </row>
    <row r="12" spans="1:6" x14ac:dyDescent="0.25">
      <c r="A12">
        <v>1992</v>
      </c>
      <c r="B12">
        <v>0.35256409645080566</v>
      </c>
      <c r="C12">
        <v>0.34371254880726343</v>
      </c>
      <c r="D12">
        <v>0.34688839843869212</v>
      </c>
      <c r="E12">
        <v>0.34873112885653962</v>
      </c>
      <c r="F12">
        <v>0.34530688364803785</v>
      </c>
    </row>
    <row r="13" spans="1:6" x14ac:dyDescent="0.25">
      <c r="A13">
        <v>1993</v>
      </c>
      <c r="B13">
        <v>0.32559999823570251</v>
      </c>
      <c r="C13">
        <v>0.32568274365365507</v>
      </c>
      <c r="D13">
        <v>0.32665641793608657</v>
      </c>
      <c r="E13">
        <v>0.32546431206166748</v>
      </c>
      <c r="F13">
        <v>0.33656221970915801</v>
      </c>
    </row>
    <row r="14" spans="1:6" x14ac:dyDescent="0.25">
      <c r="A14">
        <v>1994</v>
      </c>
      <c r="B14">
        <v>0.32926830649375916</v>
      </c>
      <c r="C14">
        <v>0.33601495653390884</v>
      </c>
      <c r="D14">
        <v>0.3360404648780822</v>
      </c>
      <c r="E14">
        <v>0.33222481070458881</v>
      </c>
      <c r="F14">
        <v>0.32856010608375075</v>
      </c>
    </row>
    <row r="15" spans="1:6" x14ac:dyDescent="0.25">
      <c r="A15">
        <v>1995</v>
      </c>
      <c r="B15">
        <v>0.32881596684455872</v>
      </c>
      <c r="C15">
        <v>0.34657349638640883</v>
      </c>
      <c r="D15">
        <v>0.3477440835833549</v>
      </c>
      <c r="E15">
        <v>0.34445625334978097</v>
      </c>
      <c r="F15">
        <v>0.33856570310890677</v>
      </c>
    </row>
    <row r="16" spans="1:6" x14ac:dyDescent="0.25">
      <c r="A16">
        <v>1996</v>
      </c>
      <c r="B16">
        <v>0.3287566602230072</v>
      </c>
      <c r="C16">
        <v>0.31250864076614376</v>
      </c>
      <c r="D16">
        <v>0.3125734429210425</v>
      </c>
      <c r="E16">
        <v>0.31000598230957988</v>
      </c>
      <c r="F16">
        <v>0.31820809242129322</v>
      </c>
    </row>
    <row r="17" spans="1:6" x14ac:dyDescent="0.25">
      <c r="A17">
        <v>1997</v>
      </c>
      <c r="B17">
        <v>0.29864972829818726</v>
      </c>
      <c r="C17">
        <v>0.28891327358782293</v>
      </c>
      <c r="D17">
        <v>0.28975095583498472</v>
      </c>
      <c r="E17">
        <v>0.3007242127209902</v>
      </c>
      <c r="F17">
        <v>0.30525026841461667</v>
      </c>
    </row>
    <row r="18" spans="1:6" x14ac:dyDescent="0.25">
      <c r="A18">
        <v>1998</v>
      </c>
      <c r="B18">
        <v>0.32145747542381287</v>
      </c>
      <c r="C18">
        <v>0.30068807117640972</v>
      </c>
      <c r="D18">
        <v>0.30115664026141165</v>
      </c>
      <c r="E18">
        <v>0.30451581083238122</v>
      </c>
      <c r="F18">
        <v>0.30602628289163114</v>
      </c>
    </row>
    <row r="19" spans="1:6" x14ac:dyDescent="0.25">
      <c r="A19">
        <v>1999</v>
      </c>
      <c r="B19">
        <v>0.30680060386657715</v>
      </c>
      <c r="C19">
        <v>0.30655757942795753</v>
      </c>
      <c r="D19">
        <v>0.30766579148173334</v>
      </c>
      <c r="E19">
        <v>0.30680329121649269</v>
      </c>
      <c r="F19">
        <v>0.30619264431297777</v>
      </c>
    </row>
    <row r="20" spans="1:6" x14ac:dyDescent="0.25">
      <c r="A20">
        <v>2000</v>
      </c>
      <c r="B20">
        <v>0.31500393152236938</v>
      </c>
      <c r="C20">
        <v>0.32273804150521751</v>
      </c>
      <c r="D20">
        <v>0.32515501481294634</v>
      </c>
      <c r="E20">
        <v>0.31666868592798703</v>
      </c>
      <c r="F20">
        <v>0.32071714553236957</v>
      </c>
    </row>
    <row r="21" spans="1:6" x14ac:dyDescent="0.25">
      <c r="A21">
        <v>2001</v>
      </c>
      <c r="B21">
        <v>0.30393701791763306</v>
      </c>
      <c r="C21">
        <v>0.31905436244606966</v>
      </c>
      <c r="D21">
        <v>0.3185019060820341</v>
      </c>
      <c r="E21">
        <v>0.32740736261010167</v>
      </c>
      <c r="F21">
        <v>0.32796546903252599</v>
      </c>
    </row>
    <row r="22" spans="1:6" x14ac:dyDescent="0.25">
      <c r="A22">
        <v>2002</v>
      </c>
      <c r="B22">
        <v>0.31653544306755066</v>
      </c>
      <c r="C22">
        <v>0.31030345404148102</v>
      </c>
      <c r="D22">
        <v>0.3119973358511926</v>
      </c>
      <c r="E22">
        <v>0.32336602364480493</v>
      </c>
      <c r="F22">
        <v>0.31207020141184333</v>
      </c>
    </row>
    <row r="23" spans="1:6" x14ac:dyDescent="0.25">
      <c r="A23">
        <v>2003</v>
      </c>
      <c r="B23">
        <v>0.30581039190292358</v>
      </c>
      <c r="C23">
        <v>0.32615236921608448</v>
      </c>
      <c r="D23">
        <v>0.32687796942889691</v>
      </c>
      <c r="E23">
        <v>0.32878637270629413</v>
      </c>
      <c r="F23">
        <v>0.32404486531019211</v>
      </c>
    </row>
    <row r="24" spans="1:6" x14ac:dyDescent="0.25">
      <c r="A24">
        <v>2004</v>
      </c>
      <c r="B24">
        <v>0.31045752763748169</v>
      </c>
      <c r="C24">
        <v>0.292237143009901</v>
      </c>
      <c r="D24">
        <v>0.2921624628156424</v>
      </c>
      <c r="E24">
        <v>0.30717630048096184</v>
      </c>
      <c r="F24">
        <v>0.30818457317352294</v>
      </c>
    </row>
    <row r="25" spans="1:6" x14ac:dyDescent="0.25">
      <c r="A25">
        <v>2005</v>
      </c>
      <c r="B25">
        <v>0.30706742405891418</v>
      </c>
      <c r="C25">
        <v>0.2955551670640707</v>
      </c>
      <c r="D25">
        <v>0.29666430552303802</v>
      </c>
      <c r="E25">
        <v>0.30892136837542056</v>
      </c>
      <c r="F25">
        <v>0.30812068529427056</v>
      </c>
    </row>
    <row r="26" spans="1:6" x14ac:dyDescent="0.25">
      <c r="A26">
        <v>2006</v>
      </c>
      <c r="B26">
        <v>0.32746478915214539</v>
      </c>
      <c r="C26">
        <v>0.3085315600931644</v>
      </c>
      <c r="D26">
        <v>0.30964210309088225</v>
      </c>
      <c r="E26">
        <v>0.31666049450635914</v>
      </c>
      <c r="F26">
        <v>0.31264790907502177</v>
      </c>
    </row>
    <row r="27" spans="1:6" x14ac:dyDescent="0.25">
      <c r="A27">
        <v>2007</v>
      </c>
      <c r="B27">
        <v>0.32060390710830688</v>
      </c>
      <c r="C27">
        <v>0.30595865800976751</v>
      </c>
      <c r="D27">
        <v>0.30653058449923992</v>
      </c>
      <c r="E27">
        <v>0.3065614112615585</v>
      </c>
      <c r="F27">
        <v>0.31813054846227168</v>
      </c>
    </row>
    <row r="28" spans="1:6" x14ac:dyDescent="0.25">
      <c r="A28">
        <v>2008</v>
      </c>
      <c r="B28">
        <v>0.31190726161003113</v>
      </c>
      <c r="C28">
        <v>0.31002713358402251</v>
      </c>
      <c r="D28">
        <v>0.31296768490970123</v>
      </c>
      <c r="E28">
        <v>0.29940073505043985</v>
      </c>
      <c r="F28">
        <v>0.29957895749807351</v>
      </c>
    </row>
    <row r="29" spans="1:6" x14ac:dyDescent="0.25">
      <c r="A29">
        <v>2009</v>
      </c>
      <c r="B29">
        <v>0.29843562841415405</v>
      </c>
      <c r="C29">
        <v>0.31655656126141551</v>
      </c>
      <c r="D29">
        <v>0.31570429575443271</v>
      </c>
      <c r="E29">
        <v>0.33218369378149509</v>
      </c>
      <c r="F29">
        <v>0.32550385983288288</v>
      </c>
    </row>
    <row r="30" spans="1:6" x14ac:dyDescent="0.25">
      <c r="A30">
        <v>2010</v>
      </c>
      <c r="B30">
        <v>0.28271028399467468</v>
      </c>
      <c r="C30">
        <v>0.29285656094551088</v>
      </c>
      <c r="D30">
        <v>0.29397510722279546</v>
      </c>
      <c r="E30">
        <v>0.29175046578049663</v>
      </c>
      <c r="F30">
        <v>0.30391768147051335</v>
      </c>
    </row>
    <row r="31" spans="1:6" x14ac:dyDescent="0.25">
      <c r="A31">
        <v>2011</v>
      </c>
      <c r="B31">
        <v>0.27611044049263</v>
      </c>
      <c r="C31">
        <v>0.30248713436722752</v>
      </c>
      <c r="D31">
        <v>0.30298205433785907</v>
      </c>
      <c r="E31">
        <v>0.3070375468730927</v>
      </c>
      <c r="F31">
        <v>0.31411659537255765</v>
      </c>
    </row>
    <row r="32" spans="1:6" x14ac:dyDescent="0.25">
      <c r="A32">
        <v>2012</v>
      </c>
      <c r="B32">
        <v>0.31108596920967102</v>
      </c>
      <c r="C32">
        <v>0.29335123276710506</v>
      </c>
      <c r="D32">
        <v>0.28878164120018485</v>
      </c>
      <c r="E32">
        <v>0.29752830645442008</v>
      </c>
      <c r="F32">
        <v>0.30101748543977735</v>
      </c>
    </row>
    <row r="33" spans="1:6" x14ac:dyDescent="0.25">
      <c r="A33">
        <v>2013</v>
      </c>
      <c r="B33">
        <v>0.30536913871765137</v>
      </c>
      <c r="C33">
        <v>0.30643783175945283</v>
      </c>
      <c r="D33">
        <v>0.30541712954640388</v>
      </c>
      <c r="E33">
        <v>0.30464650091528889</v>
      </c>
      <c r="F33">
        <v>0.31094372221827515</v>
      </c>
    </row>
    <row r="34" spans="1:6" x14ac:dyDescent="0.25">
      <c r="A34">
        <v>2014</v>
      </c>
      <c r="B34">
        <v>0.28554502129554749</v>
      </c>
      <c r="C34">
        <v>0.29170567168295375</v>
      </c>
      <c r="D34">
        <v>0.29260638110339637</v>
      </c>
      <c r="E34">
        <v>0.30144506686925893</v>
      </c>
      <c r="F34">
        <v>0.29793678805232049</v>
      </c>
    </row>
    <row r="35" spans="1:6" x14ac:dyDescent="0.25">
      <c r="A35">
        <v>2015</v>
      </c>
      <c r="B35">
        <v>0.27521929144859314</v>
      </c>
      <c r="C35">
        <v>0.27844118452072142</v>
      </c>
      <c r="D35">
        <v>0.27916444768011583</v>
      </c>
      <c r="E35">
        <v>0.29167707400023934</v>
      </c>
      <c r="F35">
        <v>0.28900114679336553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J37" sqref="J37"/>
    </sheetView>
  </sheetViews>
  <sheetFormatPr defaultColWidth="8.85546875" defaultRowHeight="15" x14ac:dyDescent="0.25"/>
  <sheetData>
    <row r="1" spans="1:11" x14ac:dyDescent="0.25">
      <c r="A1" t="s">
        <v>0</v>
      </c>
      <c r="B1" t="s">
        <v>134</v>
      </c>
      <c r="C1" t="s">
        <v>144</v>
      </c>
      <c r="D1" t="s">
        <v>145</v>
      </c>
      <c r="E1" t="s">
        <v>146</v>
      </c>
      <c r="F1" t="s">
        <v>147</v>
      </c>
      <c r="G1" t="s">
        <v>148</v>
      </c>
      <c r="H1" t="s">
        <v>149</v>
      </c>
      <c r="I1" t="s">
        <v>150</v>
      </c>
      <c r="J1" t="s">
        <v>151</v>
      </c>
      <c r="K1" t="s">
        <v>152</v>
      </c>
    </row>
    <row r="2" spans="1:11" x14ac:dyDescent="0.25">
      <c r="A2">
        <v>1982</v>
      </c>
      <c r="B2">
        <v>0.45485404133796692</v>
      </c>
      <c r="C2">
        <v>0.45732123500108723</v>
      </c>
      <c r="D2">
        <v>0.45472004726529125</v>
      </c>
      <c r="E2">
        <v>0.4606162594556808</v>
      </c>
      <c r="F2">
        <v>0.45990695986151692</v>
      </c>
      <c r="G2">
        <v>0.45721667134761812</v>
      </c>
      <c r="H2">
        <v>0.45909350943565369</v>
      </c>
      <c r="I2">
        <v>0.45942482545971863</v>
      </c>
      <c r="J2">
        <v>0.45290698248147965</v>
      </c>
      <c r="K2">
        <v>0.45698726657032962</v>
      </c>
    </row>
    <row r="3" spans="1:11" x14ac:dyDescent="0.25">
      <c r="A3">
        <v>1983</v>
      </c>
      <c r="B3">
        <v>0.45566859841346741</v>
      </c>
      <c r="C3">
        <v>0.45576109388470648</v>
      </c>
      <c r="D3">
        <v>0.45604882010817532</v>
      </c>
      <c r="E3">
        <v>0.45489310058951382</v>
      </c>
      <c r="F3">
        <v>0.45624117100238804</v>
      </c>
      <c r="G3">
        <v>0.45581749698519702</v>
      </c>
      <c r="H3">
        <v>0.4562927674651146</v>
      </c>
      <c r="I3">
        <v>0.45597663918137554</v>
      </c>
      <c r="J3">
        <v>0.45595597523450848</v>
      </c>
      <c r="K3">
        <v>0.45557920220494269</v>
      </c>
    </row>
    <row r="4" spans="1:11" x14ac:dyDescent="0.25">
      <c r="A4">
        <v>1984</v>
      </c>
      <c r="B4">
        <v>0.4263959527015686</v>
      </c>
      <c r="C4">
        <v>0.42513698112964632</v>
      </c>
      <c r="D4">
        <v>0.39863383617997167</v>
      </c>
      <c r="E4">
        <v>0.43045412126183508</v>
      </c>
      <c r="F4">
        <v>0.40425918030738833</v>
      </c>
      <c r="G4">
        <v>0.42515564769506448</v>
      </c>
      <c r="H4">
        <v>0.42986913466453552</v>
      </c>
      <c r="I4">
        <v>0.42634067618846894</v>
      </c>
      <c r="J4">
        <v>0.40781119069457056</v>
      </c>
      <c r="K4">
        <v>0.42164191827177999</v>
      </c>
    </row>
    <row r="5" spans="1:11" x14ac:dyDescent="0.25">
      <c r="A5">
        <v>1985</v>
      </c>
      <c r="B5">
        <v>0.38088235259056091</v>
      </c>
      <c r="C5">
        <v>0.3808942598998547</v>
      </c>
      <c r="D5">
        <v>0.38173906269669533</v>
      </c>
      <c r="E5">
        <v>0.38193643441796304</v>
      </c>
      <c r="F5">
        <v>0.3814524108469487</v>
      </c>
      <c r="G5">
        <v>0.38080882561206814</v>
      </c>
      <c r="H5">
        <v>0.38176003468036651</v>
      </c>
      <c r="I5">
        <v>0.38157285153865811</v>
      </c>
      <c r="J5">
        <v>0.38263712850213044</v>
      </c>
      <c r="K5">
        <v>0.38160968279838559</v>
      </c>
    </row>
    <row r="6" spans="1:11" x14ac:dyDescent="0.25">
      <c r="A6">
        <v>1986</v>
      </c>
      <c r="B6">
        <v>0.38520056009292603</v>
      </c>
      <c r="C6">
        <v>0.39795495662093161</v>
      </c>
      <c r="D6">
        <v>0.41342507243156434</v>
      </c>
      <c r="E6">
        <v>0.40721633484959602</v>
      </c>
      <c r="F6">
        <v>0.41328089785575872</v>
      </c>
      <c r="G6">
        <v>0.39739203974604603</v>
      </c>
      <c r="H6">
        <v>0.40137385800480829</v>
      </c>
      <c r="I6">
        <v>0.39037258648872375</v>
      </c>
      <c r="J6">
        <v>0.41296635618805883</v>
      </c>
      <c r="K6">
        <v>0.4079424886703491</v>
      </c>
    </row>
    <row r="7" spans="1:11" x14ac:dyDescent="0.25">
      <c r="A7">
        <v>1987</v>
      </c>
      <c r="B7">
        <v>0.37112009525299072</v>
      </c>
      <c r="C7">
        <v>0.39109611877799033</v>
      </c>
      <c r="D7">
        <v>0.3666765872836113</v>
      </c>
      <c r="E7">
        <v>0.38579018819332123</v>
      </c>
      <c r="F7">
        <v>0.3593341899514198</v>
      </c>
      <c r="G7">
        <v>0.39059040284156799</v>
      </c>
      <c r="H7">
        <v>0.3898683846592903</v>
      </c>
      <c r="I7">
        <v>0.39031912836432453</v>
      </c>
      <c r="J7">
        <v>0.37076380887627602</v>
      </c>
      <c r="K7">
        <v>0.39193349394202226</v>
      </c>
    </row>
    <row r="8" spans="1:11" x14ac:dyDescent="0.25">
      <c r="A8">
        <v>1988</v>
      </c>
      <c r="B8">
        <v>0.37837839126586914</v>
      </c>
      <c r="C8">
        <v>0.37698381009697912</v>
      </c>
      <c r="D8">
        <v>0.39467902690172196</v>
      </c>
      <c r="E8">
        <v>0.38029894959926608</v>
      </c>
      <c r="F8">
        <v>0.38930043679475784</v>
      </c>
      <c r="G8">
        <v>0.37658175915479658</v>
      </c>
      <c r="H8">
        <v>0.37714067634940146</v>
      </c>
      <c r="I8">
        <v>0.37152610599994657</v>
      </c>
      <c r="J8">
        <v>0.38629370763897897</v>
      </c>
      <c r="K8">
        <v>0.38315975868701935</v>
      </c>
    </row>
    <row r="9" spans="1:11" x14ac:dyDescent="0.25">
      <c r="A9">
        <v>1989</v>
      </c>
      <c r="B9">
        <v>0.37176164984703064</v>
      </c>
      <c r="C9">
        <v>0.36123018345236779</v>
      </c>
      <c r="D9">
        <v>0.37423048457503316</v>
      </c>
      <c r="E9">
        <v>0.36331690683960915</v>
      </c>
      <c r="F9">
        <v>0.37780601784586909</v>
      </c>
      <c r="G9">
        <v>0.36088610085844997</v>
      </c>
      <c r="H9">
        <v>0.3612862308323383</v>
      </c>
      <c r="I9">
        <v>0.35908961096405984</v>
      </c>
      <c r="J9">
        <v>0.362236561357975</v>
      </c>
      <c r="K9">
        <v>0.36469010722637174</v>
      </c>
    </row>
    <row r="10" spans="1:11" x14ac:dyDescent="0.25">
      <c r="A10">
        <v>1990</v>
      </c>
      <c r="B10">
        <v>0.37998601794242859</v>
      </c>
      <c r="C10">
        <v>0.39996896439790725</v>
      </c>
      <c r="D10">
        <v>0.372940319865942</v>
      </c>
      <c r="E10">
        <v>0.39464331988990314</v>
      </c>
      <c r="F10">
        <v>0.36256696885824197</v>
      </c>
      <c r="G10">
        <v>0.39930011847615249</v>
      </c>
      <c r="H10">
        <v>0.39901608461141586</v>
      </c>
      <c r="I10">
        <v>0.39852172912657263</v>
      </c>
      <c r="J10">
        <v>0.37513305875658992</v>
      </c>
      <c r="K10">
        <v>0.40096264728903774</v>
      </c>
    </row>
    <row r="11" spans="1:11" x14ac:dyDescent="0.25">
      <c r="A11">
        <v>1991</v>
      </c>
      <c r="B11">
        <v>0.37684538960456848</v>
      </c>
      <c r="C11">
        <v>0.37673886027932169</v>
      </c>
      <c r="D11">
        <v>0.37685083743929865</v>
      </c>
      <c r="E11">
        <v>0.37622014307975765</v>
      </c>
      <c r="F11">
        <v>0.3760581593513489</v>
      </c>
      <c r="G11">
        <v>0.37664305859804159</v>
      </c>
      <c r="H11">
        <v>0.3769411515891552</v>
      </c>
      <c r="I11">
        <v>0.376578319311142</v>
      </c>
      <c r="J11">
        <v>0.37650529453158382</v>
      </c>
      <c r="K11">
        <v>0.37676784831285476</v>
      </c>
    </row>
    <row r="12" spans="1:11" x14ac:dyDescent="0.25">
      <c r="A12">
        <v>1992</v>
      </c>
      <c r="B12">
        <v>0.35256409645080566</v>
      </c>
      <c r="C12">
        <v>0.34371254880726343</v>
      </c>
      <c r="D12">
        <v>0.34147324566543102</v>
      </c>
      <c r="E12">
        <v>0.32894538453221323</v>
      </c>
      <c r="F12">
        <v>0.34200850926339632</v>
      </c>
      <c r="G12">
        <v>0.34339453335106379</v>
      </c>
      <c r="H12">
        <v>0.33912728783488272</v>
      </c>
      <c r="I12">
        <v>0.34510342353582379</v>
      </c>
      <c r="J12">
        <v>0.33813615819811815</v>
      </c>
      <c r="K12">
        <v>0.34502995592355729</v>
      </c>
    </row>
    <row r="13" spans="1:11" x14ac:dyDescent="0.25">
      <c r="A13">
        <v>1993</v>
      </c>
      <c r="B13">
        <v>0.32559999823570251</v>
      </c>
      <c r="C13">
        <v>0.32568274365365507</v>
      </c>
      <c r="D13">
        <v>0.32658311146497726</v>
      </c>
      <c r="E13">
        <v>0.32677359803020956</v>
      </c>
      <c r="F13">
        <v>0.32606391215324398</v>
      </c>
      <c r="G13">
        <v>0.32565706115961074</v>
      </c>
      <c r="H13">
        <v>0.32559444570541379</v>
      </c>
      <c r="I13">
        <v>0.32597165948152546</v>
      </c>
      <c r="J13">
        <v>0.32639973115921023</v>
      </c>
      <c r="K13">
        <v>0.32566188038885591</v>
      </c>
    </row>
    <row r="14" spans="1:11" x14ac:dyDescent="0.25">
      <c r="A14">
        <v>1994</v>
      </c>
      <c r="B14">
        <v>0.32926830649375916</v>
      </c>
      <c r="C14">
        <v>0.33601495653390884</v>
      </c>
      <c r="D14">
        <v>0.330896219342947</v>
      </c>
      <c r="E14">
        <v>0.32537163224816323</v>
      </c>
      <c r="F14">
        <v>0.31783544617891313</v>
      </c>
      <c r="G14">
        <v>0.33604375597834585</v>
      </c>
      <c r="H14">
        <v>0.33116183075308797</v>
      </c>
      <c r="I14">
        <v>0.33880899518728252</v>
      </c>
      <c r="J14">
        <v>0.33133259454369546</v>
      </c>
      <c r="K14">
        <v>0.3346920369565487</v>
      </c>
    </row>
    <row r="15" spans="1:11" x14ac:dyDescent="0.25">
      <c r="A15">
        <v>1995</v>
      </c>
      <c r="B15">
        <v>0.32881596684455872</v>
      </c>
      <c r="C15">
        <v>0.34657349638640883</v>
      </c>
      <c r="D15">
        <v>0.32928674319386486</v>
      </c>
      <c r="E15">
        <v>0.32881889411807058</v>
      </c>
      <c r="F15">
        <v>0.31850393989682196</v>
      </c>
      <c r="G15">
        <v>0.34617292419075962</v>
      </c>
      <c r="H15">
        <v>0.34055497691035275</v>
      </c>
      <c r="I15">
        <v>0.3463949140757322</v>
      </c>
      <c r="J15">
        <v>0.33405667808651923</v>
      </c>
      <c r="K15">
        <v>0.34892983801662919</v>
      </c>
    </row>
    <row r="16" spans="1:11" x14ac:dyDescent="0.25">
      <c r="A16">
        <v>1996</v>
      </c>
      <c r="B16">
        <v>0.3287566602230072</v>
      </c>
      <c r="C16">
        <v>0.31250864076614376</v>
      </c>
      <c r="D16">
        <v>0.30655241586267951</v>
      </c>
      <c r="E16">
        <v>0.30297883130609987</v>
      </c>
      <c r="F16">
        <v>0.29665821890532973</v>
      </c>
      <c r="G16">
        <v>0.31225726251304142</v>
      </c>
      <c r="H16">
        <v>0.30802367280423643</v>
      </c>
      <c r="I16">
        <v>0.3150685622990132</v>
      </c>
      <c r="J16">
        <v>0.30677916362881663</v>
      </c>
      <c r="K16">
        <v>0.31375710360705855</v>
      </c>
    </row>
    <row r="17" spans="1:11" x14ac:dyDescent="0.25">
      <c r="A17">
        <v>1997</v>
      </c>
      <c r="B17">
        <v>0.29864972829818726</v>
      </c>
      <c r="C17">
        <v>0.28891327358782293</v>
      </c>
      <c r="D17">
        <v>0.28618378555774693</v>
      </c>
      <c r="E17">
        <v>0.29204198835790152</v>
      </c>
      <c r="F17">
        <v>0.28558458021283145</v>
      </c>
      <c r="G17">
        <v>0.28855360922217366</v>
      </c>
      <c r="H17">
        <v>0.28939507232606415</v>
      </c>
      <c r="I17">
        <v>0.29014146035909649</v>
      </c>
      <c r="J17">
        <v>0.28408665147423739</v>
      </c>
      <c r="K17">
        <v>0.29006172220408921</v>
      </c>
    </row>
    <row r="18" spans="1:11" x14ac:dyDescent="0.25">
      <c r="A18">
        <v>1998</v>
      </c>
      <c r="B18">
        <v>0.32145747542381287</v>
      </c>
      <c r="C18">
        <v>0.30068807117640972</v>
      </c>
      <c r="D18">
        <v>0.30076196324825288</v>
      </c>
      <c r="E18">
        <v>0.31391287739574908</v>
      </c>
      <c r="F18">
        <v>0.30215533933043476</v>
      </c>
      <c r="G18">
        <v>0.30054750853776929</v>
      </c>
      <c r="H18">
        <v>0.30571290783584115</v>
      </c>
      <c r="I18">
        <v>0.29823054149746897</v>
      </c>
      <c r="J18">
        <v>0.30132637667655948</v>
      </c>
      <c r="K18">
        <v>0.3037806726247072</v>
      </c>
    </row>
    <row r="19" spans="1:11" x14ac:dyDescent="0.25">
      <c r="A19">
        <v>1999</v>
      </c>
      <c r="B19">
        <v>0.30680060386657715</v>
      </c>
      <c r="C19">
        <v>0.30655757942795753</v>
      </c>
      <c r="D19">
        <v>0.30568497022986407</v>
      </c>
      <c r="E19">
        <v>0.30569926841557016</v>
      </c>
      <c r="F19">
        <v>0.3054105370640755</v>
      </c>
      <c r="G19">
        <v>0.30651232853531835</v>
      </c>
      <c r="H19">
        <v>0.30679221326112749</v>
      </c>
      <c r="I19">
        <v>0.30592775993049143</v>
      </c>
      <c r="J19">
        <v>0.30623105746507645</v>
      </c>
      <c r="K19">
        <v>0.30644181907176965</v>
      </c>
    </row>
    <row r="20" spans="1:11" x14ac:dyDescent="0.25">
      <c r="A20">
        <v>2000</v>
      </c>
      <c r="B20">
        <v>0.31500393152236938</v>
      </c>
      <c r="C20">
        <v>0.32273804150521751</v>
      </c>
      <c r="D20">
        <v>0.29447107023000724</v>
      </c>
      <c r="E20">
        <v>0.31108061470091342</v>
      </c>
      <c r="F20">
        <v>0.2854415557980538</v>
      </c>
      <c r="G20">
        <v>0.32252416697144504</v>
      </c>
      <c r="H20">
        <v>0.31903264775872237</v>
      </c>
      <c r="I20">
        <v>0.32651209583878521</v>
      </c>
      <c r="J20">
        <v>0.29621225875616075</v>
      </c>
      <c r="K20">
        <v>0.3194508659690618</v>
      </c>
    </row>
    <row r="21" spans="1:11" x14ac:dyDescent="0.25">
      <c r="A21">
        <v>2001</v>
      </c>
      <c r="B21">
        <v>0.30393701791763306</v>
      </c>
      <c r="C21">
        <v>0.31905436244606966</v>
      </c>
      <c r="D21">
        <v>0.32149881157279014</v>
      </c>
      <c r="E21">
        <v>0.31230607296526436</v>
      </c>
      <c r="F21">
        <v>0.32226794761419292</v>
      </c>
      <c r="G21">
        <v>0.31882165279984465</v>
      </c>
      <c r="H21">
        <v>0.3165129007697105</v>
      </c>
      <c r="I21">
        <v>0.31695330481231221</v>
      </c>
      <c r="J21">
        <v>0.32250723499059675</v>
      </c>
      <c r="K21">
        <v>0.32194832077622421</v>
      </c>
    </row>
    <row r="22" spans="1:11" x14ac:dyDescent="0.25">
      <c r="A22">
        <v>2002</v>
      </c>
      <c r="B22">
        <v>0.31653544306755066</v>
      </c>
      <c r="C22">
        <v>0.31030345404148102</v>
      </c>
      <c r="D22">
        <v>0.30527905961871149</v>
      </c>
      <c r="E22">
        <v>0.28926082168519496</v>
      </c>
      <c r="F22">
        <v>0.29675620505213735</v>
      </c>
      <c r="G22">
        <v>0.31008349061012269</v>
      </c>
      <c r="H22">
        <v>0.30366340677440168</v>
      </c>
      <c r="I22">
        <v>0.31041906420886517</v>
      </c>
      <c r="J22">
        <v>0.31013733351230616</v>
      </c>
      <c r="K22">
        <v>0.31393436688184739</v>
      </c>
    </row>
    <row r="23" spans="1:11" x14ac:dyDescent="0.25">
      <c r="A23">
        <v>2003</v>
      </c>
      <c r="B23">
        <v>0.30581039190292358</v>
      </c>
      <c r="C23">
        <v>0.32615236921608448</v>
      </c>
      <c r="D23">
        <v>0.30748705607652665</v>
      </c>
      <c r="E23">
        <v>0.30809055466949942</v>
      </c>
      <c r="F23">
        <v>0.29787314584851265</v>
      </c>
      <c r="G23">
        <v>0.32599727901816367</v>
      </c>
      <c r="H23">
        <v>0.32069025027751924</v>
      </c>
      <c r="I23">
        <v>0.32352880406379703</v>
      </c>
      <c r="J23">
        <v>0.32060098469257353</v>
      </c>
      <c r="K23">
        <v>0.32894168852269645</v>
      </c>
    </row>
    <row r="24" spans="1:11" x14ac:dyDescent="0.25">
      <c r="A24">
        <v>2004</v>
      </c>
      <c r="B24">
        <v>0.31045752763748169</v>
      </c>
      <c r="C24">
        <v>0.292237143009901</v>
      </c>
      <c r="D24">
        <v>0.28823177832365038</v>
      </c>
      <c r="E24">
        <v>0.29050666178762913</v>
      </c>
      <c r="F24">
        <v>0.2880323085188865</v>
      </c>
      <c r="G24">
        <v>0.29186404162645346</v>
      </c>
      <c r="H24">
        <v>0.29098528043925764</v>
      </c>
      <c r="I24">
        <v>0.29110735021531581</v>
      </c>
      <c r="J24">
        <v>0.2909354047477245</v>
      </c>
      <c r="K24">
        <v>0.29446626466512682</v>
      </c>
    </row>
    <row r="25" spans="1:11" x14ac:dyDescent="0.25">
      <c r="A25">
        <v>2005</v>
      </c>
      <c r="B25">
        <v>0.30706742405891418</v>
      </c>
      <c r="C25">
        <v>0.2955551670640707</v>
      </c>
      <c r="D25">
        <v>0.28715752792358401</v>
      </c>
      <c r="E25">
        <v>0.29311478774249555</v>
      </c>
      <c r="F25">
        <v>0.28064610452950001</v>
      </c>
      <c r="G25">
        <v>0.29563790282607083</v>
      </c>
      <c r="H25">
        <v>0.29439471046626564</v>
      </c>
      <c r="I25">
        <v>0.29798802053928375</v>
      </c>
      <c r="J25">
        <v>0.29653385961055756</v>
      </c>
      <c r="K25">
        <v>0.29526873101294043</v>
      </c>
    </row>
    <row r="26" spans="1:11" x14ac:dyDescent="0.25">
      <c r="A26">
        <v>2006</v>
      </c>
      <c r="B26">
        <v>0.32746478915214539</v>
      </c>
      <c r="C26">
        <v>0.3085315600931644</v>
      </c>
      <c r="D26">
        <v>0.29923885875940326</v>
      </c>
      <c r="E26">
        <v>0.30234968772530557</v>
      </c>
      <c r="F26">
        <v>0.29503551375865938</v>
      </c>
      <c r="G26">
        <v>0.30842256008088587</v>
      </c>
      <c r="H26">
        <v>0.30606440174579624</v>
      </c>
      <c r="I26">
        <v>0.31020457315444949</v>
      </c>
      <c r="J26">
        <v>0.30437819397449495</v>
      </c>
      <c r="K26">
        <v>0.30779933680593968</v>
      </c>
    </row>
    <row r="27" spans="1:11" x14ac:dyDescent="0.25">
      <c r="A27">
        <v>2007</v>
      </c>
      <c r="B27">
        <v>0.32060390710830688</v>
      </c>
      <c r="C27">
        <v>0.30595865800976751</v>
      </c>
      <c r="D27">
        <v>0.30035156965255738</v>
      </c>
      <c r="E27">
        <v>0.29814550195634371</v>
      </c>
      <c r="F27">
        <v>0.29374159498512742</v>
      </c>
      <c r="G27">
        <v>0.30580049361288547</v>
      </c>
      <c r="H27">
        <v>0.30263780213892461</v>
      </c>
      <c r="I27">
        <v>0.30697070269286636</v>
      </c>
      <c r="J27">
        <v>0.30380196738243104</v>
      </c>
      <c r="K27">
        <v>0.30783362399041653</v>
      </c>
    </row>
    <row r="28" spans="1:11" x14ac:dyDescent="0.25">
      <c r="A28">
        <v>2008</v>
      </c>
      <c r="B28">
        <v>0.31190726161003113</v>
      </c>
      <c r="C28">
        <v>0.31002713358402251</v>
      </c>
      <c r="D28">
        <v>0.2911996272802353</v>
      </c>
      <c r="E28">
        <v>0.28428511244058607</v>
      </c>
      <c r="F28">
        <v>0.276250537827611</v>
      </c>
      <c r="G28">
        <v>0.30991746222972866</v>
      </c>
      <c r="H28">
        <v>0.30180848555266865</v>
      </c>
      <c r="I28">
        <v>0.31274546492099764</v>
      </c>
      <c r="J28">
        <v>0.29967492857575412</v>
      </c>
      <c r="K28">
        <v>0.30938714247941973</v>
      </c>
    </row>
    <row r="29" spans="1:11" x14ac:dyDescent="0.25">
      <c r="A29">
        <v>2009</v>
      </c>
      <c r="B29">
        <v>0.29843562841415405</v>
      </c>
      <c r="C29">
        <v>0.31655656126141551</v>
      </c>
      <c r="D29">
        <v>0.30389479821920395</v>
      </c>
      <c r="E29">
        <v>0.32665713559091097</v>
      </c>
      <c r="F29">
        <v>0.29812222853302955</v>
      </c>
      <c r="G29">
        <v>0.31633393356204031</v>
      </c>
      <c r="H29">
        <v>0.32049514427781106</v>
      </c>
      <c r="I29">
        <v>0.31229160998761657</v>
      </c>
      <c r="J29">
        <v>0.31677040031552312</v>
      </c>
      <c r="K29">
        <v>0.31892761456966401</v>
      </c>
    </row>
    <row r="30" spans="1:11" x14ac:dyDescent="0.25">
      <c r="A30">
        <v>2010</v>
      </c>
      <c r="B30">
        <v>0.28271028399467468</v>
      </c>
      <c r="C30">
        <v>0.29285656094551088</v>
      </c>
      <c r="D30">
        <v>0.27610203433036806</v>
      </c>
      <c r="E30">
        <v>0.28536077779531477</v>
      </c>
      <c r="F30">
        <v>0.26394442243874072</v>
      </c>
      <c r="G30">
        <v>0.29267625814676285</v>
      </c>
      <c r="H30">
        <v>0.29063131341338155</v>
      </c>
      <c r="I30">
        <v>0.29343196570873259</v>
      </c>
      <c r="J30">
        <v>0.27774843093752866</v>
      </c>
      <c r="K30">
        <v>0.29218420198559758</v>
      </c>
    </row>
    <row r="31" spans="1:11" x14ac:dyDescent="0.25">
      <c r="A31">
        <v>2011</v>
      </c>
      <c r="B31">
        <v>0.27611044049263</v>
      </c>
      <c r="C31">
        <v>0.30248713436722752</v>
      </c>
      <c r="D31">
        <v>0.27448069468140601</v>
      </c>
      <c r="E31">
        <v>0.30923893493413923</v>
      </c>
      <c r="F31">
        <v>0.26191431246697905</v>
      </c>
      <c r="G31">
        <v>0.30273373863101005</v>
      </c>
      <c r="H31">
        <v>0.30501933214068416</v>
      </c>
      <c r="I31">
        <v>0.30382948651909825</v>
      </c>
      <c r="J31">
        <v>0.29191560284793372</v>
      </c>
      <c r="K31">
        <v>0.29866348665952686</v>
      </c>
    </row>
    <row r="32" spans="1:11" x14ac:dyDescent="0.25">
      <c r="A32">
        <v>2012</v>
      </c>
      <c r="B32">
        <v>0.31108596920967102</v>
      </c>
      <c r="C32">
        <v>0.29335123276710506</v>
      </c>
      <c r="D32">
        <v>0.30549217554926872</v>
      </c>
      <c r="E32">
        <v>0.30416586197912693</v>
      </c>
      <c r="F32">
        <v>0.29561554318666455</v>
      </c>
      <c r="G32">
        <v>0.29287040477991105</v>
      </c>
      <c r="H32">
        <v>0.29521856790781026</v>
      </c>
      <c r="I32">
        <v>0.28749995999038214</v>
      </c>
      <c r="J32">
        <v>0.30339050766825676</v>
      </c>
      <c r="K32">
        <v>0.30226354682445522</v>
      </c>
    </row>
    <row r="33" spans="1:11" x14ac:dyDescent="0.25">
      <c r="A33">
        <v>2013</v>
      </c>
      <c r="B33">
        <v>0.30536913871765137</v>
      </c>
      <c r="C33">
        <v>0.30643783175945283</v>
      </c>
      <c r="D33">
        <v>0.28358788526058193</v>
      </c>
      <c r="E33">
        <v>0.30610635429620747</v>
      </c>
      <c r="F33">
        <v>0.27002156545221806</v>
      </c>
      <c r="G33">
        <v>0.30617877656221382</v>
      </c>
      <c r="H33">
        <v>0.30675013890862468</v>
      </c>
      <c r="I33">
        <v>0.30194783911108969</v>
      </c>
      <c r="J33">
        <v>0.29709569615125653</v>
      </c>
      <c r="K33">
        <v>0.30777250757813451</v>
      </c>
    </row>
    <row r="34" spans="1:11" x14ac:dyDescent="0.25">
      <c r="A34">
        <v>2014</v>
      </c>
      <c r="B34">
        <v>0.28554502129554749</v>
      </c>
      <c r="C34">
        <v>0.29170567168295375</v>
      </c>
      <c r="D34">
        <v>0.27846438673138618</v>
      </c>
      <c r="E34">
        <v>0.27954167090356347</v>
      </c>
      <c r="F34">
        <v>0.2685366963148117</v>
      </c>
      <c r="G34">
        <v>0.2917662829756737</v>
      </c>
      <c r="H34">
        <v>0.28829316443204883</v>
      </c>
      <c r="I34">
        <v>0.29033647392690176</v>
      </c>
      <c r="J34">
        <v>0.28725777921080586</v>
      </c>
      <c r="K34">
        <v>0.29132577446103092</v>
      </c>
    </row>
    <row r="35" spans="1:11" x14ac:dyDescent="0.25">
      <c r="A35">
        <v>2015</v>
      </c>
      <c r="B35">
        <v>0.27521929144859314</v>
      </c>
      <c r="C35">
        <v>0.27844118452072142</v>
      </c>
      <c r="D35">
        <v>0.25442722922563554</v>
      </c>
      <c r="E35">
        <v>0.2698758666664362</v>
      </c>
      <c r="F35">
        <v>0.24505333369970325</v>
      </c>
      <c r="G35">
        <v>0.2779572636187076</v>
      </c>
      <c r="H35">
        <v>0.27619649283587938</v>
      </c>
      <c r="I35">
        <v>0.27581321044266222</v>
      </c>
      <c r="J35">
        <v>0.26416967779397965</v>
      </c>
      <c r="K35">
        <v>0.28075953009724619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2017-05-12T17:08:13Z</dcterms:modified>
</cp:coreProperties>
</file>