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mc:AlternateContent xmlns:mc="http://schemas.openxmlformats.org/markup-compatibility/2006">
    <mc:Choice Requires="x15">
      <x15ac:absPath xmlns:x15ac="http://schemas.microsoft.com/office/spreadsheetml/2010/11/ac" url="D:\Users\JIselin\Box Sync\Illinois Alcohol Taxes and Drunk Driving\Results\Synth Run 01.10.2018\No Borders\"/>
    </mc:Choice>
  </mc:AlternateContent>
  <bookViews>
    <workbookView xWindow="240" yWindow="465" windowWidth="21660" windowHeight="13965" firstSheet="2" activeTab="7"/>
  </bookViews>
  <sheets>
    <sheet name="All Lags - Data" sheetId="14" r:id="rId1"/>
    <sheet name="Placebo Lags - Data" sheetId="23" r:id="rId2"/>
    <sheet name="Pre-Treatment Test - Data" sheetId="25" r:id="rId3"/>
    <sheet name="Leave-One-Out - Data" sheetId="26" r:id="rId4"/>
    <sheet name="All Lags Figure" sheetId="12" r:id="rId5"/>
    <sheet name="Placebo Lags Figure" sheetId="24" r:id="rId6"/>
    <sheet name="Pre-Treatment Test" sheetId="27" r:id="rId7"/>
    <sheet name="Leave-One_Out Test" sheetId="28" r:id="rId8"/>
    <sheet name="States" sheetId="8" r:id="rId9"/>
  </sheets>
  <externalReferences>
    <externalReference r:id="rId10"/>
  </externalReferences>
  <calcPr calcId="171027"/>
</workbook>
</file>

<file path=xl/calcChain.xml><?xml version="1.0" encoding="utf-8"?>
<calcChain xmlns="http://schemas.openxmlformats.org/spreadsheetml/2006/main">
  <c r="BF36" i="28" l="1"/>
  <c r="BC36" i="28"/>
  <c r="AX36" i="28"/>
  <c r="AU36" i="28"/>
  <c r="AT36" i="28"/>
  <c r="AP36" i="28"/>
  <c r="AL36" i="28"/>
  <c r="AF36" i="28"/>
  <c r="AE36" i="28"/>
  <c r="AD36" i="28"/>
  <c r="X36" i="28"/>
  <c r="U36" i="28"/>
  <c r="R36" i="28"/>
  <c r="P36" i="28"/>
  <c r="BP35" i="28"/>
  <c r="BO35" i="28"/>
  <c r="BN35" i="28"/>
  <c r="BK35" i="28"/>
  <c r="BI35" i="28"/>
  <c r="BH35" i="28"/>
  <c r="BG35" i="28"/>
  <c r="BF35" i="28"/>
  <c r="BC35" i="28"/>
  <c r="BA35" i="28"/>
  <c r="AZ35" i="28"/>
  <c r="AY35" i="28"/>
  <c r="AX35" i="28"/>
  <c r="AU35" i="28"/>
  <c r="AS35" i="28"/>
  <c r="AR35" i="28"/>
  <c r="AQ35" i="28"/>
  <c r="AP35" i="28"/>
  <c r="AM35" i="28"/>
  <c r="AK35" i="28"/>
  <c r="AJ35" i="28"/>
  <c r="AI35" i="28"/>
  <c r="AH35" i="28"/>
  <c r="AE35" i="28"/>
  <c r="AC35" i="28"/>
  <c r="AB35" i="28"/>
  <c r="AA35" i="28"/>
  <c r="Z35" i="28"/>
  <c r="W35" i="28"/>
  <c r="U35" i="28"/>
  <c r="T35" i="28"/>
  <c r="S35" i="28"/>
  <c r="R35" i="28"/>
  <c r="P35" i="28"/>
  <c r="BM35" i="28" s="1"/>
  <c r="BP34" i="28"/>
  <c r="BM34" i="28"/>
  <c r="BL34" i="28"/>
  <c r="BK34" i="28"/>
  <c r="BH34" i="28"/>
  <c r="BF34" i="28"/>
  <c r="BE34" i="28"/>
  <c r="BD34" i="28"/>
  <c r="AZ34" i="28"/>
  <c r="AX34" i="28"/>
  <c r="AW34" i="28"/>
  <c r="AV34" i="28"/>
  <c r="AU34" i="28"/>
  <c r="AR34" i="28"/>
  <c r="AP34" i="28"/>
  <c r="AN34" i="28"/>
  <c r="AM34" i="28"/>
  <c r="AJ34" i="28"/>
  <c r="AH34" i="28"/>
  <c r="AG34" i="28"/>
  <c r="AF34" i="28"/>
  <c r="AE34" i="28"/>
  <c r="Z34" i="28"/>
  <c r="Y34" i="28"/>
  <c r="X34" i="28"/>
  <c r="W34" i="28"/>
  <c r="T34" i="28"/>
  <c r="R34" i="28"/>
  <c r="Q34" i="28"/>
  <c r="P34" i="28"/>
  <c r="BP33" i="28"/>
  <c r="BM33" i="28"/>
  <c r="BK33" i="28"/>
  <c r="BJ33" i="28"/>
  <c r="BI33" i="28"/>
  <c r="BH33" i="28"/>
  <c r="BF33" i="28"/>
  <c r="BE33" i="28"/>
  <c r="BC33" i="28"/>
  <c r="BB33" i="28"/>
  <c r="BA33" i="28"/>
  <c r="AZ33" i="28"/>
  <c r="AX33" i="28"/>
  <c r="AW33" i="28"/>
  <c r="AU33" i="28"/>
  <c r="AT33" i="28"/>
  <c r="AS33" i="28"/>
  <c r="AR33" i="28"/>
  <c r="AP33" i="28"/>
  <c r="AO33" i="28"/>
  <c r="AM33" i="28"/>
  <c r="AL33" i="28"/>
  <c r="AK33" i="28"/>
  <c r="AJ33" i="28"/>
  <c r="AH33" i="28"/>
  <c r="AG33" i="28"/>
  <c r="AE33" i="28"/>
  <c r="AD33" i="28"/>
  <c r="AC33" i="28"/>
  <c r="AB33" i="28"/>
  <c r="Z33" i="28"/>
  <c r="Y33" i="28"/>
  <c r="W33" i="28"/>
  <c r="V33" i="28"/>
  <c r="U33" i="28"/>
  <c r="T33" i="28"/>
  <c r="R33" i="28"/>
  <c r="Q33" i="28"/>
  <c r="P33" i="28"/>
  <c r="BO33" i="28" s="1"/>
  <c r="BP32" i="28"/>
  <c r="BO32" i="28"/>
  <c r="BN32" i="28"/>
  <c r="BM32" i="28"/>
  <c r="BK32" i="28"/>
  <c r="BJ32" i="28"/>
  <c r="BH32" i="28"/>
  <c r="BG32" i="28"/>
  <c r="BF32" i="28"/>
  <c r="BE32" i="28"/>
  <c r="BC32" i="28"/>
  <c r="BB32" i="28"/>
  <c r="AZ32" i="28"/>
  <c r="AY32" i="28"/>
  <c r="AX32" i="28"/>
  <c r="AW32" i="28"/>
  <c r="AU32" i="28"/>
  <c r="AT32" i="28"/>
  <c r="AR32" i="28"/>
  <c r="AQ32" i="28"/>
  <c r="AP32" i="28"/>
  <c r="AO32" i="28"/>
  <c r="AM32" i="28"/>
  <c r="AL32" i="28"/>
  <c r="AJ32" i="28"/>
  <c r="AI32" i="28"/>
  <c r="AH32" i="28"/>
  <c r="AG32" i="28"/>
  <c r="AE32" i="28"/>
  <c r="AD32" i="28"/>
  <c r="AB32" i="28"/>
  <c r="AA32" i="28"/>
  <c r="Z32" i="28"/>
  <c r="Y32" i="28"/>
  <c r="W32" i="28"/>
  <c r="V32" i="28"/>
  <c r="T32" i="28"/>
  <c r="S32" i="28"/>
  <c r="R32" i="28"/>
  <c r="Q32" i="28"/>
  <c r="P32" i="28"/>
  <c r="BL32" i="28" s="1"/>
  <c r="BP31" i="28"/>
  <c r="BO31" i="28"/>
  <c r="BM31" i="28"/>
  <c r="BL31" i="28"/>
  <c r="BK31" i="28"/>
  <c r="BJ31" i="28"/>
  <c r="BH31" i="28"/>
  <c r="BE31" i="28"/>
  <c r="BD31" i="28"/>
  <c r="BC31" i="28"/>
  <c r="BB31" i="28"/>
  <c r="AZ31" i="28"/>
  <c r="AY31" i="28"/>
  <c r="AW31" i="28"/>
  <c r="AU31" i="28"/>
  <c r="AT31" i="28"/>
  <c r="AR31" i="28"/>
  <c r="AQ31" i="28"/>
  <c r="AO31" i="28"/>
  <c r="AN31" i="28"/>
  <c r="AM31" i="28"/>
  <c r="AJ31" i="28"/>
  <c r="AI31" i="28"/>
  <c r="AG31" i="28"/>
  <c r="AF31" i="28"/>
  <c r="AE31" i="28"/>
  <c r="AD31" i="28"/>
  <c r="AB31" i="28"/>
  <c r="Y31" i="28"/>
  <c r="X31" i="28"/>
  <c r="W31" i="28"/>
  <c r="V31" i="28"/>
  <c r="T31" i="28"/>
  <c r="S31" i="28"/>
  <c r="Q31" i="28"/>
  <c r="P31" i="28"/>
  <c r="BP30" i="28"/>
  <c r="BO30" i="28"/>
  <c r="BM30" i="28"/>
  <c r="BL30" i="28"/>
  <c r="BJ30" i="28"/>
  <c r="BI30" i="28"/>
  <c r="BH30" i="28"/>
  <c r="BE30" i="28"/>
  <c r="BD30" i="28"/>
  <c r="BB30" i="28"/>
  <c r="BA30" i="28"/>
  <c r="AZ30" i="28"/>
  <c r="AY30" i="28"/>
  <c r="AW30" i="28"/>
  <c r="AT30" i="28"/>
  <c r="AS30" i="28"/>
  <c r="AR30" i="28"/>
  <c r="AQ30" i="28"/>
  <c r="AO30" i="28"/>
  <c r="AN30" i="28"/>
  <c r="AL30" i="28"/>
  <c r="AJ30" i="28"/>
  <c r="AI30" i="28"/>
  <c r="AG30" i="28"/>
  <c r="AF30" i="28"/>
  <c r="AD30" i="28"/>
  <c r="AC30" i="28"/>
  <c r="AB30" i="28"/>
  <c r="Y30" i="28"/>
  <c r="X30" i="28"/>
  <c r="V30" i="28"/>
  <c r="U30" i="28"/>
  <c r="T30" i="28"/>
  <c r="S30" i="28"/>
  <c r="Q30" i="28"/>
  <c r="P30" i="28"/>
  <c r="BO29" i="28"/>
  <c r="BN29" i="28"/>
  <c r="BM29" i="28"/>
  <c r="BL29" i="28"/>
  <c r="BJ29" i="28"/>
  <c r="BI29" i="28"/>
  <c r="BG29" i="28"/>
  <c r="BE29" i="28"/>
  <c r="BD29" i="28"/>
  <c r="BB29" i="28"/>
  <c r="BA29" i="28"/>
  <c r="AY29" i="28"/>
  <c r="AX29" i="28"/>
  <c r="AW29" i="28"/>
  <c r="AT29" i="28"/>
  <c r="AS29" i="28"/>
  <c r="AQ29" i="28"/>
  <c r="AP29" i="28"/>
  <c r="AO29" i="28"/>
  <c r="AN29" i="28"/>
  <c r="AL29" i="28"/>
  <c r="AI29" i="28"/>
  <c r="AH29" i="28"/>
  <c r="AG29" i="28"/>
  <c r="AF29" i="28"/>
  <c r="AD29" i="28"/>
  <c r="AC29" i="28"/>
  <c r="AA29" i="28"/>
  <c r="Y29" i="28"/>
  <c r="X29" i="28"/>
  <c r="V29" i="28"/>
  <c r="U29" i="28"/>
  <c r="S29" i="28"/>
  <c r="R29" i="28"/>
  <c r="Q29" i="28"/>
  <c r="P29" i="28"/>
  <c r="BI28" i="28"/>
  <c r="BG28" i="28"/>
  <c r="BD28" i="28"/>
  <c r="AI28" i="28"/>
  <c r="AH28" i="28"/>
  <c r="AF28" i="28"/>
  <c r="P28" i="28"/>
  <c r="BA28" i="28" s="1"/>
  <c r="BK27" i="28"/>
  <c r="BI27" i="28"/>
  <c r="AM27" i="28"/>
  <c r="AK27" i="28"/>
  <c r="P27" i="28"/>
  <c r="BD27" i="28" s="1"/>
  <c r="BN26" i="28"/>
  <c r="BM26" i="28"/>
  <c r="BK26" i="28"/>
  <c r="BI26" i="28"/>
  <c r="BF26" i="28"/>
  <c r="BD26" i="28"/>
  <c r="BC26" i="28"/>
  <c r="BA26" i="28"/>
  <c r="AX26" i="28"/>
  <c r="AW26" i="28"/>
  <c r="AS26" i="28"/>
  <c r="AR26" i="28"/>
  <c r="AP26" i="28"/>
  <c r="AO26" i="28"/>
  <c r="AM26" i="28"/>
  <c r="AK26" i="28"/>
  <c r="AG26" i="28"/>
  <c r="AF26" i="28"/>
  <c r="AE26" i="28"/>
  <c r="AC26" i="28"/>
  <c r="Z26" i="28"/>
  <c r="X26" i="28"/>
  <c r="U26" i="28"/>
  <c r="T26" i="28"/>
  <c r="R26" i="28"/>
  <c r="Q26" i="28"/>
  <c r="P26" i="28"/>
  <c r="BH26" i="28" s="1"/>
  <c r="BP25" i="28"/>
  <c r="BN25" i="28"/>
  <c r="BM25" i="28"/>
  <c r="BK25" i="28"/>
  <c r="BJ25" i="28"/>
  <c r="BI25" i="28"/>
  <c r="BH25" i="28"/>
  <c r="BF25" i="28"/>
  <c r="BE25" i="28"/>
  <c r="BC25" i="28"/>
  <c r="BB25" i="28"/>
  <c r="BA25" i="28"/>
  <c r="AZ25" i="28"/>
  <c r="AX25" i="28"/>
  <c r="AW25" i="28"/>
  <c r="AU25" i="28"/>
  <c r="AT25" i="28"/>
  <c r="AS25" i="28"/>
  <c r="AR25" i="28"/>
  <c r="AP25" i="28"/>
  <c r="AO25" i="28"/>
  <c r="AM25" i="28"/>
  <c r="AL25" i="28"/>
  <c r="AK25" i="28"/>
  <c r="AJ25" i="28"/>
  <c r="AH25" i="28"/>
  <c r="AG25" i="28"/>
  <c r="AE25" i="28"/>
  <c r="AD25" i="28"/>
  <c r="AC25" i="28"/>
  <c r="AB25" i="28"/>
  <c r="Z25" i="28"/>
  <c r="Y25" i="28"/>
  <c r="W25" i="28"/>
  <c r="V25" i="28"/>
  <c r="U25" i="28"/>
  <c r="T25" i="28"/>
  <c r="R25" i="28"/>
  <c r="Q25" i="28"/>
  <c r="P25" i="28"/>
  <c r="BO25" i="28" s="1"/>
  <c r="BO24" i="28"/>
  <c r="BN24" i="28"/>
  <c r="BM24" i="28"/>
  <c r="BK24" i="28"/>
  <c r="BJ24" i="28"/>
  <c r="BH24" i="28"/>
  <c r="BG24" i="28"/>
  <c r="BE24" i="28"/>
  <c r="BC24" i="28"/>
  <c r="BB24" i="28"/>
  <c r="AZ24" i="28"/>
  <c r="AY24" i="28"/>
  <c r="AX24" i="28"/>
  <c r="AW24" i="28"/>
  <c r="AT24" i="28"/>
  <c r="AR24" i="28"/>
  <c r="AQ24" i="28"/>
  <c r="AP24" i="28"/>
  <c r="AO24" i="28"/>
  <c r="AM24" i="28"/>
  <c r="AL24" i="28"/>
  <c r="AI24" i="28"/>
  <c r="AH24" i="28"/>
  <c r="AG24" i="28"/>
  <c r="AE24" i="28"/>
  <c r="AD24" i="28"/>
  <c r="AB24" i="28"/>
  <c r="AA24" i="28"/>
  <c r="Y24" i="28"/>
  <c r="W24" i="28"/>
  <c r="V24" i="28"/>
  <c r="T24" i="28"/>
  <c r="S24" i="28"/>
  <c r="R24" i="28"/>
  <c r="Q24" i="28"/>
  <c r="P24" i="28"/>
  <c r="BP23" i="28"/>
  <c r="BO23" i="28"/>
  <c r="BN23" i="28"/>
  <c r="BL23" i="28"/>
  <c r="BK23" i="28"/>
  <c r="BH23" i="28"/>
  <c r="BG23" i="28"/>
  <c r="BF23" i="28"/>
  <c r="BE23" i="28"/>
  <c r="BD23" i="28"/>
  <c r="BC23" i="28"/>
  <c r="BB23" i="28"/>
  <c r="AY23" i="28"/>
  <c r="AX23" i="28"/>
  <c r="AW23" i="28"/>
  <c r="AV23" i="28"/>
  <c r="AU23" i="28"/>
  <c r="AT23" i="28"/>
  <c r="AR23" i="28"/>
  <c r="AP23" i="28"/>
  <c r="AO23" i="28"/>
  <c r="AN23" i="28"/>
  <c r="AM23" i="28"/>
  <c r="AL23" i="28"/>
  <c r="AJ23" i="28"/>
  <c r="AI23" i="28"/>
  <c r="AG23" i="28"/>
  <c r="AF23" i="28"/>
  <c r="AE23" i="28"/>
  <c r="AD23" i="28"/>
  <c r="AB23" i="28"/>
  <c r="AA23" i="28"/>
  <c r="Z23" i="28"/>
  <c r="X23" i="28"/>
  <c r="W23" i="28"/>
  <c r="V23" i="28"/>
  <c r="T23" i="28"/>
  <c r="S23" i="28"/>
  <c r="R23" i="28"/>
  <c r="Q23" i="28"/>
  <c r="P23" i="28"/>
  <c r="BP22" i="28"/>
  <c r="BO22" i="28"/>
  <c r="BM22" i="28"/>
  <c r="BL22" i="28"/>
  <c r="BI22" i="28"/>
  <c r="BG22" i="28"/>
  <c r="BE22" i="28"/>
  <c r="BD22" i="28"/>
  <c r="BC22" i="28"/>
  <c r="AZ22" i="28"/>
  <c r="AW22" i="28"/>
  <c r="AV22" i="28"/>
  <c r="AU22" i="28"/>
  <c r="AT22" i="28"/>
  <c r="AQ22" i="28"/>
  <c r="AN22" i="28"/>
  <c r="AM22" i="28"/>
  <c r="AL22" i="28"/>
  <c r="AK22" i="28"/>
  <c r="AG22" i="28"/>
  <c r="AE22" i="28"/>
  <c r="AD22" i="28"/>
  <c r="AC22" i="28"/>
  <c r="AB22" i="28"/>
  <c r="X22" i="28"/>
  <c r="V22" i="28"/>
  <c r="U22" i="28"/>
  <c r="T22" i="28"/>
  <c r="S22" i="28"/>
  <c r="P22" i="28"/>
  <c r="BH22" i="28" s="1"/>
  <c r="BP21" i="28"/>
  <c r="BN21" i="28"/>
  <c r="BM21" i="28"/>
  <c r="BL21" i="28"/>
  <c r="BJ21" i="28"/>
  <c r="BH21" i="28"/>
  <c r="BG21" i="28"/>
  <c r="BE21" i="28"/>
  <c r="BD21" i="28"/>
  <c r="BB21" i="28"/>
  <c r="BA21" i="28"/>
  <c r="AY21" i="28"/>
  <c r="AX21" i="28"/>
  <c r="AV21" i="28"/>
  <c r="AT21" i="28"/>
  <c r="AS21" i="28"/>
  <c r="AR21" i="28"/>
  <c r="AP21" i="28"/>
  <c r="AO21" i="28"/>
  <c r="AL21" i="28"/>
  <c r="AK21" i="28"/>
  <c r="AJ21" i="28"/>
  <c r="AI21" i="28"/>
  <c r="AG21" i="28"/>
  <c r="AF21" i="28"/>
  <c r="AC21" i="28"/>
  <c r="AB21" i="28"/>
  <c r="AA21" i="28"/>
  <c r="Z21" i="28"/>
  <c r="X21" i="28"/>
  <c r="V21" i="28"/>
  <c r="T21" i="28"/>
  <c r="S21" i="28"/>
  <c r="R21" i="28"/>
  <c r="Q21" i="28"/>
  <c r="P21" i="28"/>
  <c r="BO21" i="28" s="1"/>
  <c r="BE20" i="28"/>
  <c r="BC20" i="28"/>
  <c r="BB20" i="28"/>
  <c r="AQ20" i="28"/>
  <c r="AP20" i="28"/>
  <c r="AM20" i="28"/>
  <c r="AA20" i="28"/>
  <c r="Z20" i="28"/>
  <c r="Y20" i="28"/>
  <c r="P20" i="28"/>
  <c r="BN20" i="28" s="1"/>
  <c r="BP19" i="28"/>
  <c r="BL19" i="28"/>
  <c r="BJ19" i="28"/>
  <c r="BH19" i="28"/>
  <c r="BG19" i="28"/>
  <c r="BC19" i="28"/>
  <c r="BA19" i="28"/>
  <c r="AZ19" i="28"/>
  <c r="AY19" i="28"/>
  <c r="AX19" i="28"/>
  <c r="AR19" i="28"/>
  <c r="AQ19" i="28"/>
  <c r="AP19" i="28"/>
  <c r="AN19" i="28"/>
  <c r="AK19" i="28"/>
  <c r="AI19" i="28"/>
  <c r="AH19" i="28"/>
  <c r="AE19" i="28"/>
  <c r="AB19" i="28"/>
  <c r="Z19" i="28"/>
  <c r="X19" i="28"/>
  <c r="W19" i="28"/>
  <c r="V19" i="28"/>
  <c r="S19" i="28"/>
  <c r="P19" i="28"/>
  <c r="BP18" i="28"/>
  <c r="BO18" i="28"/>
  <c r="BN18" i="28"/>
  <c r="BM18" i="28"/>
  <c r="BL18" i="28"/>
  <c r="BK18" i="28"/>
  <c r="BH18" i="28"/>
  <c r="BG18" i="28"/>
  <c r="BF18" i="28"/>
  <c r="BE18" i="28"/>
  <c r="BD18" i="28"/>
  <c r="BC18" i="28"/>
  <c r="BA18" i="28"/>
  <c r="AY18" i="28"/>
  <c r="AX18" i="28"/>
  <c r="AW18" i="28"/>
  <c r="AV18" i="28"/>
  <c r="AU18" i="28"/>
  <c r="AS18" i="28"/>
  <c r="AR18" i="28"/>
  <c r="AP18" i="28"/>
  <c r="AO18" i="28"/>
  <c r="AN18" i="28"/>
  <c r="AM18" i="28"/>
  <c r="AK18" i="28"/>
  <c r="AJ18" i="28"/>
  <c r="AI18" i="28"/>
  <c r="AG18" i="28"/>
  <c r="AF18" i="28"/>
  <c r="AE18" i="28"/>
  <c r="AC18" i="28"/>
  <c r="AB18" i="28"/>
  <c r="AA18" i="28"/>
  <c r="Z18" i="28"/>
  <c r="X18" i="28"/>
  <c r="W18" i="28"/>
  <c r="U18" i="28"/>
  <c r="T18" i="28"/>
  <c r="S18" i="28"/>
  <c r="R18" i="28"/>
  <c r="Q18" i="28"/>
  <c r="P18" i="28"/>
  <c r="BP17" i="28"/>
  <c r="BN17" i="28"/>
  <c r="BM17" i="28"/>
  <c r="BL17" i="28"/>
  <c r="BK17" i="28"/>
  <c r="BJ17" i="28"/>
  <c r="BI17" i="28"/>
  <c r="BF17" i="28"/>
  <c r="BE17" i="28"/>
  <c r="BD17" i="28"/>
  <c r="BC17" i="28"/>
  <c r="BB17" i="28"/>
  <c r="BA17" i="28"/>
  <c r="AZ17" i="28"/>
  <c r="AW17" i="28"/>
  <c r="AV17" i="28"/>
  <c r="AU17" i="28"/>
  <c r="AT17" i="28"/>
  <c r="AS17" i="28"/>
  <c r="AR17" i="28"/>
  <c r="AP17" i="28"/>
  <c r="AN17" i="28"/>
  <c r="AM17" i="28"/>
  <c r="AL17" i="28"/>
  <c r="AK17" i="28"/>
  <c r="AJ17" i="28"/>
  <c r="AH17" i="28"/>
  <c r="AG17" i="28"/>
  <c r="AE17" i="28"/>
  <c r="AD17" i="28"/>
  <c r="AC17" i="28"/>
  <c r="AB17" i="28"/>
  <c r="AA17" i="28"/>
  <c r="Z17" i="28"/>
  <c r="Y17" i="28"/>
  <c r="W17" i="28"/>
  <c r="V17" i="28"/>
  <c r="U17" i="28"/>
  <c r="T17" i="28"/>
  <c r="S17" i="28"/>
  <c r="R17" i="28"/>
  <c r="Q17" i="28"/>
  <c r="P17" i="28"/>
  <c r="BP16" i="28"/>
  <c r="BO16" i="28"/>
  <c r="BN16" i="28"/>
  <c r="BM16" i="28"/>
  <c r="BK16" i="28"/>
  <c r="BJ16" i="28"/>
  <c r="BH16" i="28"/>
  <c r="BG16" i="28"/>
  <c r="BF16" i="28"/>
  <c r="BE16" i="28"/>
  <c r="BC16" i="28"/>
  <c r="BB16" i="28"/>
  <c r="AZ16" i="28"/>
  <c r="AY16" i="28"/>
  <c r="AX16" i="28"/>
  <c r="AW16" i="28"/>
  <c r="AU16" i="28"/>
  <c r="AT16" i="28"/>
  <c r="AR16" i="28"/>
  <c r="AQ16" i="28"/>
  <c r="AP16" i="28"/>
  <c r="AO16" i="28"/>
  <c r="AM16" i="28"/>
  <c r="AL16" i="28"/>
  <c r="AJ16" i="28"/>
  <c r="AI16" i="28"/>
  <c r="AH16" i="28"/>
  <c r="AG16" i="28"/>
  <c r="AE16" i="28"/>
  <c r="AD16" i="28"/>
  <c r="AB16" i="28"/>
  <c r="AA16" i="28"/>
  <c r="Z16" i="28"/>
  <c r="Y16" i="28"/>
  <c r="W16" i="28"/>
  <c r="V16" i="28"/>
  <c r="T16" i="28"/>
  <c r="S16" i="28"/>
  <c r="R16" i="28"/>
  <c r="Q16" i="28"/>
  <c r="P16" i="28"/>
  <c r="BL16" i="28" s="1"/>
  <c r="P15" i="28"/>
  <c r="BO15" i="28" s="1"/>
  <c r="BO14" i="28"/>
  <c r="BL14" i="28"/>
  <c r="BJ14" i="28"/>
  <c r="BI14" i="28"/>
  <c r="BH14" i="28"/>
  <c r="BG14" i="28"/>
  <c r="BD14" i="28"/>
  <c r="BA14" i="28"/>
  <c r="AZ14" i="28"/>
  <c r="AY14" i="28"/>
  <c r="AV14" i="28"/>
  <c r="AT14" i="28"/>
  <c r="AS14" i="28"/>
  <c r="AR14" i="28"/>
  <c r="AN14" i="28"/>
  <c r="AL14" i="28"/>
  <c r="AK14" i="28"/>
  <c r="AJ14" i="28"/>
  <c r="AI14" i="28"/>
  <c r="AF14" i="28"/>
  <c r="AD14" i="28"/>
  <c r="AB14" i="28"/>
  <c r="AA14" i="28"/>
  <c r="X14" i="28"/>
  <c r="V14" i="28"/>
  <c r="U14" i="28"/>
  <c r="T14" i="28"/>
  <c r="S14" i="28"/>
  <c r="P14" i="28"/>
  <c r="BO13" i="28"/>
  <c r="BM13" i="28"/>
  <c r="BL13" i="28"/>
  <c r="BI13" i="28"/>
  <c r="BG13" i="28"/>
  <c r="BF13" i="28"/>
  <c r="BD13" i="28"/>
  <c r="AY13" i="28"/>
  <c r="AX13" i="28"/>
  <c r="AW13" i="28"/>
  <c r="AV13" i="28"/>
  <c r="AS13" i="28"/>
  <c r="AP13" i="28"/>
  <c r="AN13" i="28"/>
  <c r="AK13" i="28"/>
  <c r="AI13" i="28"/>
  <c r="AH13" i="28"/>
  <c r="AG13" i="28"/>
  <c r="AC13" i="28"/>
  <c r="Z13" i="28"/>
  <c r="Y13" i="28"/>
  <c r="X13" i="28"/>
  <c r="U13" i="28"/>
  <c r="S13" i="28"/>
  <c r="Q13" i="28"/>
  <c r="P13" i="28"/>
  <c r="BE13" i="28" s="1"/>
  <c r="BN12" i="28"/>
  <c r="BL12" i="28"/>
  <c r="BK12" i="28"/>
  <c r="BJ12" i="28"/>
  <c r="BI12" i="28"/>
  <c r="BD12" i="28"/>
  <c r="BB12" i="28"/>
  <c r="BA12" i="28"/>
  <c r="AX12" i="28"/>
  <c r="AV12" i="28"/>
  <c r="AU12" i="28"/>
  <c r="AS12" i="28"/>
  <c r="AN12" i="28"/>
  <c r="AM12" i="28"/>
  <c r="AL12" i="28"/>
  <c r="AK12" i="28"/>
  <c r="AH12" i="28"/>
  <c r="AE12" i="28"/>
  <c r="AC12" i="28"/>
  <c r="Z12" i="28"/>
  <c r="X12" i="28"/>
  <c r="W12" i="28"/>
  <c r="V12" i="28"/>
  <c r="R12" i="28"/>
  <c r="P12" i="28"/>
  <c r="BF12" i="28" s="1"/>
  <c r="BP11" i="28"/>
  <c r="BO11" i="28"/>
  <c r="BN11" i="28"/>
  <c r="BK11" i="28"/>
  <c r="BI11" i="28"/>
  <c r="BH11" i="28"/>
  <c r="BG11" i="28"/>
  <c r="BF11" i="28"/>
  <c r="BC11" i="28"/>
  <c r="BA11" i="28"/>
  <c r="AZ11" i="28"/>
  <c r="AY11" i="28"/>
  <c r="AX11" i="28"/>
  <c r="AU11" i="28"/>
  <c r="AS11" i="28"/>
  <c r="AR11" i="28"/>
  <c r="AQ11" i="28"/>
  <c r="AP11" i="28"/>
  <c r="AM11" i="28"/>
  <c r="AK11" i="28"/>
  <c r="AJ11" i="28"/>
  <c r="AI11" i="28"/>
  <c r="AH11" i="28"/>
  <c r="AE11" i="28"/>
  <c r="AC11" i="28"/>
  <c r="AB11" i="28"/>
  <c r="AA11" i="28"/>
  <c r="Z11" i="28"/>
  <c r="W11" i="28"/>
  <c r="U11" i="28"/>
  <c r="T11" i="28"/>
  <c r="S11" i="28"/>
  <c r="R11" i="28"/>
  <c r="P11" i="28"/>
  <c r="BM11" i="28" s="1"/>
  <c r="BM10" i="28"/>
  <c r="AZ10" i="28"/>
  <c r="AN10" i="28"/>
  <c r="AB10" i="28"/>
  <c r="Z10" i="28"/>
  <c r="P10" i="28"/>
  <c r="BL10" i="28" s="1"/>
  <c r="BP9" i="28"/>
  <c r="BO9" i="28"/>
  <c r="BN9" i="28"/>
  <c r="BM9" i="28"/>
  <c r="BK9" i="28"/>
  <c r="BJ9" i="28"/>
  <c r="BI9" i="28"/>
  <c r="BH9" i="28"/>
  <c r="BG9" i="28"/>
  <c r="BF9" i="28"/>
  <c r="BE9" i="28"/>
  <c r="BC9" i="28"/>
  <c r="BB9" i="28"/>
  <c r="BA9" i="28"/>
  <c r="AZ9" i="28"/>
  <c r="AY9" i="28"/>
  <c r="AX9" i="28"/>
  <c r="AW9" i="28"/>
  <c r="AU9" i="28"/>
  <c r="AT9" i="28"/>
  <c r="AS9" i="28"/>
  <c r="AR9" i="28"/>
  <c r="AQ9" i="28"/>
  <c r="AP9" i="28"/>
  <c r="AO9" i="28"/>
  <c r="AM9" i="28"/>
  <c r="AL9" i="28"/>
  <c r="AK9" i="28"/>
  <c r="AJ9" i="28"/>
  <c r="AI9" i="28"/>
  <c r="AH9" i="28"/>
  <c r="AG9" i="28"/>
  <c r="AE9" i="28"/>
  <c r="AD9" i="28"/>
  <c r="AC9" i="28"/>
  <c r="AB9" i="28"/>
  <c r="AA9" i="28"/>
  <c r="Z9" i="28"/>
  <c r="Y9" i="28"/>
  <c r="W9" i="28"/>
  <c r="V9" i="28"/>
  <c r="U9" i="28"/>
  <c r="T9" i="28"/>
  <c r="S9" i="28"/>
  <c r="R9" i="28"/>
  <c r="Q9" i="28"/>
  <c r="P9" i="28"/>
  <c r="BL9" i="28" s="1"/>
  <c r="BP8" i="28"/>
  <c r="BO8" i="28"/>
  <c r="BN8" i="28"/>
  <c r="BM8" i="28"/>
  <c r="BK8" i="28"/>
  <c r="BJ8" i="28"/>
  <c r="BH8" i="28"/>
  <c r="BG8" i="28"/>
  <c r="BF8" i="28"/>
  <c r="BE8" i="28"/>
  <c r="BC8" i="28"/>
  <c r="BB8" i="28"/>
  <c r="AZ8" i="28"/>
  <c r="AY8" i="28"/>
  <c r="AX8" i="28"/>
  <c r="AW8" i="28"/>
  <c r="AU8" i="28"/>
  <c r="AT8" i="28"/>
  <c r="AR8" i="28"/>
  <c r="AQ8" i="28"/>
  <c r="AP8" i="28"/>
  <c r="AO8" i="28"/>
  <c r="AM8" i="28"/>
  <c r="AL8" i="28"/>
  <c r="AJ8" i="28"/>
  <c r="AI8" i="28"/>
  <c r="AH8" i="28"/>
  <c r="AG8" i="28"/>
  <c r="AE8" i="28"/>
  <c r="AD8" i="28"/>
  <c r="AB8" i="28"/>
  <c r="AA8" i="28"/>
  <c r="Z8" i="28"/>
  <c r="Y8" i="28"/>
  <c r="W8" i="28"/>
  <c r="V8" i="28"/>
  <c r="T8" i="28"/>
  <c r="S8" i="28"/>
  <c r="R8" i="28"/>
  <c r="Q8" i="28"/>
  <c r="P8" i="28"/>
  <c r="BL8" i="28" s="1"/>
  <c r="BC7" i="28"/>
  <c r="P7" i="28"/>
  <c r="BO7" i="28" s="1"/>
  <c r="BO6" i="28"/>
  <c r="BL6" i="28"/>
  <c r="BJ6" i="28"/>
  <c r="BI6" i="28"/>
  <c r="BH6" i="28"/>
  <c r="BG6" i="28"/>
  <c r="BD6" i="28"/>
  <c r="BA6" i="28"/>
  <c r="AZ6" i="28"/>
  <c r="AY6" i="28"/>
  <c r="AV6" i="28"/>
  <c r="AT6" i="28"/>
  <c r="AS6" i="28"/>
  <c r="AR6" i="28"/>
  <c r="AN6" i="28"/>
  <c r="AL6" i="28"/>
  <c r="AK6" i="28"/>
  <c r="AJ6" i="28"/>
  <c r="AI6" i="28"/>
  <c r="AF6" i="28"/>
  <c r="AD6" i="28"/>
  <c r="AB6" i="28"/>
  <c r="AA6" i="28"/>
  <c r="X6" i="28"/>
  <c r="V6" i="28"/>
  <c r="U6" i="28"/>
  <c r="T6" i="28"/>
  <c r="S6" i="28"/>
  <c r="P6" i="28"/>
  <c r="BO5" i="28"/>
  <c r="BI5" i="28"/>
  <c r="BG5" i="28"/>
  <c r="BF5" i="28"/>
  <c r="BD5" i="28"/>
  <c r="AW5" i="28"/>
  <c r="AV5" i="28"/>
  <c r="AS5" i="28"/>
  <c r="AP5" i="28"/>
  <c r="AI5" i="28"/>
  <c r="AH5" i="28"/>
  <c r="AG5" i="28"/>
  <c r="AD5" i="28"/>
  <c r="Y5" i="28"/>
  <c r="X5" i="28"/>
  <c r="V5" i="28"/>
  <c r="S5" i="28"/>
  <c r="P5" i="28"/>
  <c r="BM5" i="28" s="1"/>
  <c r="BO4" i="28"/>
  <c r="BN4" i="28"/>
  <c r="BL4" i="28"/>
  <c r="BJ4" i="28"/>
  <c r="BF4" i="28"/>
  <c r="BD4" i="28"/>
  <c r="BC4" i="28"/>
  <c r="BB4" i="28"/>
  <c r="AY4" i="28"/>
  <c r="AU4" i="28"/>
  <c r="AT4" i="28"/>
  <c r="AS4" i="28"/>
  <c r="AQ4" i="28"/>
  <c r="AN4" i="28"/>
  <c r="AK4" i="28"/>
  <c r="AI4" i="28"/>
  <c r="AH4" i="28"/>
  <c r="AF4" i="28"/>
  <c r="AD4" i="28"/>
  <c r="Z4" i="28"/>
  <c r="X4" i="28"/>
  <c r="W4" i="28"/>
  <c r="V4" i="28"/>
  <c r="S4" i="28"/>
  <c r="P4" i="28"/>
  <c r="BK4" i="28" s="1"/>
  <c r="BP3" i="28"/>
  <c r="BO3" i="28"/>
  <c r="BN3" i="28"/>
  <c r="BL3" i="28"/>
  <c r="BI3" i="28"/>
  <c r="BF3" i="28"/>
  <c r="BD3" i="28"/>
  <c r="BC3" i="28"/>
  <c r="BA3" i="28"/>
  <c r="AY3" i="28"/>
  <c r="AU3" i="28"/>
  <c r="AS3" i="28"/>
  <c r="AR3" i="28"/>
  <c r="AQ3" i="28"/>
  <c r="AN3" i="28"/>
  <c r="AJ3" i="28"/>
  <c r="AI3" i="28"/>
  <c r="AH3" i="28"/>
  <c r="AF3" i="28"/>
  <c r="AC3" i="28"/>
  <c r="Z3" i="28"/>
  <c r="X3" i="28"/>
  <c r="W3" i="28"/>
  <c r="U3" i="28"/>
  <c r="S3" i="28"/>
  <c r="P3" i="28"/>
  <c r="AA3" i="28" s="1"/>
  <c r="BP2" i="28"/>
  <c r="BO2" i="28"/>
  <c r="BN2" i="28"/>
  <c r="BM2" i="28"/>
  <c r="BL2" i="28"/>
  <c r="BK2" i="28"/>
  <c r="BJ2" i="28"/>
  <c r="BI2" i="28"/>
  <c r="BH2" i="28"/>
  <c r="BG2" i="28"/>
  <c r="BF2" i="28"/>
  <c r="BE2" i="28"/>
  <c r="BD2" i="28"/>
  <c r="BC2" i="28"/>
  <c r="BB2" i="28"/>
  <c r="BA2" i="28"/>
  <c r="AZ2" i="28"/>
  <c r="AY2" i="28"/>
  <c r="AX2" i="28"/>
  <c r="AW2" i="28"/>
  <c r="AV2" i="28"/>
  <c r="AU2" i="28"/>
  <c r="AT2" i="28"/>
  <c r="AS2" i="28"/>
  <c r="AR2" i="28"/>
  <c r="AQ2" i="28"/>
  <c r="AP2" i="28"/>
  <c r="AO2" i="28"/>
  <c r="AN2" i="28"/>
  <c r="AM2" i="28"/>
  <c r="AL2" i="28"/>
  <c r="AK2" i="28"/>
  <c r="AJ2" i="28"/>
  <c r="AI2" i="28"/>
  <c r="AH2" i="28"/>
  <c r="AG2" i="28"/>
  <c r="AF2" i="28"/>
  <c r="AE2" i="28"/>
  <c r="AD2" i="28"/>
  <c r="AC2" i="28"/>
  <c r="AB2" i="28"/>
  <c r="AA2" i="28"/>
  <c r="Z2" i="28"/>
  <c r="Y2" i="28"/>
  <c r="X2" i="28"/>
  <c r="W2" i="28"/>
  <c r="V2" i="28"/>
  <c r="U2" i="28"/>
  <c r="T2" i="28"/>
  <c r="S2" i="28"/>
  <c r="R2" i="28"/>
  <c r="Q2" i="28"/>
  <c r="P1" i="28"/>
  <c r="F35" i="27"/>
  <c r="E35" i="27"/>
  <c r="D35" i="27"/>
  <c r="C71" i="27" s="1"/>
  <c r="C35" i="27"/>
  <c r="B35" i="27"/>
  <c r="E71" i="27" s="1"/>
  <c r="F34" i="27"/>
  <c r="E70" i="27" s="1"/>
  <c r="E34" i="27"/>
  <c r="D70" i="27" s="1"/>
  <c r="D34" i="27"/>
  <c r="C34" i="27"/>
  <c r="B34" i="27"/>
  <c r="F33" i="27"/>
  <c r="E69" i="27" s="1"/>
  <c r="E33" i="27"/>
  <c r="D33" i="27"/>
  <c r="C33" i="27"/>
  <c r="B69" i="27" s="1"/>
  <c r="B33" i="27"/>
  <c r="C69" i="27" s="1"/>
  <c r="F32" i="27"/>
  <c r="E68" i="27" s="1"/>
  <c r="E32" i="27"/>
  <c r="D32" i="27"/>
  <c r="C32" i="27"/>
  <c r="B68" i="27" s="1"/>
  <c r="B32" i="27"/>
  <c r="F31" i="27"/>
  <c r="E31" i="27"/>
  <c r="D67" i="27" s="1"/>
  <c r="D31" i="27"/>
  <c r="C31" i="27"/>
  <c r="B67" i="27" s="1"/>
  <c r="B31" i="27"/>
  <c r="F30" i="27"/>
  <c r="E30" i="27"/>
  <c r="D30" i="27"/>
  <c r="C30" i="27"/>
  <c r="B30" i="27"/>
  <c r="C66" i="27" s="1"/>
  <c r="F29" i="27"/>
  <c r="E65" i="27" s="1"/>
  <c r="E29" i="27"/>
  <c r="D65" i="27" s="1"/>
  <c r="D29" i="27"/>
  <c r="C29" i="27"/>
  <c r="B29" i="27"/>
  <c r="F28" i="27"/>
  <c r="E28" i="27"/>
  <c r="D28" i="27"/>
  <c r="C28" i="27"/>
  <c r="B28" i="27"/>
  <c r="E64" i="27" s="1"/>
  <c r="F27" i="27"/>
  <c r="E27" i="27"/>
  <c r="D27" i="27"/>
  <c r="C27" i="27"/>
  <c r="B27" i="27"/>
  <c r="E63" i="27" s="1"/>
  <c r="F26" i="27"/>
  <c r="E26" i="27"/>
  <c r="D62" i="27" s="1"/>
  <c r="D26" i="27"/>
  <c r="C26" i="27"/>
  <c r="B26" i="27"/>
  <c r="F25" i="27"/>
  <c r="E25" i="27"/>
  <c r="D25" i="27"/>
  <c r="C25" i="27"/>
  <c r="B25" i="27"/>
  <c r="C61" i="27" s="1"/>
  <c r="F24" i="27"/>
  <c r="E60" i="27" s="1"/>
  <c r="E24" i="27"/>
  <c r="D24" i="27"/>
  <c r="C24" i="27"/>
  <c r="B24" i="27"/>
  <c r="F23" i="27"/>
  <c r="E23" i="27"/>
  <c r="D59" i="27" s="1"/>
  <c r="D23" i="27"/>
  <c r="C59" i="27" s="1"/>
  <c r="C23" i="27"/>
  <c r="B59" i="27" s="1"/>
  <c r="B23" i="27"/>
  <c r="F22" i="27"/>
  <c r="E22" i="27"/>
  <c r="D22" i="27"/>
  <c r="C22" i="27"/>
  <c r="B22" i="27"/>
  <c r="D58" i="27" s="1"/>
  <c r="F21" i="27"/>
  <c r="E57" i="27" s="1"/>
  <c r="E21" i="27"/>
  <c r="D57" i="27" s="1"/>
  <c r="D21" i="27"/>
  <c r="C21" i="27"/>
  <c r="B21" i="27"/>
  <c r="F20" i="27"/>
  <c r="E20" i="27"/>
  <c r="D20" i="27"/>
  <c r="C20" i="27"/>
  <c r="B20" i="27"/>
  <c r="E56" i="27" s="1"/>
  <c r="F19" i="27"/>
  <c r="E19" i="27"/>
  <c r="D19" i="27"/>
  <c r="C55" i="27" s="1"/>
  <c r="C19" i="27"/>
  <c r="B19" i="27"/>
  <c r="D55" i="27" s="1"/>
  <c r="F18" i="27"/>
  <c r="E54" i="27" s="1"/>
  <c r="E18" i="27"/>
  <c r="D54" i="27" s="1"/>
  <c r="D18" i="27"/>
  <c r="C18" i="27"/>
  <c r="B18" i="27"/>
  <c r="F17" i="27"/>
  <c r="E53" i="27" s="1"/>
  <c r="E17" i="27"/>
  <c r="D17" i="27"/>
  <c r="C53" i="27" s="1"/>
  <c r="C17" i="27"/>
  <c r="B53" i="27" s="1"/>
  <c r="B17" i="27"/>
  <c r="D53" i="27" s="1"/>
  <c r="F16" i="27"/>
  <c r="E52" i="27" s="1"/>
  <c r="E16" i="27"/>
  <c r="D16" i="27"/>
  <c r="C16" i="27"/>
  <c r="B16" i="27"/>
  <c r="F15" i="27"/>
  <c r="E15" i="27"/>
  <c r="D51" i="27" s="1"/>
  <c r="D15" i="27"/>
  <c r="C51" i="27" s="1"/>
  <c r="C15" i="27"/>
  <c r="B15" i="27"/>
  <c r="F14" i="27"/>
  <c r="E14" i="27"/>
  <c r="D50" i="27" s="1"/>
  <c r="D14" i="27"/>
  <c r="C14" i="27"/>
  <c r="B50" i="27" s="1"/>
  <c r="B14" i="27"/>
  <c r="E50" i="27" s="1"/>
  <c r="F13" i="27"/>
  <c r="E49" i="27" s="1"/>
  <c r="E13" i="27"/>
  <c r="D49" i="27" s="1"/>
  <c r="D13" i="27"/>
  <c r="C13" i="27"/>
  <c r="B13" i="27"/>
  <c r="F12" i="27"/>
  <c r="E12" i="27"/>
  <c r="D12" i="27"/>
  <c r="C12" i="27"/>
  <c r="B12" i="27"/>
  <c r="D48" i="27" s="1"/>
  <c r="F11" i="27"/>
  <c r="E11" i="27"/>
  <c r="D11" i="27"/>
  <c r="C47" i="27" s="1"/>
  <c r="C11" i="27"/>
  <c r="B11" i="27"/>
  <c r="F10" i="27"/>
  <c r="E10" i="27"/>
  <c r="D46" i="27" s="1"/>
  <c r="D10" i="27"/>
  <c r="C10" i="27"/>
  <c r="B10" i="27"/>
  <c r="F9" i="27"/>
  <c r="E45" i="27" s="1"/>
  <c r="E9" i="27"/>
  <c r="D9" i="27"/>
  <c r="C9" i="27"/>
  <c r="B45" i="27" s="1"/>
  <c r="B9" i="27"/>
  <c r="C45" i="27" s="1"/>
  <c r="F8" i="27"/>
  <c r="E44" i="27" s="1"/>
  <c r="E8" i="27"/>
  <c r="D8" i="27"/>
  <c r="C8" i="27"/>
  <c r="B8" i="27"/>
  <c r="F7" i="27"/>
  <c r="E7" i="27"/>
  <c r="D7" i="27"/>
  <c r="C43" i="27" s="1"/>
  <c r="C7" i="27"/>
  <c r="B43" i="27" s="1"/>
  <c r="B7" i="27"/>
  <c r="F6" i="27"/>
  <c r="E6" i="27"/>
  <c r="D6" i="27"/>
  <c r="C6" i="27"/>
  <c r="B6" i="27"/>
  <c r="E42" i="27" s="1"/>
  <c r="F5" i="27"/>
  <c r="E5" i="27"/>
  <c r="D41" i="27" s="1"/>
  <c r="D5" i="27"/>
  <c r="C5" i="27"/>
  <c r="B5" i="27"/>
  <c r="C41" i="27" s="1"/>
  <c r="F4" i="27"/>
  <c r="E4" i="27"/>
  <c r="D4" i="27"/>
  <c r="C4" i="27"/>
  <c r="B4" i="27"/>
  <c r="E40" i="27" s="1"/>
  <c r="F3" i="27"/>
  <c r="E3" i="27"/>
  <c r="D3" i="27"/>
  <c r="C3" i="27"/>
  <c r="B3" i="27"/>
  <c r="B39" i="27" s="1"/>
  <c r="F2" i="27"/>
  <c r="E38" i="27" s="1"/>
  <c r="E2" i="27"/>
  <c r="D38" i="27" s="1"/>
  <c r="D2" i="27"/>
  <c r="C2" i="27"/>
  <c r="B2" i="27"/>
  <c r="B71" i="27"/>
  <c r="D68" i="27"/>
  <c r="E67" i="27"/>
  <c r="C67" i="27"/>
  <c r="D66" i="27"/>
  <c r="C65" i="27"/>
  <c r="B63" i="27"/>
  <c r="E62" i="27"/>
  <c r="E61" i="27"/>
  <c r="B61" i="27"/>
  <c r="D60" i="27"/>
  <c r="E59" i="27"/>
  <c r="C57" i="27"/>
  <c r="D52" i="27"/>
  <c r="E51" i="27"/>
  <c r="C49" i="27"/>
  <c r="B47" i="27"/>
  <c r="E46" i="27"/>
  <c r="D44" i="27"/>
  <c r="E43" i="27"/>
  <c r="D42" i="27"/>
  <c r="E41" i="27"/>
  <c r="E37" i="27"/>
  <c r="D37" i="27"/>
  <c r="C37" i="27"/>
  <c r="B37" i="27"/>
  <c r="D71" i="27"/>
  <c r="D69" i="27"/>
  <c r="C68" i="27"/>
  <c r="B66" i="27"/>
  <c r="B65" i="27"/>
  <c r="D64" i="27"/>
  <c r="C63" i="27"/>
  <c r="C60" i="27"/>
  <c r="B60" i="27"/>
  <c r="B57" i="27"/>
  <c r="E55" i="27"/>
  <c r="C52" i="27"/>
  <c r="B52" i="27"/>
  <c r="B51" i="27"/>
  <c r="B49" i="27"/>
  <c r="E47" i="27"/>
  <c r="D47" i="27"/>
  <c r="C44" i="27"/>
  <c r="B44" i="27"/>
  <c r="D43" i="27"/>
  <c r="E39" i="27"/>
  <c r="D39" i="27"/>
  <c r="C39" i="27"/>
  <c r="BC15" i="28" l="1"/>
  <c r="BI7" i="28"/>
  <c r="BA7" i="28"/>
  <c r="AS7" i="28"/>
  <c r="AK7" i="28"/>
  <c r="AC7" i="28"/>
  <c r="U7" i="28"/>
  <c r="BH7" i="28"/>
  <c r="AR7" i="28"/>
  <c r="AJ7" i="28"/>
  <c r="T7" i="28"/>
  <c r="BP7" i="28"/>
  <c r="AZ7" i="28"/>
  <c r="AB7" i="28"/>
  <c r="BN7" i="28"/>
  <c r="BF7" i="28"/>
  <c r="AX7" i="28"/>
  <c r="AP7" i="28"/>
  <c r="AH7" i="28"/>
  <c r="Z7" i="28"/>
  <c r="R7" i="28"/>
  <c r="BK7" i="28"/>
  <c r="AW7" i="28"/>
  <c r="AL7" i="28"/>
  <c r="X7" i="28"/>
  <c r="BJ7" i="28"/>
  <c r="AV7" i="28"/>
  <c r="AI7" i="28"/>
  <c r="W7" i="28"/>
  <c r="AT7" i="28"/>
  <c r="BG7" i="28"/>
  <c r="AU7" i="28"/>
  <c r="AG7" i="28"/>
  <c r="V7" i="28"/>
  <c r="BM7" i="28"/>
  <c r="BB7" i="28"/>
  <c r="AN7" i="28"/>
  <c r="AA7" i="28"/>
  <c r="BL7" i="28"/>
  <c r="AY7" i="28"/>
  <c r="AM7" i="28"/>
  <c r="Y7" i="28"/>
  <c r="BE7" i="28"/>
  <c r="AF7" i="28"/>
  <c r="S7" i="28"/>
  <c r="BD7" i="28"/>
  <c r="AQ7" i="28"/>
  <c r="AE7" i="28"/>
  <c r="Q7" i="28"/>
  <c r="AD7" i="28"/>
  <c r="BI15" i="28"/>
  <c r="BA15" i="28"/>
  <c r="AS15" i="28"/>
  <c r="AK15" i="28"/>
  <c r="AC15" i="28"/>
  <c r="U15" i="28"/>
  <c r="BP15" i="28"/>
  <c r="BH15" i="28"/>
  <c r="AZ15" i="28"/>
  <c r="AR15" i="28"/>
  <c r="AJ15" i="28"/>
  <c r="AB15" i="28"/>
  <c r="T15" i="28"/>
  <c r="BN15" i="28"/>
  <c r="BF15" i="28"/>
  <c r="AX15" i="28"/>
  <c r="AP15" i="28"/>
  <c r="AH15" i="28"/>
  <c r="Z15" i="28"/>
  <c r="R15" i="28"/>
  <c r="BK15" i="28"/>
  <c r="AW15" i="28"/>
  <c r="AL15" i="28"/>
  <c r="X15" i="28"/>
  <c r="BJ15" i="28"/>
  <c r="AV15" i="28"/>
  <c r="AI15" i="28"/>
  <c r="W15" i="28"/>
  <c r="BE15" i="28"/>
  <c r="AT15" i="28"/>
  <c r="AF15" i="28"/>
  <c r="S15" i="28"/>
  <c r="AE15" i="28"/>
  <c r="BG15" i="28"/>
  <c r="AU15" i="28"/>
  <c r="AG15" i="28"/>
  <c r="V15" i="28"/>
  <c r="BM15" i="28"/>
  <c r="BB15" i="28"/>
  <c r="AN15" i="28"/>
  <c r="AA15" i="28"/>
  <c r="BL15" i="28"/>
  <c r="AY15" i="28"/>
  <c r="AM15" i="28"/>
  <c r="Y15" i="28"/>
  <c r="BD15" i="28"/>
  <c r="AQ15" i="28"/>
  <c r="Q15" i="28"/>
  <c r="AD15" i="28"/>
  <c r="AO15" i="28"/>
  <c r="AO7" i="28"/>
  <c r="Q10" i="28"/>
  <c r="X10" i="28"/>
  <c r="AJ10" i="28"/>
  <c r="AW10" i="28"/>
  <c r="BK10" i="28"/>
  <c r="U20" i="28"/>
  <c r="AI20" i="28"/>
  <c r="AY20" i="28"/>
  <c r="BL20" i="28"/>
  <c r="AB27" i="28"/>
  <c r="AZ27" i="28"/>
  <c r="W28" i="28"/>
  <c r="AV28" i="28"/>
  <c r="T3" i="28"/>
  <c r="AE3" i="28"/>
  <c r="AP3" i="28"/>
  <c r="AZ3" i="28"/>
  <c r="BK3" i="28"/>
  <c r="U4" i="28"/>
  <c r="AE4" i="28"/>
  <c r="AP4" i="28"/>
  <c r="BA4" i="28"/>
  <c r="U5" i="28"/>
  <c r="AF5" i="28"/>
  <c r="AQ5" i="28"/>
  <c r="BE5" i="28"/>
  <c r="BN6" i="28"/>
  <c r="BF6" i="28"/>
  <c r="AX6" i="28"/>
  <c r="AP6" i="28"/>
  <c r="AH6" i="28"/>
  <c r="Z6" i="28"/>
  <c r="R6" i="28"/>
  <c r="BM6" i="28"/>
  <c r="AW6" i="28"/>
  <c r="AO6" i="28"/>
  <c r="Y6" i="28"/>
  <c r="BE6" i="28"/>
  <c r="AG6" i="28"/>
  <c r="Q6" i="28"/>
  <c r="BK6" i="28"/>
  <c r="BC6" i="28"/>
  <c r="AU6" i="28"/>
  <c r="AM6" i="28"/>
  <c r="AE6" i="28"/>
  <c r="W6" i="28"/>
  <c r="AC6" i="28"/>
  <c r="AQ6" i="28"/>
  <c r="BB6" i="28"/>
  <c r="BP6" i="28"/>
  <c r="Y10" i="28"/>
  <c r="AM10" i="28"/>
  <c r="AX10" i="28"/>
  <c r="U12" i="28"/>
  <c r="AF12" i="28"/>
  <c r="AT12" i="28"/>
  <c r="R13" i="28"/>
  <c r="AF13" i="28"/>
  <c r="AQ13" i="28"/>
  <c r="BN14" i="28"/>
  <c r="BF14" i="28"/>
  <c r="AX14" i="28"/>
  <c r="AP14" i="28"/>
  <c r="AH14" i="28"/>
  <c r="Z14" i="28"/>
  <c r="R14" i="28"/>
  <c r="BM14" i="28"/>
  <c r="BE14" i="28"/>
  <c r="AW14" i="28"/>
  <c r="AO14" i="28"/>
  <c r="AG14" i="28"/>
  <c r="Q14" i="28"/>
  <c r="Y14" i="28"/>
  <c r="BK14" i="28"/>
  <c r="BC14" i="28"/>
  <c r="AU14" i="28"/>
  <c r="AM14" i="28"/>
  <c r="AE14" i="28"/>
  <c r="W14" i="28"/>
  <c r="AC14" i="28"/>
  <c r="AQ14" i="28"/>
  <c r="BB14" i="28"/>
  <c r="BP14" i="28"/>
  <c r="BM19" i="28"/>
  <c r="BE19" i="28"/>
  <c r="AW19" i="28"/>
  <c r="AO19" i="28"/>
  <c r="AG19" i="28"/>
  <c r="Y19" i="28"/>
  <c r="Q19" i="28"/>
  <c r="BO19" i="28"/>
  <c r="BF19" i="28"/>
  <c r="AV19" i="28"/>
  <c r="AM19" i="28"/>
  <c r="AD19" i="28"/>
  <c r="U19" i="28"/>
  <c r="BD19" i="28"/>
  <c r="AU19" i="28"/>
  <c r="AC19" i="28"/>
  <c r="BN19" i="28"/>
  <c r="AL19" i="28"/>
  <c r="T19" i="28"/>
  <c r="BK19" i="28"/>
  <c r="BB19" i="28"/>
  <c r="AS19" i="28"/>
  <c r="AJ19" i="28"/>
  <c r="AA19" i="28"/>
  <c r="R19" i="28"/>
  <c r="AF19" i="28"/>
  <c r="AT19" i="28"/>
  <c r="BI19" i="28"/>
  <c r="X20" i="28"/>
  <c r="AK20" i="28"/>
  <c r="BA20" i="28"/>
  <c r="AF27" i="28"/>
  <c r="AC28" i="28"/>
  <c r="BJ10" i="28"/>
  <c r="BB10" i="28"/>
  <c r="AT10" i="28"/>
  <c r="AL10" i="28"/>
  <c r="AD10" i="28"/>
  <c r="V10" i="28"/>
  <c r="BA10" i="28"/>
  <c r="AS10" i="28"/>
  <c r="AC10" i="28"/>
  <c r="U10" i="28"/>
  <c r="BI10" i="28"/>
  <c r="AK10" i="28"/>
  <c r="BO10" i="28"/>
  <c r="BG10" i="28"/>
  <c r="AY10" i="28"/>
  <c r="AQ10" i="28"/>
  <c r="AI10" i="28"/>
  <c r="AA10" i="28"/>
  <c r="S10" i="28"/>
  <c r="AO10" i="28"/>
  <c r="BC10" i="28"/>
  <c r="BN10" i="28"/>
  <c r="AE10" i="28"/>
  <c r="AP10" i="28"/>
  <c r="BD10" i="28"/>
  <c r="BP10" i="28"/>
  <c r="BM27" i="28"/>
  <c r="BE27" i="28"/>
  <c r="AW27" i="28"/>
  <c r="AO27" i="28"/>
  <c r="AG27" i="28"/>
  <c r="Y27" i="28"/>
  <c r="Q27" i="28"/>
  <c r="BJ27" i="28"/>
  <c r="BB27" i="28"/>
  <c r="AT27" i="28"/>
  <c r="AL27" i="28"/>
  <c r="AD27" i="28"/>
  <c r="V27" i="28"/>
  <c r="BP27" i="28"/>
  <c r="BF27" i="28"/>
  <c r="AU27" i="28"/>
  <c r="AJ27" i="28"/>
  <c r="Z27" i="28"/>
  <c r="BH27" i="28"/>
  <c r="AV27" i="28"/>
  <c r="AI27" i="28"/>
  <c r="W27" i="28"/>
  <c r="BG27" i="28"/>
  <c r="AS27" i="28"/>
  <c r="AH27" i="28"/>
  <c r="U27" i="28"/>
  <c r="BO27" i="28"/>
  <c r="BC27" i="28"/>
  <c r="AQ27" i="28"/>
  <c r="AE27" i="28"/>
  <c r="S27" i="28"/>
  <c r="BN27" i="28"/>
  <c r="BA27" i="28"/>
  <c r="AP27" i="28"/>
  <c r="AC27" i="28"/>
  <c r="R27" i="28"/>
  <c r="AN27" i="28"/>
  <c r="BL27" i="28"/>
  <c r="R10" i="28"/>
  <c r="AR10" i="28"/>
  <c r="BE10" i="28"/>
  <c r="BP20" i="28"/>
  <c r="BH20" i="28"/>
  <c r="AZ20" i="28"/>
  <c r="AR20" i="28"/>
  <c r="AJ20" i="28"/>
  <c r="AB20" i="28"/>
  <c r="T20" i="28"/>
  <c r="BG20" i="28"/>
  <c r="AX20" i="28"/>
  <c r="AO20" i="28"/>
  <c r="AF20" i="28"/>
  <c r="W20" i="28"/>
  <c r="AW20" i="28"/>
  <c r="AE20" i="28"/>
  <c r="V20" i="28"/>
  <c r="BO20" i="28"/>
  <c r="BF20" i="28"/>
  <c r="AN20" i="28"/>
  <c r="BM20" i="28"/>
  <c r="BD20" i="28"/>
  <c r="AU20" i="28"/>
  <c r="AL20" i="28"/>
  <c r="AC20" i="28"/>
  <c r="S20" i="28"/>
  <c r="AD20" i="28"/>
  <c r="AS20" i="28"/>
  <c r="BI20" i="28"/>
  <c r="T27" i="28"/>
  <c r="AR27" i="28"/>
  <c r="BP28" i="28"/>
  <c r="BH28" i="28"/>
  <c r="AZ28" i="28"/>
  <c r="AR28" i="28"/>
  <c r="AJ28" i="28"/>
  <c r="AB28" i="28"/>
  <c r="T28" i="28"/>
  <c r="BM28" i="28"/>
  <c r="BE28" i="28"/>
  <c r="AW28" i="28"/>
  <c r="AO28" i="28"/>
  <c r="AG28" i="28"/>
  <c r="Y28" i="28"/>
  <c r="Q28" i="28"/>
  <c r="BF28" i="28"/>
  <c r="AU28" i="28"/>
  <c r="AK28" i="28"/>
  <c r="Z28" i="28"/>
  <c r="BO28" i="28"/>
  <c r="BC28" i="28"/>
  <c r="AQ28" i="28"/>
  <c r="AE28" i="28"/>
  <c r="S28" i="28"/>
  <c r="BN28" i="28"/>
  <c r="BB28" i="28"/>
  <c r="AP28" i="28"/>
  <c r="AD28" i="28"/>
  <c r="R28" i="28"/>
  <c r="BK28" i="28"/>
  <c r="AY28" i="28"/>
  <c r="AM28" i="28"/>
  <c r="AA28" i="28"/>
  <c r="BJ28" i="28"/>
  <c r="AX28" i="28"/>
  <c r="AL28" i="28"/>
  <c r="X28" i="28"/>
  <c r="AN28" i="28"/>
  <c r="BL28" i="28"/>
  <c r="BP4" i="28"/>
  <c r="BH4" i="28"/>
  <c r="AZ4" i="28"/>
  <c r="AR4" i="28"/>
  <c r="AJ4" i="28"/>
  <c r="AB4" i="28"/>
  <c r="T4" i="28"/>
  <c r="BM4" i="28"/>
  <c r="BE4" i="28"/>
  <c r="AW4" i="28"/>
  <c r="AO4" i="28"/>
  <c r="AG4" i="28"/>
  <c r="Y4" i="28"/>
  <c r="Q4" i="28"/>
  <c r="AL4" i="28"/>
  <c r="Q5" i="28"/>
  <c r="T10" i="28"/>
  <c r="Q20" i="28"/>
  <c r="AG20" i="28"/>
  <c r="AT20" i="28"/>
  <c r="BJ20" i="28"/>
  <c r="X27" i="28"/>
  <c r="AX27" i="28"/>
  <c r="U28" i="28"/>
  <c r="AS28" i="28"/>
  <c r="BK5" i="28"/>
  <c r="BC5" i="28"/>
  <c r="AU5" i="28"/>
  <c r="AM5" i="28"/>
  <c r="AE5" i="28"/>
  <c r="W5" i="28"/>
  <c r="BJ5" i="28"/>
  <c r="BB5" i="28"/>
  <c r="AL5" i="28"/>
  <c r="AT5" i="28"/>
  <c r="BP5" i="28"/>
  <c r="BH5" i="28"/>
  <c r="AZ5" i="28"/>
  <c r="AR5" i="28"/>
  <c r="AJ5" i="28"/>
  <c r="AB5" i="28"/>
  <c r="T5" i="28"/>
  <c r="Z5" i="28"/>
  <c r="AK5" i="28"/>
  <c r="AX5" i="28"/>
  <c r="BL5" i="28"/>
  <c r="AF10" i="28"/>
  <c r="BM3" i="28"/>
  <c r="BE3" i="28"/>
  <c r="AW3" i="28"/>
  <c r="AO3" i="28"/>
  <c r="AG3" i="28"/>
  <c r="Y3" i="28"/>
  <c r="Q3" i="28"/>
  <c r="BJ3" i="28"/>
  <c r="BB3" i="28"/>
  <c r="AT3" i="28"/>
  <c r="AL3" i="28"/>
  <c r="AD3" i="28"/>
  <c r="V3" i="28"/>
  <c r="AK3" i="28"/>
  <c r="AV3" i="28"/>
  <c r="BG3" i="28"/>
  <c r="AA4" i="28"/>
  <c r="AV4" i="28"/>
  <c r="BG4" i="28"/>
  <c r="AA5" i="28"/>
  <c r="AN5" i="28"/>
  <c r="AY5" i="28"/>
  <c r="AG10" i="28"/>
  <c r="AU10" i="28"/>
  <c r="BF10" i="28"/>
  <c r="R3" i="28"/>
  <c r="AB3" i="28"/>
  <c r="AM3" i="28"/>
  <c r="AX3" i="28"/>
  <c r="BH3" i="28"/>
  <c r="R4" i="28"/>
  <c r="AC4" i="28"/>
  <c r="AM4" i="28"/>
  <c r="AX4" i="28"/>
  <c r="BI4" i="28"/>
  <c r="R5" i="28"/>
  <c r="AC5" i="28"/>
  <c r="AO5" i="28"/>
  <c r="BA5" i="28"/>
  <c r="BN5" i="28"/>
  <c r="W10" i="28"/>
  <c r="AH10" i="28"/>
  <c r="AV10" i="28"/>
  <c r="BH10" i="28"/>
  <c r="BP12" i="28"/>
  <c r="BH12" i="28"/>
  <c r="AZ12" i="28"/>
  <c r="AR12" i="28"/>
  <c r="AJ12" i="28"/>
  <c r="AB12" i="28"/>
  <c r="T12" i="28"/>
  <c r="BO12" i="28"/>
  <c r="AY12" i="28"/>
  <c r="AQ12" i="28"/>
  <c r="AA12" i="28"/>
  <c r="S12" i="28"/>
  <c r="BG12" i="28"/>
  <c r="AI12" i="28"/>
  <c r="BM12" i="28"/>
  <c r="BE12" i="28"/>
  <c r="AW12" i="28"/>
  <c r="AO12" i="28"/>
  <c r="AG12" i="28"/>
  <c r="Y12" i="28"/>
  <c r="Q12" i="28"/>
  <c r="AD12" i="28"/>
  <c r="AP12" i="28"/>
  <c r="BC12" i="28"/>
  <c r="BK13" i="28"/>
  <c r="BC13" i="28"/>
  <c r="AU13" i="28"/>
  <c r="AM13" i="28"/>
  <c r="AE13" i="28"/>
  <c r="W13" i="28"/>
  <c r="BJ13" i="28"/>
  <c r="BB13" i="28"/>
  <c r="AT13" i="28"/>
  <c r="AL13" i="28"/>
  <c r="V13" i="28"/>
  <c r="AD13" i="28"/>
  <c r="BP13" i="28"/>
  <c r="BH13" i="28"/>
  <c r="AZ13" i="28"/>
  <c r="AR13" i="28"/>
  <c r="AJ13" i="28"/>
  <c r="AB13" i="28"/>
  <c r="T13" i="28"/>
  <c r="AA13" i="28"/>
  <c r="AO13" i="28"/>
  <c r="BA13" i="28"/>
  <c r="BN13" i="28"/>
  <c r="R20" i="28"/>
  <c r="AH20" i="28"/>
  <c r="AV20" i="28"/>
  <c r="BK20" i="28"/>
  <c r="AA27" i="28"/>
  <c r="AY27" i="28"/>
  <c r="V28" i="28"/>
  <c r="AT28" i="28"/>
  <c r="U8" i="28"/>
  <c r="AC8" i="28"/>
  <c r="AK8" i="28"/>
  <c r="AS8" i="28"/>
  <c r="BA8" i="28"/>
  <c r="BI8" i="28"/>
  <c r="X9" i="28"/>
  <c r="AF9" i="28"/>
  <c r="AN9" i="28"/>
  <c r="AV9" i="28"/>
  <c r="BD9" i="28"/>
  <c r="V11" i="28"/>
  <c r="AD11" i="28"/>
  <c r="AL11" i="28"/>
  <c r="AT11" i="28"/>
  <c r="BB11" i="28"/>
  <c r="BJ11" i="28"/>
  <c r="U16" i="28"/>
  <c r="AC16" i="28"/>
  <c r="AK16" i="28"/>
  <c r="AS16" i="28"/>
  <c r="BA16" i="28"/>
  <c r="BI16" i="28"/>
  <c r="BO17" i="28"/>
  <c r="BG17" i="28"/>
  <c r="AY17" i="28"/>
  <c r="AQ17" i="28"/>
  <c r="AI17" i="28"/>
  <c r="X17" i="28"/>
  <c r="AF17" i="28"/>
  <c r="AO17" i="28"/>
  <c r="AX17" i="28"/>
  <c r="BH17" i="28"/>
  <c r="BJ18" i="28"/>
  <c r="BB18" i="28"/>
  <c r="AT18" i="28"/>
  <c r="AL18" i="28"/>
  <c r="AD18" i="28"/>
  <c r="V18" i="28"/>
  <c r="Y18" i="28"/>
  <c r="AH18" i="28"/>
  <c r="AQ18" i="28"/>
  <c r="AZ18" i="28"/>
  <c r="BI18" i="28"/>
  <c r="U21" i="28"/>
  <c r="AD21" i="28"/>
  <c r="AN21" i="28"/>
  <c r="AW21" i="28"/>
  <c r="BF21" i="28"/>
  <c r="W22" i="28"/>
  <c r="AF22" i="28"/>
  <c r="AO22" i="28"/>
  <c r="AY22" i="28"/>
  <c r="BI23" i="28"/>
  <c r="BA23" i="28"/>
  <c r="AS23" i="28"/>
  <c r="AK23" i="28"/>
  <c r="AC23" i="28"/>
  <c r="U23" i="28"/>
  <c r="Y23" i="28"/>
  <c r="AH23" i="28"/>
  <c r="AQ23" i="28"/>
  <c r="AZ23" i="28"/>
  <c r="BJ23" i="28"/>
  <c r="W26" i="28"/>
  <c r="AH26" i="28"/>
  <c r="AV26" i="28"/>
  <c r="BP36" i="28"/>
  <c r="BH36" i="28"/>
  <c r="AZ36" i="28"/>
  <c r="AR36" i="28"/>
  <c r="AJ36" i="28"/>
  <c r="AB36" i="28"/>
  <c r="T36" i="28"/>
  <c r="BO36" i="28"/>
  <c r="BG36" i="28"/>
  <c r="AY36" i="28"/>
  <c r="AQ36" i="28"/>
  <c r="AI36" i="28"/>
  <c r="AA36" i="28"/>
  <c r="S36" i="28"/>
  <c r="BM36" i="28"/>
  <c r="BE36" i="28"/>
  <c r="AW36" i="28"/>
  <c r="AO36" i="28"/>
  <c r="AG36" i="28"/>
  <c r="Y36" i="28"/>
  <c r="Q36" i="28"/>
  <c r="BN36" i="28"/>
  <c r="BB36" i="28"/>
  <c r="AN36" i="28"/>
  <c r="AC36" i="28"/>
  <c r="BL36" i="28"/>
  <c r="BA36" i="28"/>
  <c r="AM36" i="28"/>
  <c r="Z36" i="28"/>
  <c r="BJ36" i="28"/>
  <c r="AV36" i="28"/>
  <c r="AK36" i="28"/>
  <c r="W36" i="28"/>
  <c r="AH36" i="28"/>
  <c r="BD36" i="28"/>
  <c r="X11" i="28"/>
  <c r="AN11" i="28"/>
  <c r="BL11" i="28"/>
  <c r="BN22" i="28"/>
  <c r="BF22" i="28"/>
  <c r="AX22" i="28"/>
  <c r="AP22" i="28"/>
  <c r="AH22" i="28"/>
  <c r="Z22" i="28"/>
  <c r="R22" i="28"/>
  <c r="Y22" i="28"/>
  <c r="AI22" i="28"/>
  <c r="AR22" i="28"/>
  <c r="BA22" i="28"/>
  <c r="BJ22" i="28"/>
  <c r="BI36" i="28"/>
  <c r="AF11" i="28"/>
  <c r="AV11" i="28"/>
  <c r="BD11" i="28"/>
  <c r="X8" i="28"/>
  <c r="AF8" i="28"/>
  <c r="AN8" i="28"/>
  <c r="AV8" i="28"/>
  <c r="BD8" i="28"/>
  <c r="Q11" i="28"/>
  <c r="Y11" i="28"/>
  <c r="AG11" i="28"/>
  <c r="AO11" i="28"/>
  <c r="AW11" i="28"/>
  <c r="BE11" i="28"/>
  <c r="X16" i="28"/>
  <c r="AF16" i="28"/>
  <c r="AN16" i="28"/>
  <c r="AV16" i="28"/>
  <c r="BD16" i="28"/>
  <c r="BK21" i="28"/>
  <c r="BC21" i="28"/>
  <c r="AU21" i="28"/>
  <c r="AM21" i="28"/>
  <c r="AE21" i="28"/>
  <c r="W21" i="28"/>
  <c r="Y21" i="28"/>
  <c r="AH21" i="28"/>
  <c r="AQ21" i="28"/>
  <c r="AZ21" i="28"/>
  <c r="BI21" i="28"/>
  <c r="Q22" i="28"/>
  <c r="AA22" i="28"/>
  <c r="AJ22" i="28"/>
  <c r="AS22" i="28"/>
  <c r="BB22" i="28"/>
  <c r="BK22" i="28"/>
  <c r="BM23" i="28"/>
  <c r="BJ26" i="28"/>
  <c r="BB26" i="28"/>
  <c r="AT26" i="28"/>
  <c r="AL26" i="28"/>
  <c r="AD26" i="28"/>
  <c r="V26" i="28"/>
  <c r="BO26" i="28"/>
  <c r="BG26" i="28"/>
  <c r="AY26" i="28"/>
  <c r="AQ26" i="28"/>
  <c r="AI26" i="28"/>
  <c r="AA26" i="28"/>
  <c r="S26" i="28"/>
  <c r="BP26" i="28"/>
  <c r="BE26" i="28"/>
  <c r="AU26" i="28"/>
  <c r="AJ26" i="28"/>
  <c r="Y26" i="28"/>
  <c r="AB26" i="28"/>
  <c r="AN26" i="28"/>
  <c r="AZ26" i="28"/>
  <c r="BL26" i="28"/>
  <c r="V36" i="28"/>
  <c r="AS36" i="28"/>
  <c r="BK36" i="28"/>
  <c r="BL24" i="28"/>
  <c r="BD24" i="28"/>
  <c r="AV24" i="28"/>
  <c r="AN24" i="28"/>
  <c r="AF24" i="28"/>
  <c r="X24" i="28"/>
  <c r="BI24" i="28"/>
  <c r="BA24" i="28"/>
  <c r="AS24" i="28"/>
  <c r="AK24" i="28"/>
  <c r="AC24" i="28"/>
  <c r="U24" i="28"/>
  <c r="Z24" i="28"/>
  <c r="AJ24" i="28"/>
  <c r="AU24" i="28"/>
  <c r="BF24" i="28"/>
  <c r="BP24" i="28"/>
  <c r="BK29" i="28"/>
  <c r="BC29" i="28"/>
  <c r="AU29" i="28"/>
  <c r="AM29" i="28"/>
  <c r="AE29" i="28"/>
  <c r="W29" i="28"/>
  <c r="BP29" i="28"/>
  <c r="BH29" i="28"/>
  <c r="AZ29" i="28"/>
  <c r="AR29" i="28"/>
  <c r="AJ29" i="28"/>
  <c r="AB29" i="28"/>
  <c r="T29" i="28"/>
  <c r="Z29" i="28"/>
  <c r="AK29" i="28"/>
  <c r="AV29" i="28"/>
  <c r="BF29" i="28"/>
  <c r="BN30" i="28"/>
  <c r="BF30" i="28"/>
  <c r="AX30" i="28"/>
  <c r="AP30" i="28"/>
  <c r="AH30" i="28"/>
  <c r="Z30" i="28"/>
  <c r="R30" i="28"/>
  <c r="BK30" i="28"/>
  <c r="BC30" i="28"/>
  <c r="AU30" i="28"/>
  <c r="AM30" i="28"/>
  <c r="AE30" i="28"/>
  <c r="W30" i="28"/>
  <c r="AA30" i="28"/>
  <c r="AK30" i="28"/>
  <c r="AV30" i="28"/>
  <c r="BG30" i="28"/>
  <c r="BI31" i="28"/>
  <c r="BA31" i="28"/>
  <c r="AS31" i="28"/>
  <c r="AK31" i="28"/>
  <c r="AC31" i="28"/>
  <c r="U31" i="28"/>
  <c r="BN31" i="28"/>
  <c r="BF31" i="28"/>
  <c r="AX31" i="28"/>
  <c r="AP31" i="28"/>
  <c r="AH31" i="28"/>
  <c r="Z31" i="28"/>
  <c r="R31" i="28"/>
  <c r="AA31" i="28"/>
  <c r="AL31" i="28"/>
  <c r="AV31" i="28"/>
  <c r="BG31" i="28"/>
  <c r="BJ34" i="28"/>
  <c r="BB34" i="28"/>
  <c r="AT34" i="28"/>
  <c r="AL34" i="28"/>
  <c r="AD34" i="28"/>
  <c r="V34" i="28"/>
  <c r="BI34" i="28"/>
  <c r="BA34" i="28"/>
  <c r="AS34" i="28"/>
  <c r="AK34" i="28"/>
  <c r="AC34" i="28"/>
  <c r="U34" i="28"/>
  <c r="BO34" i="28"/>
  <c r="BG34" i="28"/>
  <c r="AY34" i="28"/>
  <c r="AQ34" i="28"/>
  <c r="AI34" i="28"/>
  <c r="AA34" i="28"/>
  <c r="S34" i="28"/>
  <c r="AB34" i="28"/>
  <c r="AO34" i="28"/>
  <c r="BC34" i="28"/>
  <c r="BN34" i="28"/>
  <c r="X25" i="28"/>
  <c r="AF25" i="28"/>
  <c r="AN25" i="28"/>
  <c r="AV25" i="28"/>
  <c r="BD25" i="28"/>
  <c r="BL25" i="28"/>
  <c r="U32" i="28"/>
  <c r="AC32" i="28"/>
  <c r="AK32" i="28"/>
  <c r="AS32" i="28"/>
  <c r="BA32" i="28"/>
  <c r="BI32" i="28"/>
  <c r="X33" i="28"/>
  <c r="AF33" i="28"/>
  <c r="AN33" i="28"/>
  <c r="AV33" i="28"/>
  <c r="BD33" i="28"/>
  <c r="BL33" i="28"/>
  <c r="V35" i="28"/>
  <c r="AD35" i="28"/>
  <c r="AL35" i="28"/>
  <c r="AT35" i="28"/>
  <c r="BB35" i="28"/>
  <c r="BJ35" i="28"/>
  <c r="BN33" i="28"/>
  <c r="X35" i="28"/>
  <c r="AF35" i="28"/>
  <c r="AN35" i="28"/>
  <c r="AV35" i="28"/>
  <c r="BD35" i="28"/>
  <c r="BL35" i="28"/>
  <c r="S25" i="28"/>
  <c r="AA25" i="28"/>
  <c r="AI25" i="28"/>
  <c r="AQ25" i="28"/>
  <c r="AY25" i="28"/>
  <c r="BG25" i="28"/>
  <c r="X32" i="28"/>
  <c r="AF32" i="28"/>
  <c r="AN32" i="28"/>
  <c r="AV32" i="28"/>
  <c r="BD32" i="28"/>
  <c r="S33" i="28"/>
  <c r="AA33" i="28"/>
  <c r="AI33" i="28"/>
  <c r="AQ33" i="28"/>
  <c r="AY33" i="28"/>
  <c r="BG33" i="28"/>
  <c r="Q35" i="28"/>
  <c r="Y35" i="28"/>
  <c r="AG35" i="28"/>
  <c r="AO35" i="28"/>
  <c r="AW35" i="28"/>
  <c r="BE35" i="28"/>
  <c r="D56" i="27"/>
  <c r="D61" i="27"/>
  <c r="E48" i="27"/>
  <c r="D40" i="27"/>
  <c r="B41" i="27"/>
  <c r="D45" i="27"/>
  <c r="C58" i="27"/>
  <c r="E66" i="27"/>
  <c r="B58" i="27"/>
  <c r="B42" i="27"/>
  <c r="C50" i="27"/>
  <c r="E58" i="27"/>
  <c r="C42" i="27"/>
  <c r="D63" i="27"/>
  <c r="B55" i="27"/>
  <c r="B46" i="27"/>
  <c r="B70" i="27"/>
  <c r="C38" i="27"/>
  <c r="C54" i="27"/>
  <c r="C70" i="27"/>
  <c r="B48" i="27"/>
  <c r="B56" i="27"/>
  <c r="B38" i="27"/>
  <c r="B54" i="27"/>
  <c r="B62" i="27"/>
  <c r="C46" i="27"/>
  <c r="C62" i="27"/>
  <c r="B40" i="27"/>
  <c r="B64" i="27"/>
  <c r="C40" i="27"/>
  <c r="C48" i="27"/>
  <c r="C56" i="27"/>
  <c r="C64" i="27"/>
  <c r="D52" i="8" l="1"/>
  <c r="D51" i="8"/>
  <c r="D50" i="8"/>
  <c r="D49" i="8"/>
  <c r="D48" i="8"/>
  <c r="D47" i="8"/>
  <c r="D46" i="8"/>
  <c r="D45" i="8"/>
  <c r="Z16" i="12" s="1"/>
  <c r="D44" i="8"/>
  <c r="D43" i="8"/>
  <c r="D42" i="8"/>
  <c r="D41" i="8"/>
  <c r="D40" i="8"/>
  <c r="D39" i="8"/>
  <c r="D38" i="8"/>
  <c r="D37" i="8"/>
  <c r="D36" i="8"/>
  <c r="D35" i="8"/>
  <c r="D34" i="8"/>
  <c r="D33" i="8"/>
  <c r="D32" i="8"/>
  <c r="D31" i="8"/>
  <c r="D30" i="8"/>
  <c r="D29" i="8"/>
  <c r="Z14" i="12" s="1"/>
  <c r="D28" i="8"/>
  <c r="D27" i="8"/>
  <c r="D26" i="8"/>
  <c r="D25" i="8"/>
  <c r="D24" i="8"/>
  <c r="D23" i="8"/>
  <c r="D22" i="8"/>
  <c r="D21" i="8"/>
  <c r="D20" i="8"/>
  <c r="D19" i="8"/>
  <c r="D18" i="8"/>
  <c r="D17" i="8"/>
  <c r="D16" i="8"/>
  <c r="D15" i="8"/>
  <c r="D14" i="8"/>
  <c r="D13" i="8"/>
  <c r="D12" i="8"/>
  <c r="D11" i="8"/>
  <c r="D10" i="8"/>
  <c r="D9" i="8"/>
  <c r="D8" i="8"/>
  <c r="D7" i="8"/>
  <c r="D6" i="8"/>
  <c r="D5" i="8"/>
  <c r="D4" i="8"/>
  <c r="D3" i="8"/>
  <c r="D2" i="8"/>
  <c r="Q40" i="24"/>
  <c r="Q39" i="24"/>
  <c r="Q38" i="24"/>
  <c r="Q37" i="24"/>
  <c r="Q36" i="24"/>
  <c r="Q35" i="24"/>
  <c r="Q34" i="24"/>
  <c r="Q33" i="24"/>
  <c r="Q32" i="24"/>
  <c r="Q31" i="24"/>
  <c r="Q30" i="24"/>
  <c r="Q29" i="24"/>
  <c r="Q28" i="24"/>
  <c r="Q27" i="24"/>
  <c r="Q26" i="24"/>
  <c r="Q25" i="24"/>
  <c r="Q24" i="24"/>
  <c r="Q23" i="24"/>
  <c r="Q22" i="24"/>
  <c r="Q21" i="24"/>
  <c r="Q20" i="24"/>
  <c r="Q19" i="24"/>
  <c r="Q18" i="24"/>
  <c r="AD17" i="24"/>
  <c r="Q17" i="24"/>
  <c r="Q16" i="24"/>
  <c r="BP16" i="24" s="1"/>
  <c r="Q15" i="24"/>
  <c r="Q14" i="24"/>
  <c r="Q13" i="24"/>
  <c r="Q12" i="24"/>
  <c r="Q11" i="24"/>
  <c r="Q10" i="24"/>
  <c r="BB9" i="24"/>
  <c r="Q9" i="24"/>
  <c r="BP8" i="24"/>
  <c r="BB8" i="24"/>
  <c r="AQ8"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B7" i="24" s="1"/>
  <c r="T6" i="24"/>
  <c r="S6" i="24"/>
  <c r="R6" i="24"/>
  <c r="BP5" i="24"/>
  <c r="BP15" i="24" s="1"/>
  <c r="BO5" i="24"/>
  <c r="BE5" i="24"/>
  <c r="BE32" i="24" s="1"/>
  <c r="BB5" i="24"/>
  <c r="AQ5" i="24"/>
  <c r="AQ38" i="24" s="1"/>
  <c r="AP5" i="24"/>
  <c r="AP14" i="24" s="1"/>
  <c r="AD5" i="24"/>
  <c r="AD9" i="24" s="1"/>
  <c r="AB5" i="24"/>
  <c r="R5" i="24"/>
  <c r="R16" i="24" s="1"/>
  <c r="BK4" i="24"/>
  <c r="BC4" i="24"/>
  <c r="AT4" i="24"/>
  <c r="AS4" i="24"/>
  <c r="AP4" i="24"/>
  <c r="AL4" i="24"/>
  <c r="AE4" i="24"/>
  <c r="AD4" i="24"/>
  <c r="R4" i="24"/>
  <c r="BP3" i="24"/>
  <c r="BO3" i="24"/>
  <c r="BN3" i="24"/>
  <c r="BM3" i="24"/>
  <c r="BL3" i="24"/>
  <c r="BK3" i="24"/>
  <c r="BJ3" i="24"/>
  <c r="BI3" i="24"/>
  <c r="BH3" i="24"/>
  <c r="BG3" i="24"/>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P2" i="24"/>
  <c r="BO2" i="24"/>
  <c r="BN2" i="24"/>
  <c r="BM2" i="24"/>
  <c r="BL2" i="24"/>
  <c r="BK2" i="24"/>
  <c r="BJ2" i="24"/>
  <c r="BJ4" i="24" s="1"/>
  <c r="BI2" i="24"/>
  <c r="BH2" i="24"/>
  <c r="BG2" i="24"/>
  <c r="BF2" i="24"/>
  <c r="BE2" i="24"/>
  <c r="BD2" i="24"/>
  <c r="BC2" i="24"/>
  <c r="BB2" i="24"/>
  <c r="BB22" i="24" s="1"/>
  <c r="BA2" i="24"/>
  <c r="AZ2" i="24"/>
  <c r="AY2" i="24"/>
  <c r="AX2" i="24"/>
  <c r="AW2" i="24"/>
  <c r="AV2" i="24"/>
  <c r="AU2" i="24"/>
  <c r="AT2" i="24"/>
  <c r="AS2" i="24"/>
  <c r="AR2" i="24"/>
  <c r="AQ2" i="24"/>
  <c r="AP2" i="24"/>
  <c r="AO2" i="24"/>
  <c r="AN2" i="24"/>
  <c r="AM2" i="24"/>
  <c r="AM4" i="24" s="1"/>
  <c r="AL2" i="24"/>
  <c r="AK2" i="24"/>
  <c r="AJ2" i="24"/>
  <c r="AI2" i="24"/>
  <c r="AH2" i="24"/>
  <c r="AG2" i="24"/>
  <c r="AF2" i="24"/>
  <c r="AE2" i="24"/>
  <c r="AD2" i="24"/>
  <c r="AD22" i="24" s="1"/>
  <c r="AC2" i="24"/>
  <c r="AB2" i="24"/>
  <c r="AA2" i="24"/>
  <c r="Z2" i="24"/>
  <c r="Y2" i="24"/>
  <c r="X2" i="24"/>
  <c r="W2" i="24"/>
  <c r="V2" i="24"/>
  <c r="U2" i="24"/>
  <c r="T2" i="24"/>
  <c r="S2" i="24"/>
  <c r="R2" i="24"/>
  <c r="Q1" i="24"/>
  <c r="H52" i="12"/>
  <c r="H51" i="12"/>
  <c r="H50" i="12"/>
  <c r="H49" i="12"/>
  <c r="H48" i="12"/>
  <c r="H47" i="12"/>
  <c r="H46" i="12"/>
  <c r="H45" i="12"/>
  <c r="H44" i="12"/>
  <c r="H43" i="12"/>
  <c r="H42" i="12"/>
  <c r="H41" i="12"/>
  <c r="H40" i="12"/>
  <c r="H39" i="12"/>
  <c r="H38" i="12"/>
  <c r="H37" i="12"/>
  <c r="H36" i="12"/>
  <c r="H35" i="12"/>
  <c r="D35" i="12"/>
  <c r="C35" i="12"/>
  <c r="B35" i="12"/>
  <c r="H34" i="12"/>
  <c r="C34" i="12"/>
  <c r="B34" i="12"/>
  <c r="H33" i="12"/>
  <c r="D33" i="12"/>
  <c r="C33" i="12"/>
  <c r="B33" i="12"/>
  <c r="H32" i="12"/>
  <c r="C32" i="12"/>
  <c r="B32" i="12"/>
  <c r="H31" i="12"/>
  <c r="D31" i="12"/>
  <c r="C31" i="12"/>
  <c r="B31" i="12"/>
  <c r="H30" i="12"/>
  <c r="C30" i="12"/>
  <c r="B30" i="12"/>
  <c r="H29" i="12"/>
  <c r="D29" i="12"/>
  <c r="C29" i="12"/>
  <c r="B29" i="12"/>
  <c r="H28" i="12"/>
  <c r="C28" i="12"/>
  <c r="D28" i="12" s="1"/>
  <c r="B28" i="12"/>
  <c r="H27" i="12"/>
  <c r="D27" i="12"/>
  <c r="C27" i="12"/>
  <c r="B27" i="12"/>
  <c r="H26" i="12"/>
  <c r="C26" i="12"/>
  <c r="B26" i="12"/>
  <c r="H25" i="12"/>
  <c r="D25" i="12"/>
  <c r="C25" i="12"/>
  <c r="B25" i="12"/>
  <c r="H24" i="12"/>
  <c r="C24" i="12"/>
  <c r="B24" i="12"/>
  <c r="H23" i="12"/>
  <c r="D23" i="12"/>
  <c r="C23" i="12"/>
  <c r="B23" i="12"/>
  <c r="H22" i="12"/>
  <c r="C22" i="12"/>
  <c r="D22" i="12" s="1"/>
  <c r="B22" i="12"/>
  <c r="H21" i="12"/>
  <c r="D21" i="12"/>
  <c r="C21" i="12"/>
  <c r="B21" i="12"/>
  <c r="H20" i="12"/>
  <c r="C20" i="12"/>
  <c r="B20" i="12"/>
  <c r="H19" i="12"/>
  <c r="D19" i="12"/>
  <c r="C19" i="12"/>
  <c r="B19" i="12"/>
  <c r="H18" i="12"/>
  <c r="C18" i="12"/>
  <c r="B18" i="12"/>
  <c r="AA17" i="12"/>
  <c r="Z17" i="12"/>
  <c r="H17" i="12"/>
  <c r="C17" i="12"/>
  <c r="D17" i="12" s="1"/>
  <c r="B17" i="12"/>
  <c r="H16" i="12"/>
  <c r="D16" i="12"/>
  <c r="C16" i="12"/>
  <c r="B16" i="12"/>
  <c r="Z15" i="12"/>
  <c r="H15" i="12"/>
  <c r="C15" i="12"/>
  <c r="B15" i="12"/>
  <c r="H14" i="12"/>
  <c r="C14" i="12"/>
  <c r="B14" i="12"/>
  <c r="Z13" i="12"/>
  <c r="H13" i="12"/>
  <c r="C13" i="12"/>
  <c r="D13" i="12" s="1"/>
  <c r="B13" i="12"/>
  <c r="Z12" i="12"/>
  <c r="H12" i="12"/>
  <c r="D12" i="12"/>
  <c r="C12" i="12"/>
  <c r="B12" i="12"/>
  <c r="AA11" i="12"/>
  <c r="Z11" i="12"/>
  <c r="H11" i="12"/>
  <c r="AA16" i="12" s="1"/>
  <c r="C11" i="12"/>
  <c r="D11" i="12" s="1"/>
  <c r="B11" i="12"/>
  <c r="Z10" i="12"/>
  <c r="H10" i="12"/>
  <c r="AA15" i="12" s="1"/>
  <c r="C10" i="12"/>
  <c r="B10" i="12"/>
  <c r="AA9" i="12"/>
  <c r="Z9" i="12"/>
  <c r="H9" i="12"/>
  <c r="AA14" i="12" s="1"/>
  <c r="C9" i="12"/>
  <c r="D9" i="12" s="1"/>
  <c r="B9" i="12"/>
  <c r="AA8" i="12"/>
  <c r="Z8" i="12"/>
  <c r="H8" i="12"/>
  <c r="AA13" i="12" s="1"/>
  <c r="D8" i="12"/>
  <c r="C8" i="12"/>
  <c r="B8" i="12"/>
  <c r="AA7" i="12"/>
  <c r="Z7" i="12"/>
  <c r="H7" i="12"/>
  <c r="AA12" i="12" s="1"/>
  <c r="C7" i="12"/>
  <c r="D7" i="12" s="1"/>
  <c r="B7" i="12"/>
  <c r="H6" i="12"/>
  <c r="C6" i="12"/>
  <c r="D6" i="12" s="1"/>
  <c r="B6" i="12"/>
  <c r="H5" i="12"/>
  <c r="AA10" i="12" s="1"/>
  <c r="C5" i="12"/>
  <c r="B5" i="12"/>
  <c r="H4" i="12"/>
  <c r="C4" i="12"/>
  <c r="D4" i="12" s="1"/>
  <c r="B4" i="12"/>
  <c r="H3" i="12"/>
  <c r="C3" i="12"/>
  <c r="D3" i="12" s="1"/>
  <c r="B3" i="12"/>
  <c r="H2" i="12"/>
  <c r="C2" i="12"/>
  <c r="D2" i="12" s="1"/>
  <c r="B2" i="12"/>
  <c r="D15" i="12" l="1"/>
  <c r="AK24" i="24"/>
  <c r="AL28" i="24"/>
  <c r="BB14" i="24"/>
  <c r="BB16" i="24"/>
  <c r="BB10" i="24"/>
  <c r="AB18" i="24"/>
  <c r="AB8" i="24"/>
  <c r="AB17" i="24"/>
  <c r="AB16" i="24"/>
  <c r="AB13" i="24"/>
  <c r="AB27" i="24"/>
  <c r="AB12" i="24"/>
  <c r="AB34" i="24"/>
  <c r="AB23" i="24"/>
  <c r="AB11" i="24"/>
  <c r="AB10" i="24"/>
  <c r="AF32" i="24"/>
  <c r="AF27" i="24"/>
  <c r="AF24" i="24"/>
  <c r="AF5" i="24"/>
  <c r="AF16" i="24" s="1"/>
  <c r="AF13" i="24"/>
  <c r="AF19" i="24"/>
  <c r="AF7" i="24"/>
  <c r="AF4" i="24"/>
  <c r="AN39" i="24"/>
  <c r="AN31" i="24"/>
  <c r="AN34" i="24"/>
  <c r="AN40" i="24"/>
  <c r="AN27" i="24"/>
  <c r="AN37" i="24"/>
  <c r="AN25" i="24"/>
  <c r="AN38" i="24"/>
  <c r="AN35" i="24"/>
  <c r="AN22" i="24"/>
  <c r="AN29" i="24"/>
  <c r="AN17" i="24"/>
  <c r="AN30" i="24"/>
  <c r="AN26" i="24"/>
  <c r="AN23" i="24"/>
  <c r="AN10" i="24"/>
  <c r="AN5" i="24"/>
  <c r="AN32" i="24" s="1"/>
  <c r="AN13" i="24"/>
  <c r="AN11" i="24"/>
  <c r="AN36" i="24"/>
  <c r="AN24" i="24"/>
  <c r="AN21" i="24"/>
  <c r="AN8" i="24"/>
  <c r="AN4" i="24"/>
  <c r="AN28" i="24"/>
  <c r="AN7" i="24"/>
  <c r="AN12" i="24"/>
  <c r="AN15" i="24"/>
  <c r="AN14" i="24"/>
  <c r="BD39" i="24"/>
  <c r="BD31" i="24"/>
  <c r="BD34" i="24"/>
  <c r="BD32" i="24"/>
  <c r="BD36" i="24"/>
  <c r="BD35" i="24"/>
  <c r="BD30" i="24"/>
  <c r="BD27" i="24"/>
  <c r="BD29" i="24"/>
  <c r="BD28" i="24"/>
  <c r="BD37" i="24"/>
  <c r="BD21" i="24"/>
  <c r="BD16" i="24"/>
  <c r="BD25" i="24"/>
  <c r="BD17" i="24"/>
  <c r="BD38" i="24"/>
  <c r="BD10" i="24"/>
  <c r="BD5" i="24"/>
  <c r="BD40" i="24" s="1"/>
  <c r="BD24" i="24"/>
  <c r="BD20" i="24"/>
  <c r="BD18" i="24"/>
  <c r="BD15" i="24"/>
  <c r="BD13" i="24"/>
  <c r="BD19" i="24"/>
  <c r="BD11" i="24"/>
  <c r="BD26" i="24"/>
  <c r="BD22" i="24"/>
  <c r="BD12" i="24"/>
  <c r="BD4" i="24"/>
  <c r="BD23" i="24"/>
  <c r="BD7" i="24"/>
  <c r="BD14" i="24"/>
  <c r="BD9" i="24"/>
  <c r="BD8" i="24"/>
  <c r="B15" i="24"/>
  <c r="B9" i="24"/>
  <c r="B38" i="24"/>
  <c r="B14" i="24"/>
  <c r="B18" i="24"/>
  <c r="AT15" i="24"/>
  <c r="X39" i="24"/>
  <c r="X31" i="24"/>
  <c r="X34" i="24"/>
  <c r="X40" i="24"/>
  <c r="X32" i="24"/>
  <c r="X27" i="24"/>
  <c r="X33" i="24"/>
  <c r="X29" i="24"/>
  <c r="X28" i="24"/>
  <c r="X35" i="24"/>
  <c r="X26" i="24"/>
  <c r="X36" i="24"/>
  <c r="X16" i="24"/>
  <c r="X20" i="24"/>
  <c r="X17" i="24"/>
  <c r="X19" i="24"/>
  <c r="X10" i="24"/>
  <c r="X5" i="24"/>
  <c r="X38" i="24" s="1"/>
  <c r="X25" i="24"/>
  <c r="X13" i="24"/>
  <c r="X11" i="24"/>
  <c r="X24" i="24"/>
  <c r="X15" i="24"/>
  <c r="X14" i="24"/>
  <c r="X9" i="24"/>
  <c r="X8" i="24"/>
  <c r="X4" i="24"/>
  <c r="X21" i="24"/>
  <c r="X22" i="24"/>
  <c r="X7" i="24"/>
  <c r="X12" i="24"/>
  <c r="AV32" i="24"/>
  <c r="AV27" i="24"/>
  <c r="AV38" i="24"/>
  <c r="AV36" i="24"/>
  <c r="AV16" i="24"/>
  <c r="AV17" i="24"/>
  <c r="AV22" i="24"/>
  <c r="AV5" i="24"/>
  <c r="AV29" i="24"/>
  <c r="AV13" i="24"/>
  <c r="AV25" i="24"/>
  <c r="AV9" i="24"/>
  <c r="AV7" i="24"/>
  <c r="AV12" i="24"/>
  <c r="AV28" i="24"/>
  <c r="AV4" i="24"/>
  <c r="BL39" i="24"/>
  <c r="BL31" i="24"/>
  <c r="BL34" i="24"/>
  <c r="BL40" i="24"/>
  <c r="BL32" i="24"/>
  <c r="BL33" i="24"/>
  <c r="BL36" i="24"/>
  <c r="BL35" i="24"/>
  <c r="BL30" i="24"/>
  <c r="BL28" i="24"/>
  <c r="BL26" i="24"/>
  <c r="BL25" i="24"/>
  <c r="BL20" i="24"/>
  <c r="BL16" i="24"/>
  <c r="BL22" i="24"/>
  <c r="BL17" i="24"/>
  <c r="BL10" i="24"/>
  <c r="BL5" i="24"/>
  <c r="BL37" i="24" s="1"/>
  <c r="BL13" i="24"/>
  <c r="BL11" i="24"/>
  <c r="BL21" i="24"/>
  <c r="BL19" i="24"/>
  <c r="BL14" i="24"/>
  <c r="BL9" i="24"/>
  <c r="BL29" i="24"/>
  <c r="BL15" i="24"/>
  <c r="BL4" i="24"/>
  <c r="BL38" i="24"/>
  <c r="BL7" i="24"/>
  <c r="BL12" i="24"/>
  <c r="B5" i="24"/>
  <c r="BO27" i="24"/>
  <c r="BO8" i="24"/>
  <c r="BO9" i="24"/>
  <c r="BO13" i="24"/>
  <c r="BO7" i="24"/>
  <c r="BO10" i="24"/>
  <c r="D5" i="12"/>
  <c r="AN9" i="24"/>
  <c r="AD8" i="24"/>
  <c r="R37" i="24"/>
  <c r="R29" i="24"/>
  <c r="R40" i="24"/>
  <c r="R32" i="24"/>
  <c r="R38" i="24"/>
  <c r="R30" i="24"/>
  <c r="R35" i="24"/>
  <c r="R25" i="24"/>
  <c r="R28" i="24"/>
  <c r="R39" i="24"/>
  <c r="R34" i="24"/>
  <c r="R26" i="24"/>
  <c r="R21" i="24"/>
  <c r="R27" i="24"/>
  <c r="R36" i="24"/>
  <c r="R24" i="24"/>
  <c r="R20" i="24"/>
  <c r="R22" i="24"/>
  <c r="R8" i="24"/>
  <c r="R33" i="24"/>
  <c r="R11" i="24"/>
  <c r="R31" i="24"/>
  <c r="R9" i="24"/>
  <c r="R23" i="24"/>
  <c r="Z34" i="24"/>
  <c r="AH37" i="24"/>
  <c r="AH29" i="24"/>
  <c r="AH30" i="24"/>
  <c r="AH39" i="24"/>
  <c r="AH34" i="24"/>
  <c r="AH28" i="24"/>
  <c r="AH21" i="24"/>
  <c r="AH31" i="24"/>
  <c r="AH24" i="24"/>
  <c r="AH19" i="24"/>
  <c r="AH17" i="24"/>
  <c r="AH11" i="24"/>
  <c r="AH9" i="24"/>
  <c r="AH27" i="24"/>
  <c r="AP37" i="24"/>
  <c r="AP29" i="24"/>
  <c r="AP40" i="24"/>
  <c r="AP32" i="24"/>
  <c r="AP38" i="24"/>
  <c r="AP30" i="24"/>
  <c r="AP36" i="24"/>
  <c r="AP31" i="24"/>
  <c r="AP25" i="24"/>
  <c r="AP35" i="24"/>
  <c r="AP28" i="24"/>
  <c r="AP26" i="24"/>
  <c r="AP34" i="24"/>
  <c r="AP24" i="24"/>
  <c r="AP21" i="24"/>
  <c r="AP27" i="24"/>
  <c r="AP39" i="24"/>
  <c r="AP33" i="24"/>
  <c r="AP20" i="24"/>
  <c r="AP15" i="24"/>
  <c r="AP8" i="24"/>
  <c r="AP11" i="24"/>
  <c r="AP18" i="24"/>
  <c r="AP17" i="24"/>
  <c r="AP16" i="24"/>
  <c r="AP9" i="24"/>
  <c r="AP22" i="24"/>
  <c r="BF23" i="24"/>
  <c r="BN40" i="24"/>
  <c r="BN38" i="24"/>
  <c r="BN30" i="24"/>
  <c r="BN25" i="24"/>
  <c r="BN26" i="24"/>
  <c r="BN35" i="24"/>
  <c r="BN21" i="24"/>
  <c r="BN24" i="24"/>
  <c r="BN33" i="24"/>
  <c r="BN17" i="24"/>
  <c r="BN16" i="24"/>
  <c r="BN11" i="24"/>
  <c r="U4" i="24"/>
  <c r="BF4" i="24"/>
  <c r="S5" i="24"/>
  <c r="AG5" i="24"/>
  <c r="AR5" i="24"/>
  <c r="AR7" i="24" s="1"/>
  <c r="BF5" i="24"/>
  <c r="BF29" i="24" s="1"/>
  <c r="B47" i="24"/>
  <c r="B39" i="24"/>
  <c r="B31" i="24"/>
  <c r="B46" i="24"/>
  <c r="B34" i="24"/>
  <c r="B52" i="24"/>
  <c r="B44" i="24"/>
  <c r="B40" i="24"/>
  <c r="B32" i="24"/>
  <c r="B43" i="24"/>
  <c r="B27" i="24"/>
  <c r="B42" i="24"/>
  <c r="B36" i="24"/>
  <c r="B30" i="24"/>
  <c r="B51" i="24"/>
  <c r="B28" i="24"/>
  <c r="B33" i="24"/>
  <c r="B29" i="24"/>
  <c r="B23" i="24"/>
  <c r="B49" i="24"/>
  <c r="B25" i="24"/>
  <c r="B35" i="24"/>
  <c r="B16" i="24"/>
  <c r="B48" i="24"/>
  <c r="B37" i="24"/>
  <c r="B21" i="24"/>
  <c r="B17" i="24"/>
  <c r="B10" i="24"/>
  <c r="B13" i="24"/>
  <c r="B50" i="24"/>
  <c r="B20" i="24"/>
  <c r="B11" i="24"/>
  <c r="B6" i="24"/>
  <c r="B4" i="24"/>
  <c r="B2" i="24"/>
  <c r="B45" i="24"/>
  <c r="AQ9" i="24"/>
  <c r="AP10" i="24"/>
  <c r="BA11" i="24"/>
  <c r="R14" i="24"/>
  <c r="AQ15" i="24"/>
  <c r="AL16" i="24"/>
  <c r="R17" i="24"/>
  <c r="AK17" i="24"/>
  <c r="B19" i="24"/>
  <c r="AD19" i="24"/>
  <c r="AK20" i="24"/>
  <c r="B24" i="24"/>
  <c r="AK32" i="24"/>
  <c r="D32" i="12"/>
  <c r="AI23" i="24"/>
  <c r="AQ36" i="24"/>
  <c r="BG28" i="24"/>
  <c r="BO12" i="24"/>
  <c r="V4" i="24"/>
  <c r="AH4" i="24"/>
  <c r="AU4" i="24"/>
  <c r="BI4" i="24"/>
  <c r="T5" i="24"/>
  <c r="T19" i="24" s="1"/>
  <c r="AH5" i="24"/>
  <c r="AH32" i="24" s="1"/>
  <c r="AT5" i="24"/>
  <c r="AT29" i="24" s="1"/>
  <c r="BG5" i="24"/>
  <c r="AK7" i="24"/>
  <c r="AT8" i="24"/>
  <c r="AT9" i="24"/>
  <c r="BE9" i="24"/>
  <c r="R10" i="24"/>
  <c r="AD10" i="24"/>
  <c r="AQ10" i="24"/>
  <c r="BE10" i="24"/>
  <c r="BP10" i="24"/>
  <c r="BB11" i="24"/>
  <c r="BP11" i="24"/>
  <c r="AT14" i="24"/>
  <c r="R15" i="24"/>
  <c r="BB17" i="24"/>
  <c r="R18" i="24"/>
  <c r="AK18" i="24"/>
  <c r="BB19" i="24"/>
  <c r="BB21" i="24"/>
  <c r="AD23" i="24"/>
  <c r="BP24" i="24"/>
  <c r="B26" i="24"/>
  <c r="D30" i="12"/>
  <c r="AB24" i="24"/>
  <c r="BH9" i="24"/>
  <c r="BP9" i="24"/>
  <c r="W4" i="24"/>
  <c r="AK4" i="24"/>
  <c r="V5" i="24"/>
  <c r="V31" i="24" s="1"/>
  <c r="AI5" i="24"/>
  <c r="AI34" i="24" s="1"/>
  <c r="AW5" i="24"/>
  <c r="AW37" i="24" s="1"/>
  <c r="BH5" i="24"/>
  <c r="AU9" i="24"/>
  <c r="AD11" i="24"/>
  <c r="B12" i="24"/>
  <c r="BN12" i="24"/>
  <c r="AK13" i="24"/>
  <c r="BI15" i="24"/>
  <c r="BC18" i="24"/>
  <c r="R19" i="24"/>
  <c r="AL19" i="24"/>
  <c r="AK23" i="24"/>
  <c r="B41" i="24"/>
  <c r="D10" i="12"/>
  <c r="D20" i="12"/>
  <c r="AD14" i="24"/>
  <c r="D18" i="12"/>
  <c r="D34" i="12"/>
  <c r="AC32" i="24"/>
  <c r="AC28" i="24"/>
  <c r="AC5" i="24"/>
  <c r="AS38" i="24"/>
  <c r="AS30" i="24"/>
  <c r="AS33" i="24"/>
  <c r="AS39" i="24"/>
  <c r="AS35" i="24"/>
  <c r="AS26" i="24"/>
  <c r="AS40" i="24"/>
  <c r="AS34" i="24"/>
  <c r="AS29" i="24"/>
  <c r="AS28" i="24"/>
  <c r="AS27" i="24"/>
  <c r="AS36" i="24"/>
  <c r="AS32" i="24"/>
  <c r="AS25" i="24"/>
  <c r="AS23" i="24"/>
  <c r="AS20" i="24"/>
  <c r="AS37" i="24"/>
  <c r="AS16" i="24"/>
  <c r="AS18" i="24"/>
  <c r="AS17" i="24"/>
  <c r="AS12" i="24"/>
  <c r="AS24" i="24"/>
  <c r="AS19" i="24"/>
  <c r="AS15" i="24"/>
  <c r="AS10" i="24"/>
  <c r="AS5" i="24"/>
  <c r="BI33" i="24"/>
  <c r="BI37" i="24"/>
  <c r="BI22" i="24"/>
  <c r="BI35" i="24"/>
  <c r="BI16" i="24"/>
  <c r="BI23" i="24"/>
  <c r="BI5" i="24"/>
  <c r="AX4" i="24"/>
  <c r="Y5" i="24"/>
  <c r="AJ5" i="24"/>
  <c r="AX5" i="24"/>
  <c r="BJ5" i="24"/>
  <c r="BJ24" i="24" s="1"/>
  <c r="AS11" i="24"/>
  <c r="BE11" i="24"/>
  <c r="BP12" i="24"/>
  <c r="BN13" i="24"/>
  <c r="AK14" i="24"/>
  <c r="BE19" i="24"/>
  <c r="AP23" i="24"/>
  <c r="AD26" i="24"/>
  <c r="D14" i="12"/>
  <c r="D26" i="12"/>
  <c r="V28" i="24"/>
  <c r="V27" i="24"/>
  <c r="V13" i="24"/>
  <c r="V26" i="24"/>
  <c r="AD33" i="24"/>
  <c r="AD36" i="24"/>
  <c r="AD34" i="24"/>
  <c r="AD35" i="24"/>
  <c r="AD30" i="24"/>
  <c r="AD24" i="24"/>
  <c r="AD39" i="24"/>
  <c r="AD38" i="24"/>
  <c r="AD32" i="24"/>
  <c r="AD29" i="24"/>
  <c r="AD25" i="24"/>
  <c r="AD37" i="24"/>
  <c r="AD27" i="24"/>
  <c r="AD28" i="24"/>
  <c r="AD21" i="24"/>
  <c r="AD18" i="24"/>
  <c r="AD12" i="24"/>
  <c r="AD31" i="24"/>
  <c r="AD20" i="24"/>
  <c r="AD15" i="24"/>
  <c r="AD7" i="24"/>
  <c r="AD40" i="24"/>
  <c r="AD13" i="24"/>
  <c r="AL33" i="24"/>
  <c r="AL36" i="24"/>
  <c r="AL34" i="24"/>
  <c r="AL38" i="24"/>
  <c r="AL37" i="24"/>
  <c r="AL24" i="24"/>
  <c r="AL39" i="24"/>
  <c r="AL31" i="24"/>
  <c r="AL26" i="24"/>
  <c r="AL35" i="24"/>
  <c r="AL21" i="24"/>
  <c r="AL18" i="24"/>
  <c r="AL12" i="24"/>
  <c r="AL40" i="24"/>
  <c r="AL30" i="24"/>
  <c r="AL23" i="24"/>
  <c r="AL15" i="24"/>
  <c r="AL7" i="24"/>
  <c r="AL29" i="24"/>
  <c r="AL13" i="24"/>
  <c r="AT33" i="24"/>
  <c r="AT36" i="24"/>
  <c r="AT34" i="24"/>
  <c r="AT40" i="24"/>
  <c r="AT28" i="24"/>
  <c r="AT24" i="24"/>
  <c r="AT38" i="24"/>
  <c r="AT37" i="24"/>
  <c r="AT32" i="24"/>
  <c r="AT26" i="24"/>
  <c r="AT25" i="24"/>
  <c r="AT18" i="24"/>
  <c r="AT30" i="24"/>
  <c r="AT22" i="24"/>
  <c r="AT17" i="24"/>
  <c r="AT16" i="24"/>
  <c r="AT27" i="24"/>
  <c r="AT13" i="24"/>
  <c r="BB33" i="24"/>
  <c r="BB36" i="24"/>
  <c r="BB34" i="24"/>
  <c r="BB31" i="24"/>
  <c r="BB24" i="24"/>
  <c r="BB40" i="24"/>
  <c r="BB23" i="24"/>
  <c r="BB39" i="24"/>
  <c r="BB30" i="24"/>
  <c r="BB32" i="24"/>
  <c r="BB29" i="24"/>
  <c r="BB28" i="24"/>
  <c r="BB26" i="24"/>
  <c r="BB20" i="24"/>
  <c r="BB18" i="24"/>
  <c r="BB12" i="24"/>
  <c r="BB38" i="24"/>
  <c r="BB37" i="24"/>
  <c r="BB25" i="24"/>
  <c r="BB7" i="24"/>
  <c r="BB35" i="24"/>
  <c r="BB15" i="24"/>
  <c r="BB13" i="24"/>
  <c r="BJ33" i="24"/>
  <c r="BJ36" i="24"/>
  <c r="BJ34" i="24"/>
  <c r="BJ38" i="24"/>
  <c r="BJ37" i="24"/>
  <c r="BJ31" i="24"/>
  <c r="BJ30" i="24"/>
  <c r="BJ25" i="24"/>
  <c r="BJ19" i="24"/>
  <c r="BJ18" i="24"/>
  <c r="BJ35" i="24"/>
  <c r="BJ23" i="24"/>
  <c r="BJ22" i="24"/>
  <c r="BJ7" i="24"/>
  <c r="BJ32" i="24"/>
  <c r="BJ13" i="24"/>
  <c r="Z4" i="24"/>
  <c r="BA4" i="24"/>
  <c r="Z5" i="24"/>
  <c r="Z37" i="24" s="1"/>
  <c r="AL5" i="24"/>
  <c r="AY5" i="24"/>
  <c r="BM5" i="24"/>
  <c r="AP7" i="24"/>
  <c r="AL8" i="24"/>
  <c r="AL9" i="24"/>
  <c r="U11" i="24"/>
  <c r="AT11" i="24"/>
  <c r="R12" i="24"/>
  <c r="BE12" i="24"/>
  <c r="AP13" i="24"/>
  <c r="AL14" i="24"/>
  <c r="AU16" i="24"/>
  <c r="BJ16" i="24"/>
  <c r="BI17" i="24"/>
  <c r="BN20" i="24"/>
  <c r="AL22" i="24"/>
  <c r="BN22" i="24"/>
  <c r="AT31" i="24"/>
  <c r="V37" i="24"/>
  <c r="U38" i="24"/>
  <c r="U39" i="24"/>
  <c r="U40" i="24"/>
  <c r="U34" i="24"/>
  <c r="U26" i="24"/>
  <c r="U37" i="24"/>
  <c r="U29" i="24"/>
  <c r="U25" i="24"/>
  <c r="U22" i="24"/>
  <c r="U35" i="24"/>
  <c r="U16" i="24"/>
  <c r="U9" i="24"/>
  <c r="U32" i="24"/>
  <c r="U17" i="24"/>
  <c r="U10" i="24"/>
  <c r="U5" i="24"/>
  <c r="U8" i="24" s="1"/>
  <c r="AK38" i="24"/>
  <c r="AK30" i="24"/>
  <c r="AK33" i="24"/>
  <c r="AK39" i="24"/>
  <c r="AK26" i="24"/>
  <c r="AK37" i="24"/>
  <c r="AK36" i="24"/>
  <c r="AK27" i="24"/>
  <c r="AK28" i="24"/>
  <c r="AK22" i="24"/>
  <c r="AK40" i="24"/>
  <c r="AK34" i="24"/>
  <c r="AK16" i="24"/>
  <c r="AK19" i="24"/>
  <c r="AK9" i="24"/>
  <c r="AK12" i="24"/>
  <c r="AK21" i="24"/>
  <c r="AK10" i="24"/>
  <c r="AK5" i="24"/>
  <c r="AK29" i="24"/>
  <c r="BA38" i="24"/>
  <c r="BA30" i="24"/>
  <c r="BA35" i="24"/>
  <c r="BA29" i="24"/>
  <c r="BA28" i="24"/>
  <c r="BA27" i="24"/>
  <c r="BA40" i="24"/>
  <c r="BA19" i="24"/>
  <c r="BA16" i="24"/>
  <c r="BA12" i="24"/>
  <c r="BA5" i="24"/>
  <c r="B3" i="24"/>
  <c r="BN7" i="24"/>
  <c r="AK8" i="24"/>
  <c r="AP12" i="24"/>
  <c r="U15" i="24"/>
  <c r="AH15" i="24"/>
  <c r="AQ16" i="24"/>
  <c r="D24" i="12"/>
  <c r="W36" i="24"/>
  <c r="W31" i="24"/>
  <c r="W37" i="24"/>
  <c r="W29" i="24"/>
  <c r="W24" i="24"/>
  <c r="W38" i="24"/>
  <c r="W40" i="24"/>
  <c r="W20" i="24"/>
  <c r="W22" i="24"/>
  <c r="W33" i="24"/>
  <c r="W30" i="24"/>
  <c r="W23" i="24"/>
  <c r="W15" i="24"/>
  <c r="W32" i="24"/>
  <c r="W19" i="24"/>
  <c r="W17" i="24"/>
  <c r="W16" i="24"/>
  <c r="W10" i="24"/>
  <c r="W5" i="24"/>
  <c r="W39" i="24" s="1"/>
  <c r="W21" i="24"/>
  <c r="AE37" i="24"/>
  <c r="AE29" i="24"/>
  <c r="AE30" i="24"/>
  <c r="AE40" i="24"/>
  <c r="AE22" i="24"/>
  <c r="AE33" i="24"/>
  <c r="AE32" i="24"/>
  <c r="AE28" i="24"/>
  <c r="AE5" i="24"/>
  <c r="AE31" i="24" s="1"/>
  <c r="AE8" i="24"/>
  <c r="AE38" i="24"/>
  <c r="AE23" i="24"/>
  <c r="AM36" i="24"/>
  <c r="AM26" i="24"/>
  <c r="AM5" i="24"/>
  <c r="AM29" i="24" s="1"/>
  <c r="AM8" i="24"/>
  <c r="AU34" i="24"/>
  <c r="AU24" i="24"/>
  <c r="AU27" i="24"/>
  <c r="AU33" i="24"/>
  <c r="AU25" i="24"/>
  <c r="AU21" i="24"/>
  <c r="AU7" i="24"/>
  <c r="AU19" i="24"/>
  <c r="AU5" i="24"/>
  <c r="AU14" i="24" s="1"/>
  <c r="BC37" i="24"/>
  <c r="BC29" i="24"/>
  <c r="BC26" i="24"/>
  <c r="BC33" i="24"/>
  <c r="BC5" i="24"/>
  <c r="BC8" i="24"/>
  <c r="BK25" i="24"/>
  <c r="BK5" i="24"/>
  <c r="BK29" i="24" s="1"/>
  <c r="AC4" i="24"/>
  <c r="BB4" i="24"/>
  <c r="BN4" i="24"/>
  <c r="AA5" i="24"/>
  <c r="AA36" i="24" s="1"/>
  <c r="AO5" i="24"/>
  <c r="AO34" i="24" s="1"/>
  <c r="AZ5" i="24"/>
  <c r="AZ28" i="24" s="1"/>
  <c r="BN5" i="24"/>
  <c r="R7" i="24"/>
  <c r="AQ7" i="24"/>
  <c r="BE7" i="24"/>
  <c r="B8" i="24"/>
  <c r="BA8" i="24"/>
  <c r="V11" i="24"/>
  <c r="BI11" i="24"/>
  <c r="AU12" i="24"/>
  <c r="R13" i="24"/>
  <c r="AC13" i="24"/>
  <c r="AQ13" i="24"/>
  <c r="BC13" i="24"/>
  <c r="BP13" i="24"/>
  <c r="BA14" i="24"/>
  <c r="AK15" i="24"/>
  <c r="AD16" i="24"/>
  <c r="AU17" i="24"/>
  <c r="BJ17" i="24"/>
  <c r="BI18" i="24"/>
  <c r="AP19" i="24"/>
  <c r="B22" i="24"/>
  <c r="AU26" i="24"/>
  <c r="BB27" i="24"/>
  <c r="BJ28" i="24"/>
  <c r="AH35" i="24"/>
  <c r="BJ39" i="24"/>
  <c r="Y25" i="24"/>
  <c r="Y36" i="24"/>
  <c r="Y31" i="24"/>
  <c r="Y21" i="24"/>
  <c r="AG34" i="24"/>
  <c r="AG37" i="24"/>
  <c r="AG35" i="24"/>
  <c r="AG40" i="24"/>
  <c r="AG25" i="24"/>
  <c r="AG33" i="24"/>
  <c r="AG29" i="24"/>
  <c r="AG24" i="24"/>
  <c r="AG36" i="24"/>
  <c r="AG30" i="24"/>
  <c r="AG28" i="24"/>
  <c r="AG31" i="24"/>
  <c r="AG26" i="24"/>
  <c r="AG38" i="24"/>
  <c r="AG23" i="24"/>
  <c r="AG32" i="24"/>
  <c r="AG27" i="24"/>
  <c r="AG20" i="24"/>
  <c r="AO37" i="24"/>
  <c r="AO35" i="24"/>
  <c r="AO36" i="24"/>
  <c r="AO31" i="24"/>
  <c r="AO30" i="24"/>
  <c r="AO25" i="24"/>
  <c r="AO40" i="24"/>
  <c r="AO32" i="24"/>
  <c r="AO29" i="24"/>
  <c r="AO22" i="24"/>
  <c r="AO27" i="24"/>
  <c r="AO28" i="24"/>
  <c r="AO24" i="24"/>
  <c r="AW34" i="24"/>
  <c r="AW35" i="24"/>
  <c r="AW39" i="24"/>
  <c r="AW38" i="24"/>
  <c r="AW33" i="24"/>
  <c r="AW25" i="24"/>
  <c r="AW32" i="24"/>
  <c r="AW29" i="24"/>
  <c r="AW26" i="24"/>
  <c r="AW24" i="24"/>
  <c r="AW36" i="24"/>
  <c r="AW22" i="24"/>
  <c r="AW19" i="24"/>
  <c r="BE34" i="24"/>
  <c r="BE37" i="24"/>
  <c r="BE29" i="24"/>
  <c r="BE35" i="24"/>
  <c r="BE28" i="24"/>
  <c r="BE40" i="24"/>
  <c r="BE25" i="24"/>
  <c r="BE39" i="24"/>
  <c r="BE38" i="24"/>
  <c r="BE36" i="24"/>
  <c r="BE33" i="24"/>
  <c r="BE30" i="24"/>
  <c r="BE27" i="24"/>
  <c r="BE26" i="24"/>
  <c r="BE21" i="24"/>
  <c r="BE23" i="24"/>
  <c r="BE31" i="24"/>
  <c r="BM34" i="24"/>
  <c r="BM29" i="24"/>
  <c r="BM35" i="24"/>
  <c r="BM32" i="24"/>
  <c r="BM25" i="24"/>
  <c r="BM40" i="24"/>
  <c r="BM24" i="24"/>
  <c r="BM36" i="24"/>
  <c r="BM27" i="24"/>
  <c r="BM38" i="24"/>
  <c r="BM21" i="24"/>
  <c r="BM39" i="24"/>
  <c r="BM26" i="24"/>
  <c r="Y4" i="24"/>
  <c r="AG4" i="24"/>
  <c r="AO4" i="24"/>
  <c r="AW4" i="24"/>
  <c r="BE4" i="24"/>
  <c r="BM4" i="24"/>
  <c r="T7" i="24"/>
  <c r="AB7" i="24"/>
  <c r="BH7" i="24"/>
  <c r="BP7" i="24"/>
  <c r="S12" i="24"/>
  <c r="AA12" i="24"/>
  <c r="AI12" i="24"/>
  <c r="AQ12" i="24"/>
  <c r="BG12" i="24"/>
  <c r="AG14" i="24"/>
  <c r="AO14" i="24"/>
  <c r="AW14" i="24"/>
  <c r="BE14" i="24"/>
  <c r="BM14" i="24"/>
  <c r="T15" i="24"/>
  <c r="AB15" i="24"/>
  <c r="AB20" i="24"/>
  <c r="BM20" i="24"/>
  <c r="BP21" i="24"/>
  <c r="AB22" i="24"/>
  <c r="AQ22" i="24"/>
  <c r="BE22" i="24"/>
  <c r="S23" i="24"/>
  <c r="BG26" i="24"/>
  <c r="BM33" i="24"/>
  <c r="AO38" i="24"/>
  <c r="S40" i="24"/>
  <c r="S32" i="24"/>
  <c r="S35" i="24"/>
  <c r="S33" i="24"/>
  <c r="S28" i="24"/>
  <c r="S38" i="24"/>
  <c r="S31" i="24"/>
  <c r="S26" i="24"/>
  <c r="S36" i="24"/>
  <c r="S24" i="24"/>
  <c r="S27" i="24"/>
  <c r="S17" i="24"/>
  <c r="S34" i="24"/>
  <c r="AA40" i="24"/>
  <c r="AA32" i="24"/>
  <c r="AA35" i="24"/>
  <c r="AA39" i="24"/>
  <c r="AA29" i="24"/>
  <c r="AA25" i="24"/>
  <c r="AI40" i="24"/>
  <c r="AI32" i="24"/>
  <c r="AI35" i="24"/>
  <c r="AI33" i="24"/>
  <c r="AI39" i="24"/>
  <c r="AI28" i="24"/>
  <c r="AI38" i="24"/>
  <c r="AI29" i="24"/>
  <c r="AI37" i="24"/>
  <c r="AI30" i="24"/>
  <c r="AI27" i="24"/>
  <c r="AI31" i="24"/>
  <c r="AI17" i="24"/>
  <c r="AI36" i="24"/>
  <c r="AI21" i="24"/>
  <c r="AI18" i="24"/>
  <c r="AQ40" i="24"/>
  <c r="AQ32" i="24"/>
  <c r="AQ35" i="24"/>
  <c r="AQ33" i="24"/>
  <c r="AQ30" i="24"/>
  <c r="AQ23" i="24"/>
  <c r="AQ39" i="24"/>
  <c r="AQ34" i="24"/>
  <c r="AQ29" i="24"/>
  <c r="AQ37" i="24"/>
  <c r="AQ31" i="24"/>
  <c r="AQ25" i="24"/>
  <c r="AQ24" i="24"/>
  <c r="AQ28" i="24"/>
  <c r="AQ27" i="24"/>
  <c r="AQ19" i="24"/>
  <c r="AQ17" i="24"/>
  <c r="AQ26" i="24"/>
  <c r="AQ18" i="24"/>
  <c r="AY32" i="24"/>
  <c r="AY35" i="24"/>
  <c r="AY33" i="24"/>
  <c r="AY37" i="24"/>
  <c r="AY23" i="24"/>
  <c r="AY30" i="24"/>
  <c r="AY38" i="24"/>
  <c r="AY28" i="24"/>
  <c r="AY26" i="24"/>
  <c r="AY36" i="24"/>
  <c r="AY31" i="24"/>
  <c r="AY17" i="24"/>
  <c r="AY20" i="24"/>
  <c r="AY18" i="24"/>
  <c r="BG40" i="24"/>
  <c r="BG32" i="24"/>
  <c r="BG35" i="24"/>
  <c r="BG33" i="24"/>
  <c r="BG29" i="24"/>
  <c r="BG39" i="24"/>
  <c r="BG34" i="24"/>
  <c r="BG23" i="24"/>
  <c r="BG37" i="24"/>
  <c r="BG31" i="24"/>
  <c r="BG38" i="24"/>
  <c r="BG24" i="24"/>
  <c r="BG22" i="24"/>
  <c r="BG30" i="24"/>
  <c r="BG27" i="24"/>
  <c r="BG17" i="24"/>
  <c r="BG18" i="24"/>
  <c r="BO40" i="24"/>
  <c r="BO32" i="24"/>
  <c r="BO35" i="24"/>
  <c r="BO33" i="24"/>
  <c r="BO36" i="24"/>
  <c r="BO31" i="24"/>
  <c r="BO28" i="24"/>
  <c r="BO30" i="24"/>
  <c r="BO23" i="24"/>
  <c r="BO29" i="24"/>
  <c r="BO25" i="24"/>
  <c r="BO38" i="24"/>
  <c r="BO39" i="24"/>
  <c r="BO37" i="24"/>
  <c r="BO24" i="24"/>
  <c r="BO21" i="24"/>
  <c r="BO34" i="24"/>
  <c r="BO22" i="24"/>
  <c r="BO17" i="24"/>
  <c r="BO19" i="24"/>
  <c r="BO18" i="24"/>
  <c r="S4" i="24"/>
  <c r="AA4" i="24"/>
  <c r="AI4" i="24"/>
  <c r="AQ4" i="24"/>
  <c r="AY4" i="24"/>
  <c r="BG4" i="24"/>
  <c r="BO4" i="24"/>
  <c r="AG8" i="24"/>
  <c r="AO8" i="24"/>
  <c r="AW8" i="24"/>
  <c r="BE8" i="24"/>
  <c r="BM8" i="24"/>
  <c r="AB9" i="24"/>
  <c r="S14" i="24"/>
  <c r="AI14" i="24"/>
  <c r="AQ14" i="24"/>
  <c r="AY14" i="24"/>
  <c r="BG14" i="24"/>
  <c r="BO14" i="24"/>
  <c r="BM15" i="24"/>
  <c r="AI19" i="24"/>
  <c r="BG19" i="24"/>
  <c r="S20" i="24"/>
  <c r="AQ20" i="24"/>
  <c r="BO20" i="24"/>
  <c r="AO21" i="24"/>
  <c r="AG22" i="24"/>
  <c r="AI26" i="24"/>
  <c r="BO26" i="24"/>
  <c r="Y28" i="24"/>
  <c r="BM28" i="24"/>
  <c r="BG36" i="24"/>
  <c r="AO39" i="24"/>
  <c r="T39" i="24"/>
  <c r="T34" i="24"/>
  <c r="T32" i="24"/>
  <c r="T27" i="24"/>
  <c r="AB35" i="24"/>
  <c r="AB38" i="24"/>
  <c r="AB30" i="24"/>
  <c r="AB36" i="24"/>
  <c r="AB32" i="24"/>
  <c r="AB31" i="24"/>
  <c r="AB26" i="24"/>
  <c r="AB19" i="24"/>
  <c r="AB33" i="24"/>
  <c r="AB40" i="24"/>
  <c r="AB29" i="24"/>
  <c r="AB37" i="24"/>
  <c r="AB28" i="24"/>
  <c r="AB25" i="24"/>
  <c r="AB39" i="24"/>
  <c r="AJ28" i="24"/>
  <c r="AJ29" i="24"/>
  <c r="AJ39" i="24"/>
  <c r="AJ19" i="24"/>
  <c r="AR30" i="24"/>
  <c r="AR36" i="24"/>
  <c r="AR28" i="24"/>
  <c r="AR39" i="24"/>
  <c r="AR21" i="24"/>
  <c r="AZ35" i="24"/>
  <c r="AZ31" i="24"/>
  <c r="BH35" i="24"/>
  <c r="BH38" i="24"/>
  <c r="BH30" i="24"/>
  <c r="BH36" i="24"/>
  <c r="BH28" i="24"/>
  <c r="BH40" i="24"/>
  <c r="BH39" i="24"/>
  <c r="BH34" i="24"/>
  <c r="BH23" i="24"/>
  <c r="BH26" i="24"/>
  <c r="BH37" i="24"/>
  <c r="BH31" i="24"/>
  <c r="BH27" i="24"/>
  <c r="BH19" i="24"/>
  <c r="BH32" i="24"/>
  <c r="BH25" i="24"/>
  <c r="BH33" i="24"/>
  <c r="BH20" i="24"/>
  <c r="BP35" i="24"/>
  <c r="BP38" i="24"/>
  <c r="BP30" i="24"/>
  <c r="BP36" i="24"/>
  <c r="BP28" i="24"/>
  <c r="BP23" i="24"/>
  <c r="BP26" i="24"/>
  <c r="BP40" i="24"/>
  <c r="BP39" i="24"/>
  <c r="BP34" i="24"/>
  <c r="BP29" i="24"/>
  <c r="BP19" i="24"/>
  <c r="BP33" i="24"/>
  <c r="BP27" i="24"/>
  <c r="BP25" i="24"/>
  <c r="BP22" i="24"/>
  <c r="BP31" i="24"/>
  <c r="BP32" i="24"/>
  <c r="T4" i="24"/>
  <c r="AB4" i="24"/>
  <c r="AJ4" i="24"/>
  <c r="AR4" i="24"/>
  <c r="AZ4" i="24"/>
  <c r="BH4" i="24"/>
  <c r="BP4" i="24"/>
  <c r="S11" i="24"/>
  <c r="AI11" i="24"/>
  <c r="AQ11" i="24"/>
  <c r="AY11" i="24"/>
  <c r="BG11" i="24"/>
  <c r="BO11" i="24"/>
  <c r="AG13" i="24"/>
  <c r="AO13" i="24"/>
  <c r="AW13" i="24"/>
  <c r="BE13" i="24"/>
  <c r="BM13" i="24"/>
  <c r="T14" i="24"/>
  <c r="AB14" i="24"/>
  <c r="BH14" i="24"/>
  <c r="BP14" i="24"/>
  <c r="BE15" i="24"/>
  <c r="BO15" i="24"/>
  <c r="AI16" i="24"/>
  <c r="BE16" i="24"/>
  <c r="BO16" i="24"/>
  <c r="BE17" i="24"/>
  <c r="BP17" i="24"/>
  <c r="BE18" i="24"/>
  <c r="BP18" i="24"/>
  <c r="AR20" i="24"/>
  <c r="BE20" i="24"/>
  <c r="BP20" i="24"/>
  <c r="AB21" i="24"/>
  <c r="AQ21" i="24"/>
  <c r="BG21" i="24"/>
  <c r="S22" i="24"/>
  <c r="BE24" i="24"/>
  <c r="BG25" i="24"/>
  <c r="AY27" i="24"/>
  <c r="BH29" i="24"/>
  <c r="BP37" i="24"/>
  <c r="AY39" i="24"/>
  <c r="AW40" i="24"/>
  <c r="AX19" i="24" l="1"/>
  <c r="AX17" i="24"/>
  <c r="AX16" i="24"/>
  <c r="AX20" i="24"/>
  <c r="AX30" i="24"/>
  <c r="AX21" i="24"/>
  <c r="AX9" i="24"/>
  <c r="AX12" i="24"/>
  <c r="AX18" i="24"/>
  <c r="AX33" i="24"/>
  <c r="AX39" i="24"/>
  <c r="AX35" i="24"/>
  <c r="AX34" i="24"/>
  <c r="AX25" i="24"/>
  <c r="AX24" i="24"/>
  <c r="AX29" i="24"/>
  <c r="AX31" i="24"/>
  <c r="AX23" i="24"/>
  <c r="AX7" i="24"/>
  <c r="AZ21" i="24"/>
  <c r="AJ40" i="24"/>
  <c r="AJ37" i="24"/>
  <c r="AJ21" i="24"/>
  <c r="AJ25" i="24"/>
  <c r="AJ11" i="24"/>
  <c r="AJ10" i="24"/>
  <c r="AJ16" i="24"/>
  <c r="AJ24" i="24"/>
  <c r="AJ12" i="24"/>
  <c r="AJ8" i="24"/>
  <c r="AJ13" i="24"/>
  <c r="AJ9" i="24"/>
  <c r="AJ15" i="24"/>
  <c r="V17" i="24"/>
  <c r="Z36" i="24"/>
  <c r="BF28" i="24"/>
  <c r="AJ17" i="24"/>
  <c r="BK35" i="24"/>
  <c r="BC15" i="24"/>
  <c r="BC9" i="24"/>
  <c r="BC14" i="24"/>
  <c r="BC32" i="24"/>
  <c r="BC11" i="24"/>
  <c r="BC36" i="24"/>
  <c r="BC30" i="24"/>
  <c r="BC38" i="24"/>
  <c r="BC23" i="24"/>
  <c r="BC12" i="24"/>
  <c r="BC39" i="24"/>
  <c r="BC34" i="24"/>
  <c r="BC7" i="24"/>
  <c r="BC31" i="24"/>
  <c r="V30" i="24"/>
  <c r="V32" i="24"/>
  <c r="Y39" i="24"/>
  <c r="Y15" i="24"/>
  <c r="Y10" i="24"/>
  <c r="Y9" i="24"/>
  <c r="Y20" i="24"/>
  <c r="Y11" i="24"/>
  <c r="Y22" i="24"/>
  <c r="Y7" i="24"/>
  <c r="Y38" i="24"/>
  <c r="Y12" i="24"/>
  <c r="Y34" i="24"/>
  <c r="Y35" i="24"/>
  <c r="Y40" i="24"/>
  <c r="Y14" i="24"/>
  <c r="AC18" i="24"/>
  <c r="AC14" i="24"/>
  <c r="AC19" i="24"/>
  <c r="AC8" i="24"/>
  <c r="AC38" i="24"/>
  <c r="AC34" i="24"/>
  <c r="AC21" i="24"/>
  <c r="AC30" i="24"/>
  <c r="AC27" i="24"/>
  <c r="AC23" i="24"/>
  <c r="AC29" i="24"/>
  <c r="AC33" i="24"/>
  <c r="AC35" i="24"/>
  <c r="AC16" i="24"/>
  <c r="AC20" i="24"/>
  <c r="AC31" i="24"/>
  <c r="AC22" i="24"/>
  <c r="AC9" i="24"/>
  <c r="AC17" i="24"/>
  <c r="Z16" i="24"/>
  <c r="Z27" i="24"/>
  <c r="Z38" i="24"/>
  <c r="AA14" i="24"/>
  <c r="Y19" i="24"/>
  <c r="AM32" i="24"/>
  <c r="AZ14" i="24"/>
  <c r="AA11" i="24"/>
  <c r="AZ19" i="24"/>
  <c r="AR40" i="24"/>
  <c r="AR35" i="24"/>
  <c r="AJ32" i="24"/>
  <c r="AJ38" i="24"/>
  <c r="T31" i="24"/>
  <c r="T30" i="24"/>
  <c r="Y8" i="24"/>
  <c r="AA22" i="24"/>
  <c r="Y23" i="24"/>
  <c r="Y29" i="24"/>
  <c r="BF12" i="24"/>
  <c r="BK22" i="24"/>
  <c r="BC16" i="24"/>
  <c r="BC25" i="24"/>
  <c r="AU8" i="24"/>
  <c r="AU30" i="24"/>
  <c r="AU29" i="24"/>
  <c r="AM40" i="24"/>
  <c r="AM33" i="24"/>
  <c r="AE16" i="24"/>
  <c r="AE34" i="24"/>
  <c r="BF18" i="24"/>
  <c r="BA20" i="24"/>
  <c r="BA15" i="24"/>
  <c r="BA7" i="24"/>
  <c r="BA31" i="24"/>
  <c r="BA25" i="24"/>
  <c r="BA21" i="24"/>
  <c r="BA26" i="24"/>
  <c r="BA23" i="24"/>
  <c r="BA9" i="24"/>
  <c r="BA34" i="24"/>
  <c r="BA36" i="24"/>
  <c r="V19" i="24"/>
  <c r="BI25" i="24"/>
  <c r="BI39" i="24"/>
  <c r="BI29" i="24"/>
  <c r="BI12" i="24"/>
  <c r="BI31" i="24"/>
  <c r="BI28" i="24"/>
  <c r="BI34" i="24"/>
  <c r="BI26" i="24"/>
  <c r="BI40" i="24"/>
  <c r="BI10" i="24"/>
  <c r="BI21" i="24"/>
  <c r="BI13" i="24"/>
  <c r="BI14" i="24"/>
  <c r="BI27" i="24"/>
  <c r="BI36" i="24"/>
  <c r="BI32" i="24"/>
  <c r="AC12" i="24"/>
  <c r="AC36" i="24"/>
  <c r="BI8" i="24"/>
  <c r="BI7" i="24"/>
  <c r="S30" i="24"/>
  <c r="S8" i="24"/>
  <c r="S39" i="24"/>
  <c r="S19" i="24"/>
  <c r="S29" i="24"/>
  <c r="S21" i="24"/>
  <c r="S15" i="24"/>
  <c r="S10" i="24"/>
  <c r="S9" i="24"/>
  <c r="S16" i="24"/>
  <c r="S13" i="24"/>
  <c r="S7" i="24"/>
  <c r="S25" i="24"/>
  <c r="S37" i="24"/>
  <c r="S18" i="24"/>
  <c r="BF36" i="24"/>
  <c r="BF38" i="24"/>
  <c r="AX27" i="24"/>
  <c r="Z22" i="24"/>
  <c r="Z40" i="24"/>
  <c r="AF9" i="24"/>
  <c r="AF20" i="24"/>
  <c r="AF31" i="24"/>
  <c r="BI20" i="24"/>
  <c r="AZ33" i="24"/>
  <c r="AZ15" i="24"/>
  <c r="AZ13" i="24"/>
  <c r="AZ39" i="24"/>
  <c r="AZ8" i="24"/>
  <c r="AZ10" i="24"/>
  <c r="AZ18" i="24"/>
  <c r="AZ12" i="24"/>
  <c r="AZ40" i="24"/>
  <c r="AZ22" i="24"/>
  <c r="AZ17" i="24"/>
  <c r="AZ11" i="24"/>
  <c r="AZ9" i="24"/>
  <c r="AZ7" i="24"/>
  <c r="BK12" i="24"/>
  <c r="BK11" i="24"/>
  <c r="BK18" i="24"/>
  <c r="BK13" i="24"/>
  <c r="BK21" i="24"/>
  <c r="BK30" i="24"/>
  <c r="BK38" i="24"/>
  <c r="BK26" i="24"/>
  <c r="BK17" i="24"/>
  <c r="BK14" i="24"/>
  <c r="BK36" i="24"/>
  <c r="BK33" i="24"/>
  <c r="BK20" i="24"/>
  <c r="BK15" i="24"/>
  <c r="BK28" i="24"/>
  <c r="AZ32" i="24"/>
  <c r="BK10" i="24"/>
  <c r="BK27" i="24"/>
  <c r="AZ34" i="24"/>
  <c r="AJ27" i="24"/>
  <c r="T40" i="24"/>
  <c r="AA13" i="24"/>
  <c r="AA23" i="24"/>
  <c r="AA19" i="24"/>
  <c r="AA8" i="24"/>
  <c r="AA16" i="24"/>
  <c r="AA7" i="24"/>
  <c r="AA15" i="24"/>
  <c r="AA10" i="24"/>
  <c r="AA27" i="24"/>
  <c r="AA9" i="24"/>
  <c r="AA31" i="24"/>
  <c r="AA24" i="24"/>
  <c r="BK32" i="24"/>
  <c r="BC40" i="24"/>
  <c r="AC40" i="24"/>
  <c r="AX22" i="24"/>
  <c r="AX37" i="24"/>
  <c r="Y17" i="24"/>
  <c r="AZ37" i="24"/>
  <c r="AJ30" i="24"/>
  <c r="AA18" i="24"/>
  <c r="Y24" i="24"/>
  <c r="AZ20" i="24"/>
  <c r="Y32" i="24"/>
  <c r="BK7" i="24"/>
  <c r="V39" i="24"/>
  <c r="BF34" i="24"/>
  <c r="Z32" i="24"/>
  <c r="AR14" i="24"/>
  <c r="AZ24" i="24"/>
  <c r="AZ36" i="24"/>
  <c r="AR34" i="24"/>
  <c r="AJ22" i="24"/>
  <c r="AJ26" i="24"/>
  <c r="AJ35" i="24"/>
  <c r="T23" i="24"/>
  <c r="T37" i="24"/>
  <c r="T38" i="24"/>
  <c r="AR9" i="24"/>
  <c r="AA17" i="24"/>
  <c r="AA28" i="24"/>
  <c r="Y26" i="24"/>
  <c r="Y33" i="24"/>
  <c r="AM14" i="24"/>
  <c r="BK23" i="24"/>
  <c r="BK37" i="24"/>
  <c r="BC17" i="24"/>
  <c r="BC27" i="24"/>
  <c r="AU13" i="24"/>
  <c r="AU39" i="24"/>
  <c r="AU32" i="24"/>
  <c r="AU18" i="24"/>
  <c r="AU23" i="24"/>
  <c r="AU37" i="24"/>
  <c r="AU38" i="24"/>
  <c r="AU22" i="24"/>
  <c r="AU20" i="24"/>
  <c r="AU31" i="24"/>
  <c r="AM21" i="24"/>
  <c r="AE11" i="24"/>
  <c r="AE13" i="24"/>
  <c r="AE12" i="24"/>
  <c r="AE18" i="24"/>
  <c r="AE14" i="24"/>
  <c r="AE9" i="24"/>
  <c r="AE21" i="24"/>
  <c r="AE35" i="24"/>
  <c r="AE26" i="24"/>
  <c r="AE10" i="24"/>
  <c r="AE24" i="24"/>
  <c r="AE19" i="24"/>
  <c r="AE17" i="24"/>
  <c r="AE20" i="24"/>
  <c r="AE39" i="24"/>
  <c r="BA10" i="24"/>
  <c r="BA37" i="24"/>
  <c r="BA32" i="24"/>
  <c r="BK19" i="24"/>
  <c r="AC7" i="24"/>
  <c r="V25" i="24"/>
  <c r="AC24" i="24"/>
  <c r="AC39" i="24"/>
  <c r="BC19" i="24"/>
  <c r="Z7" i="24"/>
  <c r="BF14" i="24"/>
  <c r="BI24" i="24"/>
  <c r="BF11" i="24"/>
  <c r="BF32" i="24"/>
  <c r="AX26" i="24"/>
  <c r="Z39" i="24"/>
  <c r="AF21" i="24"/>
  <c r="BA13" i="24"/>
  <c r="AX8" i="24"/>
  <c r="AX32" i="24"/>
  <c r="AM25" i="24"/>
  <c r="AM19" i="24"/>
  <c r="AM13" i="24"/>
  <c r="AM12" i="24"/>
  <c r="AM11" i="24"/>
  <c r="AM17" i="24"/>
  <c r="AM16" i="24"/>
  <c r="AM34" i="24"/>
  <c r="AM18" i="24"/>
  <c r="AM28" i="24"/>
  <c r="AM27" i="24"/>
  <c r="AM23" i="24"/>
  <c r="AM9" i="24"/>
  <c r="AM31" i="24"/>
  <c r="AM30" i="24"/>
  <c r="AM7" i="24"/>
  <c r="AM22" i="24"/>
  <c r="AM35" i="24"/>
  <c r="Z15" i="24"/>
  <c r="Z10" i="24"/>
  <c r="Z30" i="24"/>
  <c r="Z23" i="24"/>
  <c r="Z24" i="24"/>
  <c r="Z17" i="24"/>
  <c r="Z25" i="24"/>
  <c r="Z8" i="24"/>
  <c r="Z12" i="24"/>
  <c r="Z28" i="24"/>
  <c r="Z11" i="24"/>
  <c r="Z20" i="24"/>
  <c r="Z29" i="24"/>
  <c r="Z26" i="24"/>
  <c r="Z9" i="24"/>
  <c r="T12" i="24"/>
  <c r="T10" i="24"/>
  <c r="T22" i="24"/>
  <c r="T11" i="24"/>
  <c r="T18" i="24"/>
  <c r="T17" i="24"/>
  <c r="T29" i="24"/>
  <c r="T8" i="24"/>
  <c r="T13" i="24"/>
  <c r="AX40" i="24"/>
  <c r="Z35" i="24"/>
  <c r="AZ23" i="24"/>
  <c r="AJ36" i="24"/>
  <c r="T24" i="24"/>
  <c r="AM24" i="24"/>
  <c r="AX14" i="24"/>
  <c r="AR19" i="24"/>
  <c r="AJ31" i="24"/>
  <c r="T36" i="24"/>
  <c r="AA38" i="24"/>
  <c r="BK24" i="24"/>
  <c r="BC10" i="24"/>
  <c r="BC20" i="24"/>
  <c r="BC28" i="24"/>
  <c r="V9" i="24"/>
  <c r="BF16" i="24"/>
  <c r="AC11" i="24"/>
  <c r="BF30" i="24"/>
  <c r="AF38" i="24"/>
  <c r="AF35" i="24"/>
  <c r="AF18" i="24"/>
  <c r="AF36" i="24"/>
  <c r="AF29" i="24"/>
  <c r="AF17" i="24"/>
  <c r="AF11" i="24"/>
  <c r="AF15" i="24"/>
  <c r="AF39" i="24"/>
  <c r="AF28" i="24"/>
  <c r="AF25" i="24"/>
  <c r="AF37" i="24"/>
  <c r="AF14" i="24"/>
  <c r="AF34" i="24"/>
  <c r="AF23" i="24"/>
  <c r="AF10" i="24"/>
  <c r="AF30" i="24"/>
  <c r="AF8" i="24"/>
  <c r="AA34" i="24"/>
  <c r="AJ18" i="24"/>
  <c r="AJ14" i="24"/>
  <c r="Y13" i="24"/>
  <c r="AZ25" i="24"/>
  <c r="AZ30" i="24"/>
  <c r="AR26" i="24"/>
  <c r="AJ20" i="24"/>
  <c r="AJ33" i="24"/>
  <c r="T28" i="24"/>
  <c r="T33" i="24"/>
  <c r="T35" i="24"/>
  <c r="AA20" i="24"/>
  <c r="AA37" i="24"/>
  <c r="AZ16" i="24"/>
  <c r="Y27" i="24"/>
  <c r="Y37" i="24"/>
  <c r="Z19" i="24"/>
  <c r="Z14" i="24"/>
  <c r="BK8" i="24"/>
  <c r="BK34" i="24"/>
  <c r="BK31" i="24"/>
  <c r="BC21" i="24"/>
  <c r="BC35" i="24"/>
  <c r="AU10" i="24"/>
  <c r="AU35" i="24"/>
  <c r="AU28" i="24"/>
  <c r="AM38" i="24"/>
  <c r="AM37" i="24"/>
  <c r="AE7" i="24"/>
  <c r="AE25" i="24"/>
  <c r="AE36" i="24"/>
  <c r="BA17" i="24"/>
  <c r="BA22" i="24"/>
  <c r="BA39" i="24"/>
  <c r="U7" i="24"/>
  <c r="U21" i="24"/>
  <c r="U23" i="24"/>
  <c r="U19" i="24"/>
  <c r="U13" i="24"/>
  <c r="U20" i="24"/>
  <c r="U36" i="24"/>
  <c r="U33" i="24"/>
  <c r="U27" i="24"/>
  <c r="U12" i="24"/>
  <c r="U31" i="24"/>
  <c r="U24" i="24"/>
  <c r="U18" i="24"/>
  <c r="U28" i="24"/>
  <c r="U30" i="24"/>
  <c r="Z18" i="24"/>
  <c r="BM31" i="24"/>
  <c r="BM16" i="24"/>
  <c r="BM22" i="24"/>
  <c r="BM23" i="24"/>
  <c r="BM19" i="24"/>
  <c r="BM7" i="24"/>
  <c r="BM12" i="24"/>
  <c r="BM11" i="24"/>
  <c r="BM18" i="24"/>
  <c r="BM17" i="24"/>
  <c r="BM10" i="24"/>
  <c r="BM9" i="24"/>
  <c r="BM37" i="24"/>
  <c r="BM30" i="24"/>
  <c r="Z31" i="24"/>
  <c r="BI9" i="24"/>
  <c r="BI30" i="24"/>
  <c r="AC25" i="24"/>
  <c r="Z13" i="24"/>
  <c r="BF8" i="24"/>
  <c r="AX36" i="24"/>
  <c r="Z33" i="24"/>
  <c r="AV35" i="24"/>
  <c r="AV19" i="24"/>
  <c r="AV11" i="24"/>
  <c r="AV20" i="24"/>
  <c r="AV39" i="24"/>
  <c r="AV33" i="24"/>
  <c r="AV15" i="24"/>
  <c r="AV23" i="24"/>
  <c r="AV26" i="24"/>
  <c r="AV31" i="24"/>
  <c r="AV21" i="24"/>
  <c r="AV10" i="24"/>
  <c r="AV14" i="24"/>
  <c r="AV8" i="24"/>
  <c r="AV40" i="24"/>
  <c r="AV24" i="24"/>
  <c r="AV37" i="24"/>
  <c r="AV30" i="24"/>
  <c r="AV18" i="24"/>
  <c r="AV34" i="24"/>
  <c r="AF12" i="24"/>
  <c r="AF22" i="24"/>
  <c r="AX13" i="24"/>
  <c r="AZ27" i="24"/>
  <c r="AX10" i="24"/>
  <c r="BK9" i="24"/>
  <c r="V33" i="24"/>
  <c r="V40" i="24"/>
  <c r="V35" i="24"/>
  <c r="V16" i="24"/>
  <c r="V14" i="24"/>
  <c r="V36" i="24"/>
  <c r="V29" i="24"/>
  <c r="V12" i="24"/>
  <c r="V20" i="24"/>
  <c r="V34" i="24"/>
  <c r="V22" i="24"/>
  <c r="V23" i="24"/>
  <c r="V8" i="24"/>
  <c r="V24" i="24"/>
  <c r="V38" i="24"/>
  <c r="V7" i="24"/>
  <c r="V10" i="24"/>
  <c r="BF31" i="24"/>
  <c r="BF27" i="24"/>
  <c r="BF13" i="24"/>
  <c r="BF7" i="24"/>
  <c r="BF25" i="24"/>
  <c r="BF24" i="24"/>
  <c r="BF9" i="24"/>
  <c r="BF10" i="24"/>
  <c r="BF33" i="24"/>
  <c r="BF19" i="24"/>
  <c r="BF17" i="24"/>
  <c r="BF37" i="24"/>
  <c r="BF26" i="24"/>
  <c r="BF15" i="24"/>
  <c r="BF40" i="24"/>
  <c r="BF21" i="24"/>
  <c r="BF35" i="24"/>
  <c r="BF20" i="24"/>
  <c r="AX15" i="24"/>
  <c r="AM10" i="24"/>
  <c r="AA26" i="24"/>
  <c r="AR25" i="24"/>
  <c r="AR24" i="24"/>
  <c r="AR18" i="24"/>
  <c r="AR8" i="24"/>
  <c r="AR33" i="24"/>
  <c r="AR13" i="24"/>
  <c r="AR27" i="24"/>
  <c r="AR17" i="24"/>
  <c r="AR12" i="24"/>
  <c r="AR29" i="24"/>
  <c r="AR11" i="24"/>
  <c r="AR10" i="24"/>
  <c r="AR32" i="24"/>
  <c r="AR15" i="24"/>
  <c r="AR22" i="24"/>
  <c r="AR16" i="24"/>
  <c r="AR37" i="24"/>
  <c r="BF39" i="24"/>
  <c r="T20" i="24"/>
  <c r="AZ29" i="24"/>
  <c r="AR38" i="24"/>
  <c r="T25" i="24"/>
  <c r="AM15" i="24"/>
  <c r="V15" i="24"/>
  <c r="AC10" i="24"/>
  <c r="AC26" i="24"/>
  <c r="AX28" i="24"/>
  <c r="AF40" i="24"/>
  <c r="AR31" i="24"/>
  <c r="Y18" i="24"/>
  <c r="Y16" i="24"/>
  <c r="AZ26" i="24"/>
  <c r="AZ38" i="24"/>
  <c r="AR23" i="24"/>
  <c r="AJ34" i="24"/>
  <c r="AJ23" i="24"/>
  <c r="T21" i="24"/>
  <c r="T26" i="24"/>
  <c r="AA21" i="24"/>
  <c r="AA30" i="24"/>
  <c r="AA33" i="24"/>
  <c r="T16" i="24"/>
  <c r="AJ7" i="24"/>
  <c r="Y30" i="24"/>
  <c r="AU11" i="24"/>
  <c r="BK16" i="24"/>
  <c r="BK40" i="24"/>
  <c r="BK39" i="24"/>
  <c r="BC22" i="24"/>
  <c r="BC24" i="24"/>
  <c r="AU15" i="24"/>
  <c r="AU40" i="24"/>
  <c r="AU36" i="24"/>
  <c r="AM20" i="24"/>
  <c r="AM39" i="24"/>
  <c r="AE15" i="24"/>
  <c r="AE27" i="24"/>
  <c r="BA18" i="24"/>
  <c r="BA24" i="24"/>
  <c r="BA33" i="24"/>
  <c r="AY34" i="24"/>
  <c r="AY21" i="24"/>
  <c r="AY9" i="24"/>
  <c r="AY15" i="24"/>
  <c r="AY8" i="24"/>
  <c r="AY22" i="24"/>
  <c r="AY16" i="24"/>
  <c r="AY13" i="24"/>
  <c r="AY7" i="24"/>
  <c r="AY19" i="24"/>
  <c r="AY25" i="24"/>
  <c r="AY24" i="24"/>
  <c r="AY10" i="24"/>
  <c r="AY12" i="24"/>
  <c r="AY40" i="24"/>
  <c r="AY29" i="24"/>
  <c r="V18" i="24"/>
  <c r="BI19" i="24"/>
  <c r="BI38" i="24"/>
  <c r="AC37" i="24"/>
  <c r="T9" i="24"/>
  <c r="U14" i="24"/>
  <c r="V21" i="24"/>
  <c r="AC15" i="24"/>
  <c r="BF22" i="24"/>
  <c r="AX11" i="24"/>
  <c r="AX38" i="24"/>
  <c r="Z21" i="24"/>
  <c r="AF33" i="24"/>
  <c r="AF26" i="24"/>
  <c r="AI24" i="24"/>
  <c r="AW27" i="24"/>
  <c r="AO23" i="24"/>
  <c r="BJ10" i="24"/>
  <c r="BN27" i="24"/>
  <c r="BN14" i="24"/>
  <c r="BN19" i="24"/>
  <c r="BN39" i="24"/>
  <c r="BN10" i="24"/>
  <c r="W8" i="24"/>
  <c r="W7" i="24"/>
  <c r="W34" i="24"/>
  <c r="AK35" i="24"/>
  <c r="AK11" i="24"/>
  <c r="AK25" i="24"/>
  <c r="AK31" i="24"/>
  <c r="AL11" i="24"/>
  <c r="AL10" i="24"/>
  <c r="BJ12" i="24"/>
  <c r="BJ27" i="24"/>
  <c r="AT7" i="24"/>
  <c r="AT23" i="24"/>
  <c r="AT39" i="24"/>
  <c r="AL27" i="24"/>
  <c r="AL25" i="24"/>
  <c r="AL32" i="24"/>
  <c r="AS21" i="24"/>
  <c r="AS13" i="24"/>
  <c r="AS7" i="24"/>
  <c r="AS9" i="24"/>
  <c r="AS22" i="24"/>
  <c r="AS31" i="24"/>
  <c r="BJ40" i="24"/>
  <c r="AL17" i="24"/>
  <c r="AS8" i="24"/>
  <c r="AG39" i="24"/>
  <c r="AG12" i="24"/>
  <c r="AG16" i="24"/>
  <c r="AG21" i="24"/>
  <c r="AG11" i="24"/>
  <c r="AG17" i="24"/>
  <c r="AG15" i="24"/>
  <c r="AG10" i="24"/>
  <c r="AG9" i="24"/>
  <c r="AG19" i="24"/>
  <c r="AG18" i="24"/>
  <c r="AG7" i="24"/>
  <c r="BN18" i="24"/>
  <c r="BN34" i="24"/>
  <c r="BN32" i="24"/>
  <c r="AH16" i="24"/>
  <c r="AH23" i="24"/>
  <c r="AH25" i="24"/>
  <c r="BL8" i="24"/>
  <c r="BL18" i="24"/>
  <c r="BL24" i="24"/>
  <c r="BL27" i="24"/>
  <c r="X18" i="24"/>
  <c r="X30" i="24"/>
  <c r="X37" i="24"/>
  <c r="BD33" i="24"/>
  <c r="AN18" i="24"/>
  <c r="AN20" i="24"/>
  <c r="AN19" i="24"/>
  <c r="AN33" i="24"/>
  <c r="AS14" i="24"/>
  <c r="AO33" i="24"/>
  <c r="AO17" i="24"/>
  <c r="AO7" i="24"/>
  <c r="AO15" i="24"/>
  <c r="AO26" i="24"/>
  <c r="AO19" i="24"/>
  <c r="AO18" i="24"/>
  <c r="AO20" i="24"/>
  <c r="AO16" i="24"/>
  <c r="AO12" i="24"/>
  <c r="AO11" i="24"/>
  <c r="AO10" i="24"/>
  <c r="AO9" i="24"/>
  <c r="W18" i="24"/>
  <c r="W14" i="24"/>
  <c r="W9" i="24"/>
  <c r="W12" i="24"/>
  <c r="W25" i="24"/>
  <c r="W11" i="24"/>
  <c r="W26" i="24"/>
  <c r="W27" i="24"/>
  <c r="BJ21" i="24"/>
  <c r="AT12" i="24"/>
  <c r="AT35" i="24"/>
  <c r="AH10" i="24"/>
  <c r="AH14" i="24"/>
  <c r="BH24" i="24"/>
  <c r="BH18" i="24"/>
  <c r="BH11" i="24"/>
  <c r="BH10" i="24"/>
  <c r="BH17" i="24"/>
  <c r="BH16" i="24"/>
  <c r="BH22" i="24"/>
  <c r="BH21" i="24"/>
  <c r="BH15" i="24"/>
  <c r="BH8" i="24"/>
  <c r="BH13" i="24"/>
  <c r="BH12" i="24"/>
  <c r="AL20" i="24"/>
  <c r="W13" i="24"/>
  <c r="BG10" i="24"/>
  <c r="BG13" i="24"/>
  <c r="BG16" i="24"/>
  <c r="BG9" i="24"/>
  <c r="BG20" i="24"/>
  <c r="BG15" i="24"/>
  <c r="BG8" i="24"/>
  <c r="BG7" i="24"/>
  <c r="BN8" i="24"/>
  <c r="BN28" i="24"/>
  <c r="BN29" i="24"/>
  <c r="AH18" i="24"/>
  <c r="AH33" i="24"/>
  <c r="AH38" i="24"/>
  <c r="BL23" i="24"/>
  <c r="X23" i="24"/>
  <c r="AN16" i="24"/>
  <c r="AW28" i="24"/>
  <c r="AW23" i="24"/>
  <c r="AW31" i="24"/>
  <c r="AW20" i="24"/>
  <c r="AW16" i="24"/>
  <c r="AW18" i="24"/>
  <c r="AW11" i="24"/>
  <c r="AW10" i="24"/>
  <c r="AW9" i="24"/>
  <c r="AW15" i="24"/>
  <c r="AW17" i="24"/>
  <c r="AW30" i="24"/>
  <c r="AW21" i="24"/>
  <c r="AW7" i="24"/>
  <c r="AW12" i="24"/>
  <c r="AT20" i="24"/>
  <c r="AT10" i="24"/>
  <c r="AT21" i="24"/>
  <c r="AT19" i="24"/>
  <c r="BN15" i="24"/>
  <c r="BN31" i="24"/>
  <c r="BN37" i="24"/>
  <c r="AH8" i="24"/>
  <c r="AH36" i="24"/>
  <c r="BJ15" i="24"/>
  <c r="BJ8" i="24"/>
  <c r="BJ29" i="24"/>
  <c r="BJ20" i="24"/>
  <c r="BJ14" i="24"/>
  <c r="BJ9" i="24"/>
  <c r="BJ26" i="24"/>
  <c r="BJ11" i="24"/>
  <c r="AI25" i="24"/>
  <c r="AI15" i="24"/>
  <c r="AI10" i="24"/>
  <c r="AI22" i="24"/>
  <c r="AI9" i="24"/>
  <c r="AI8" i="24"/>
  <c r="AI13" i="24"/>
  <c r="AI7" i="24"/>
  <c r="AI20" i="24"/>
  <c r="W28" i="24"/>
  <c r="AH20" i="24"/>
  <c r="AH13" i="24"/>
  <c r="AH12" i="24"/>
  <c r="AH7" i="24"/>
  <c r="BN9" i="24"/>
  <c r="BN23" i="24"/>
  <c r="BN36" i="24"/>
  <c r="AH22" i="24"/>
  <c r="AH26" i="24"/>
  <c r="AH40" i="24"/>
  <c r="W35" i="24"/>
</calcChain>
</file>

<file path=xl/sharedStrings.xml><?xml version="1.0" encoding="utf-8"?>
<sst xmlns="http://schemas.openxmlformats.org/spreadsheetml/2006/main" count="399" uniqueCount="236">
  <si>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</si>
  <si>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</si>
  <si>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</si>
  <si>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</si>
  <si>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</si>
  <si>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</si>
  <si>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</si>
  <si>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</si>
  <si>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</si>
  <si>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</si>
  <si>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</si>
  <si>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</si>
  <si>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</si>
  <si>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</si>
  <si>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</si>
  <si>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</si>
  <si>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</si>
  <si>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</si>
  <si>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</si>
  <si>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</si>
  <si>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</si>
  <si>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</si>
  <si>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</si>
  <si>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</si>
  <si>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</si>
  <si>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</si>
  <si>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</si>
  <si>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</si>
  <si>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</si>
  <si>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</si>
  <si>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</si>
  <si>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</si>
  <si>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</si>
  <si>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</si>
  <si>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</si>
  <si>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</si>
  <si>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</si>
  <si>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</si>
  <si>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</si>
  <si>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</si>
  <si>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</si>
  <si>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</si>
  <si>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</si>
  <si>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</si>
  <si>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</si>
  <si>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</si>
  <si>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</si>
  <si>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</si>
  <si>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</si>
  <si>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</si>
  <si>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</si>
  <si>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</si>
  <si>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</si>
  <si>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</si>
  <si>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</si>
  <si>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</si>
  <si>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</si>
  <si>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</si>
  <si>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</si>
  <si>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</si>
  <si>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</si>
  <si>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</si>
  <si>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</si>
  <si>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</si>
  <si>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</si>
  <si>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</si>
  <si>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</si>
  <si>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</si>
  <si>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</si>
  <si>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</si>
  <si>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</si>
  <si>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</si>
  <si>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</si>
  <si>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</si>
  <si>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</si>
  <si>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</si>
  <si>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</si>
  <si>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</si>
  <si>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</si>
  <si>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</si>
  <si>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</si>
  <si>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</si>
  <si>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</si>
  <si>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</si>
  <si>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</si>
  <si>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</si>
  <si>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</si>
  <si>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</si>
  <si>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</si>
  <si>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</si>
  <si>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</si>
  <si>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</si>
  <si>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</si>
  <si>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</si>
  <si>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</si>
  <si>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</si>
  <si>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</si>
  <si>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</si>
  <si>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</si>
  <si>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</si>
  <si>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</si>
  <si>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</si>
  <si>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</si>
  <si>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</si>
  <si>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</si>
  <si>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</si>
  <si>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</si>
  <si>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</si>
  <si>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</si>
  <si>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</si>
  <si>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</si>
  <si>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</si>
  <si>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</si>
  <si>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</si>
  <si>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</si>
  <si>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</si>
  <si>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</si>
  <si>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</si>
  <si>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</si>
  <si>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</si>
  <si>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</si>
  <si>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</si>
  <si>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</si>
  <si>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</si>
  <si>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</si>
  <si>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</si>
  <si>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</si>
  <si>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</si>
  <si>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</si>
  <si>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</si>
  <si>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</si>
  <si>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</si>
  <si>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</si>
  <si>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</si>
  <si>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 xml:space="preserve">--&gt; </t>
  </si>
  <si>
    <t>Change Values</t>
  </si>
  <si>
    <t>States</t>
  </si>
  <si>
    <t>_Co_Number</t>
  </si>
  <si>
    <t>_W_Weight</t>
  </si>
  <si>
    <t>_Y_synthetic</t>
  </si>
  <si>
    <t>Weight</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</si>
  <si>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</si>
  <si>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</si>
  <si>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</si>
  <si>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</si>
  <si>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</si>
  <si>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</si>
  <si>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</si>
  <si>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</si>
  <si>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</si>
  <si>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</si>
  <si>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</si>
  <si>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</si>
  <si>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</si>
  <si>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</si>
  <si>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</si>
  <si>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</si>
  <si>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</si>
  <si>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</si>
  <si>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</si>
  <si>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</si>
  <si>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</si>
  <si>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</si>
  <si>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</si>
  <si>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</si>
  <si>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</si>
  <si>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</si>
  <si>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</si>
  <si>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</si>
  <si>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Difference</t>
  </si>
  <si>
    <t>RMSE</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</si>
  <si>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</si>
  <si>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</si>
  <si>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</si>
  <si>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</si>
  <si>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</si>
  <si>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</si>
  <si>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_82_synth</t>
  </si>
  <si>
    <t>_85_synth</t>
  </si>
  <si>
    <t>_90_synth</t>
  </si>
  <si>
    <t>_94_synth</t>
  </si>
  <si>
    <t>_allin_synth</t>
  </si>
  <si>
    <t>_no_8_synth</t>
  </si>
  <si>
    <t>_no_18_synth</t>
  </si>
  <si>
    <t>_no_20_synth</t>
  </si>
  <si>
    <t>_no_27_synth</t>
  </si>
  <si>
    <t>_no_31_synth</t>
  </si>
  <si>
    <t>_no_38_synth</t>
  </si>
  <si>
    <t>_no_42_synth</t>
  </si>
  <si>
    <t>_no_46_synth</t>
  </si>
  <si>
    <t>_no_48_synth</t>
  </si>
  <si>
    <t>_no_53_synth</t>
  </si>
  <si>
    <t>_no_56_synth</t>
  </si>
  <si>
    <t>Synthetic 1982-1998</t>
  </si>
  <si>
    <t>1985-1998</t>
  </si>
  <si>
    <t>1990-1998</t>
  </si>
  <si>
    <t>1995-1998</t>
  </si>
  <si>
    <t>_no_1_synth</t>
  </si>
  <si>
    <t>_no_2_synth</t>
  </si>
  <si>
    <t>_no_4_synth</t>
  </si>
  <si>
    <t>_no_5_synth</t>
  </si>
  <si>
    <t>_no_6_synth</t>
  </si>
  <si>
    <t>_no_9_synth</t>
  </si>
  <si>
    <t>_no_10_synth</t>
  </si>
  <si>
    <t>_no_11_synth</t>
  </si>
  <si>
    <t>_no_12_synth</t>
  </si>
  <si>
    <t>_no_13_synth</t>
  </si>
  <si>
    <t>_no_15_synth</t>
  </si>
  <si>
    <t>_no_16_synth</t>
  </si>
  <si>
    <t>_no_19_synth</t>
  </si>
  <si>
    <t>_no_21_synth</t>
  </si>
  <si>
    <t>_no_22_synth</t>
  </si>
  <si>
    <t>_no_23_synth</t>
  </si>
  <si>
    <t>_no_24_synth</t>
  </si>
  <si>
    <t>_no_25_synth</t>
  </si>
  <si>
    <t>_no_26_synth</t>
  </si>
  <si>
    <t>_no_28_synth</t>
  </si>
  <si>
    <t>_no_29_synth</t>
  </si>
  <si>
    <t>_no_30_synth</t>
  </si>
  <si>
    <t>_no_32_synth</t>
  </si>
  <si>
    <t>_no_33_synth</t>
  </si>
  <si>
    <t>_no_34_synth</t>
  </si>
  <si>
    <t>_no_35_synth</t>
  </si>
  <si>
    <t>_no_36_synth</t>
  </si>
  <si>
    <t>_no_37_synth</t>
  </si>
  <si>
    <t>_no_39_synth</t>
  </si>
  <si>
    <t>_no_40_synth</t>
  </si>
  <si>
    <t>_no_41_synth</t>
  </si>
  <si>
    <t>_no_44_synth</t>
  </si>
  <si>
    <t>_no_45_synth</t>
  </si>
  <si>
    <t>_no_47_synth</t>
  </si>
  <si>
    <t>_no_49_synth</t>
  </si>
  <si>
    <t>_no_50_synth</t>
  </si>
  <si>
    <t>_no_51_synth</t>
  </si>
  <si>
    <t>_no_54_synth</t>
  </si>
  <si>
    <t>_no_55_synth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</si>
</sst>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0000_);_(* \(#,##0.0000\);_(* &quot;-&quot;??_);_(@_)"/>
    <numFmt numFmtId="165" formatCode="0.0%"/>
  </numFmts>
  <fonts count="1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7">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9" fontId="3" fillId="0" borderId="0" applyFont="0" applyFill="0" applyBorder="0" applyAlignment="0" applyProtection="0"/>
    <xf numFmtId="0" fontId="2" fillId="0" borderId="0"/>
    <xf numFmtId="0" fontId="1" fillId="0" borderId="0"/>
  </cellStyleXfs>
  <cellXfs count="20">
    <xf numFmtId="0" fontId="0" fillId="0" borderId="0" xfId="0"/>
    <xf numFmtId="0" fontId="4" fillId="0" borderId="0" xfId="2"/>
    <xf numFmtId="43" fontId="0" fillId="0" borderId="0" xfId="1" applyFont="1"/>
    <xf numFmtId="164" fontId="0" fillId="0" borderId="0" xfId="1" applyNumberFormat="1" applyFont="1"/>
    <xf numFmtId="0" fontId="4" fillId="0" borderId="0" xfId="2" applyFill="1"/>
    <xf numFmtId="0" fontId="0" fillId="0" borderId="0" xfId="1" applyNumberFormat="1" applyFont="1"/>
    <xf numFmtId="0" fontId="5" fillId="0" borderId="0" xfId="2" applyFont="1" applyFill="1"/>
    <xf numFmtId="0" fontId="0" fillId="0" borderId="0" xfId="0" quotePrefix="1"/>
    <xf numFmtId="0" fontId="6" fillId="0" borderId="0" xfId="0" applyFont="1"/>
    <xf numFmtId="9" fontId="0" fillId="0" borderId="0" xfId="4" applyFont="1"/>
    <xf numFmtId="0" fontId="2" fillId="0" borderId="0" xfId="2" applyFont="1" applyFill="1"/>
    <xf numFmtId="0" fontId="2" fillId="0" borderId="0" xfId="5" applyBorder="1"/>
    <xf numFmtId="0" fontId="7" fillId="2" borderId="0" xfId="5" applyFont="1" applyFill="1" applyBorder="1" applyAlignment="1">
      <alignment horizontal="left" vertical="center" wrapText="1" indent="1"/>
    </xf>
    <xf numFmtId="0" fontId="8" fillId="2" borderId="0" xfId="5" applyFont="1" applyFill="1" applyBorder="1" applyAlignment="1">
      <alignment horizontal="center" vertical="center"/>
    </xf>
    <xf numFmtId="0" fontId="9" fillId="3" borderId="1" xfId="5" applyFont="1" applyFill="1" applyBorder="1" applyAlignment="1">
      <alignment horizontal="left" vertical="center" indent="1"/>
    </xf>
    <xf numFmtId="165" fontId="9" fillId="3" borderId="1" xfId="4" applyNumberFormat="1" applyFont="1" applyFill="1" applyBorder="1" applyAlignment="1">
      <alignment horizontal="right" vertical="center" wrapText="1" indent="4"/>
    </xf>
    <xf numFmtId="0" fontId="10" fillId="4" borderId="2" xfId="5" applyFont="1" applyFill="1" applyBorder="1" applyAlignment="1">
      <alignment horizontal="left" vertical="center"/>
    </xf>
    <xf numFmtId="0" fontId="1" fillId="0" borderId="0" xfId="6" applyFill="1"/>
    <xf numFmtId="0" fontId="1" fillId="0" borderId="0" xfId="6"/>
    <xf numFmtId="43" fontId="0" fillId="0" borderId="0" xfId="0" applyNumberFormat="1"/>
  </cellXfs>
  <cellStyles count="7">
    <cellStyle name="Comma" xfId="1" builtinId="3"/>
    <cellStyle name="Comma 2" xfId="3"/>
    <cellStyle name="Normal" xfId="0" builtinId="0"/>
    <cellStyle name="Normal 2" xfId="2"/>
    <cellStyle name="Normal 2 2" xfId="6"/>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814007888819436E-2"/>
          <c:y val="0.20398242539431791"/>
          <c:w val="0.92035426835576961"/>
          <c:h val="0.6096733697167637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pt idx="27">
                  <c:v>0.30985015830397611</c:v>
                </c:pt>
                <c:pt idx="28">
                  <c:v>0.29393395404517653</c:v>
                </c:pt>
                <c:pt idx="29">
                  <c:v>0.29188917967677114</c:v>
                </c:pt>
                <c:pt idx="30">
                  <c:v>0.29679476535320287</c:v>
                </c:pt>
                <c:pt idx="31">
                  <c:v>0.27790786644816401</c:v>
                </c:pt>
                <c:pt idx="32">
                  <c:v>0.27518991136550908</c:v>
                </c:pt>
                <c:pt idx="33">
                  <c:v>0.25709336046874526</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782096310204595"/>
          <c:y val="0.13864393227283917"/>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1.3835581071319352E-4</c:v>
                </c:pt>
                <c:pt idx="1">
                  <c:v>-9.4498820810523885E-3</c:v>
                </c:pt>
                <c:pt idx="2">
                  <c:v>1.1108860964229389E-2</c:v>
                </c:pt>
                <c:pt idx="3">
                  <c:v>9.3321399036443639E-3</c:v>
                </c:pt>
                <c:pt idx="4">
                  <c:v>-1.1432272283307676E-2</c:v>
                </c:pt>
                <c:pt idx="5">
                  <c:v>1.0400515431242471E-2</c:v>
                </c:pt>
                <c:pt idx="6">
                  <c:v>-1.1364050419254146E-2</c:v>
                </c:pt>
                <c:pt idx="7">
                  <c:v>-6.157872821102667E-4</c:v>
                </c:pt>
                <c:pt idx="8">
                  <c:v>2.7983610533329709E-2</c:v>
                </c:pt>
                <c:pt idx="9">
                  <c:v>-2.0565123840516297E-2</c:v>
                </c:pt>
                <c:pt idx="10">
                  <c:v>1.6139711145938776E-2</c:v>
                </c:pt>
                <c:pt idx="11">
                  <c:v>2.1051006361852857E-2</c:v>
                </c:pt>
                <c:pt idx="12">
                  <c:v>1.0121600648711652E-2</c:v>
                </c:pt>
                <c:pt idx="13">
                  <c:v>-4.5695327369111277E-2</c:v>
                </c:pt>
                <c:pt idx="14">
                  <c:v>9.4338362466366392E-3</c:v>
                </c:pt>
                <c:pt idx="15">
                  <c:v>3.1337083113508142E-2</c:v>
                </c:pt>
                <c:pt idx="16">
                  <c:v>-6.9265776203152232E-2</c:v>
                </c:pt>
                <c:pt idx="17">
                  <c:v>0.11353829906131963</c:v>
                </c:pt>
                <c:pt idx="18">
                  <c:v>-4.3646628956773341E-2</c:v>
                </c:pt>
                <c:pt idx="19">
                  <c:v>4.7140755018387735E-2</c:v>
                </c:pt>
                <c:pt idx="20">
                  <c:v>-5.5884044360343957E-2</c:v>
                </c:pt>
                <c:pt idx="21">
                  <c:v>1.9633059319801752E-2</c:v>
                </c:pt>
                <c:pt idx="22">
                  <c:v>-6.3375322129604728E-2</c:v>
                </c:pt>
                <c:pt idx="23">
                  <c:v>3.1878134931715596E-2</c:v>
                </c:pt>
                <c:pt idx="24">
                  <c:v>-7.2881711425878848E-2</c:v>
                </c:pt>
                <c:pt idx="25">
                  <c:v>-8.2228503635130346E-2</c:v>
                </c:pt>
                <c:pt idx="26">
                  <c:v>2.5104075259588309E-2</c:v>
                </c:pt>
                <c:pt idx="27">
                  <c:v>1.8180712283503469E-2</c:v>
                </c:pt>
                <c:pt idx="28">
                  <c:v>0.24825568116845109</c:v>
                </c:pt>
                <c:pt idx="29">
                  <c:v>0.13319136598603223</c:v>
                </c:pt>
                <c:pt idx="30">
                  <c:v>-0.15693922988379524</c:v>
                </c:pt>
                <c:pt idx="31">
                  <c:v>-5.5224252065286389E-2</c:v>
                </c:pt>
                <c:pt idx="32">
                  <c:v>8.9488400868713586E-3</c:v>
                </c:pt>
                <c:pt idx="33">
                  <c:v>-8.9898496437269437E-2</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5.2682776004076004E-3</c:v>
                </c:pt>
                <c:pt idx="1">
                  <c:v>-1.2405744753777981E-2</c:v>
                </c:pt>
                <c:pt idx="2">
                  <c:v>4.7262017615139484E-3</c:v>
                </c:pt>
                <c:pt idx="3">
                  <c:v>3.4235376864671707E-2</c:v>
                </c:pt>
                <c:pt idx="4">
                  <c:v>-4.3023738544434309E-4</c:v>
                </c:pt>
                <c:pt idx="5">
                  <c:v>-3.5505399107933044E-2</c:v>
                </c:pt>
                <c:pt idx="6">
                  <c:v>2.0540278404951096E-2</c:v>
                </c:pt>
                <c:pt idx="7">
                  <c:v>-1.600397564470768E-2</c:v>
                </c:pt>
                <c:pt idx="8">
                  <c:v>-7.1393093094229698E-3</c:v>
                </c:pt>
                <c:pt idx="9">
                  <c:v>7.354823756031692E-4</c:v>
                </c:pt>
                <c:pt idx="10">
                  <c:v>-2.257646806538105E-2</c:v>
                </c:pt>
                <c:pt idx="11">
                  <c:v>-1.0850313119590282E-2</c:v>
                </c:pt>
                <c:pt idx="12">
                  <c:v>8.5160946473479271E-3</c:v>
                </c:pt>
                <c:pt idx="13">
                  <c:v>-4.5187369687482715E-4</c:v>
                </c:pt>
                <c:pt idx="14">
                  <c:v>3.2735015265643597E-3</c:v>
                </c:pt>
                <c:pt idx="15">
                  <c:v>-1.8815021961927414E-2</c:v>
                </c:pt>
                <c:pt idx="16">
                  <c:v>-1.1337141506373882E-2</c:v>
                </c:pt>
                <c:pt idx="17">
                  <c:v>-9.0089654549956322E-3</c:v>
                </c:pt>
                <c:pt idx="18">
                  <c:v>-2.3511938750743866E-2</c:v>
                </c:pt>
                <c:pt idx="19">
                  <c:v>2.9034005478024483E-2</c:v>
                </c:pt>
                <c:pt idx="20">
                  <c:v>-4.8013892956078053E-3</c:v>
                </c:pt>
                <c:pt idx="21">
                  <c:v>-8.5645569488406181E-3</c:v>
                </c:pt>
                <c:pt idx="22">
                  <c:v>-3.2753725536167622E-3</c:v>
                </c:pt>
                <c:pt idx="23">
                  <c:v>-5.1036770455539227E-3</c:v>
                </c:pt>
                <c:pt idx="24">
                  <c:v>2.9710233211517334E-2</c:v>
                </c:pt>
                <c:pt idx="25">
                  <c:v>1.2992935255169868E-2</c:v>
                </c:pt>
                <c:pt idx="26">
                  <c:v>6.8741128779947758E-3</c:v>
                </c:pt>
                <c:pt idx="27">
                  <c:v>9.9366353824734688E-3</c:v>
                </c:pt>
                <c:pt idx="28">
                  <c:v>2.0588601008057594E-2</c:v>
                </c:pt>
                <c:pt idx="29">
                  <c:v>1.4115733094513416E-2</c:v>
                </c:pt>
                <c:pt idx="30">
                  <c:v>4.6113569289445877E-2</c:v>
                </c:pt>
                <c:pt idx="31">
                  <c:v>6.4029325731098652E-3</c:v>
                </c:pt>
                <c:pt idx="32">
                  <c:v>-2.2792117670178413E-2</c:v>
                </c:pt>
                <c:pt idx="33">
                  <c:v>1.8529320135712624E-2</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1.6182824969291687E-2</c:v>
                </c:pt>
                <c:pt idx="1">
                  <c:v>1.654803566634655E-2</c:v>
                </c:pt>
                <c:pt idx="2">
                  <c:v>4.0903161279857159E-3</c:v>
                </c:pt>
                <c:pt idx="3">
                  <c:v>5.4358779452741146E-3</c:v>
                </c:pt>
                <c:pt idx="4">
                  <c:v>1.9789813086390495E-3</c:v>
                </c:pt>
                <c:pt idx="5">
                  <c:v>-1.8802594393491745E-2</c:v>
                </c:pt>
                <c:pt idx="6">
                  <c:v>-5.0451676361262798E-3</c:v>
                </c:pt>
                <c:pt idx="7">
                  <c:v>9.3254446983337402E-3</c:v>
                </c:pt>
                <c:pt idx="8">
                  <c:v>1.0268009267747402E-2</c:v>
                </c:pt>
                <c:pt idx="9">
                  <c:v>-1.6758348792791367E-2</c:v>
                </c:pt>
                <c:pt idx="10">
                  <c:v>2.3101496044546366E-3</c:v>
                </c:pt>
                <c:pt idx="11">
                  <c:v>-5.0060782814398408E-4</c:v>
                </c:pt>
                <c:pt idx="12">
                  <c:v>1.6046749427914619E-2</c:v>
                </c:pt>
                <c:pt idx="13">
                  <c:v>5.8875296963378787E-4</c:v>
                </c:pt>
                <c:pt idx="14">
                  <c:v>-6.6082472912967205E-3</c:v>
                </c:pt>
                <c:pt idx="15">
                  <c:v>-3.7032436579465866E-2</c:v>
                </c:pt>
                <c:pt idx="16">
                  <c:v>5.6052813306450844E-3</c:v>
                </c:pt>
                <c:pt idx="17">
                  <c:v>3.5275589674711227E-2</c:v>
                </c:pt>
                <c:pt idx="18">
                  <c:v>-8.5802475223317742E-4</c:v>
                </c:pt>
                <c:pt idx="19">
                  <c:v>-1.5801703557372093E-4</c:v>
                </c:pt>
                <c:pt idx="20">
                  <c:v>-6.6476687788963318E-3</c:v>
                </c:pt>
                <c:pt idx="21">
                  <c:v>2.9423034284263849E-3</c:v>
                </c:pt>
                <c:pt idx="22">
                  <c:v>4.802081361413002E-2</c:v>
                </c:pt>
                <c:pt idx="23">
                  <c:v>-7.8902952373027802E-3</c:v>
                </c:pt>
                <c:pt idx="24">
                  <c:v>4.1122261434793472E-2</c:v>
                </c:pt>
                <c:pt idx="25">
                  <c:v>7.7457772567868233E-3</c:v>
                </c:pt>
                <c:pt idx="26">
                  <c:v>6.601279228925705E-2</c:v>
                </c:pt>
                <c:pt idx="27">
                  <c:v>4.5704681426286697E-2</c:v>
                </c:pt>
                <c:pt idx="28">
                  <c:v>5.8317326009273529E-2</c:v>
                </c:pt>
                <c:pt idx="29">
                  <c:v>5.8332201093435287E-2</c:v>
                </c:pt>
                <c:pt idx="30">
                  <c:v>4.8672087490558624E-2</c:v>
                </c:pt>
                <c:pt idx="31">
                  <c:v>6.0370046645402908E-2</c:v>
                </c:pt>
                <c:pt idx="32">
                  <c:v>5.236005038022995E-2</c:v>
                </c:pt>
                <c:pt idx="33">
                  <c:v>-2.2108502686023712E-2</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-5.7167080231010914E-3</c:v>
                </c:pt>
                <c:pt idx="1">
                  <c:v>-5.4213190451264381E-3</c:v>
                </c:pt>
                <c:pt idx="2">
                  <c:v>-2.540658600628376E-2</c:v>
                </c:pt>
                <c:pt idx="3">
                  <c:v>-3.3856678754091263E-2</c:v>
                </c:pt>
                <c:pt idx="4">
                  <c:v>-4.4945262372493744E-2</c:v>
                </c:pt>
                <c:pt idx="5">
                  <c:v>-2.302473783493042E-2</c:v>
                </c:pt>
                <c:pt idx="6">
                  <c:v>-9.6772082149982452E-2</c:v>
                </c:pt>
                <c:pt idx="7">
                  <c:v>-0.10534802079200745</c:v>
                </c:pt>
                <c:pt idx="8">
                  <c:v>-6.5999560058116913E-2</c:v>
                </c:pt>
                <c:pt idx="9">
                  <c:v>-6.8777404725551605E-2</c:v>
                </c:pt>
                <c:pt idx="10">
                  <c:v>-1.8112502992153168E-2</c:v>
                </c:pt>
                <c:pt idx="11">
                  <c:v>2.2741686552762985E-2</c:v>
                </c:pt>
                <c:pt idx="12">
                  <c:v>3.7275135517120361E-2</c:v>
                </c:pt>
                <c:pt idx="13">
                  <c:v>6.2038861215114594E-2</c:v>
                </c:pt>
                <c:pt idx="14">
                  <c:v>3.1023750081658363E-2</c:v>
                </c:pt>
                <c:pt idx="15">
                  <c:v>6.7468553781509399E-2</c:v>
                </c:pt>
                <c:pt idx="16">
                  <c:v>5.4641291499137878E-2</c:v>
                </c:pt>
                <c:pt idx="17">
                  <c:v>4.4169999659061432E-2</c:v>
                </c:pt>
                <c:pt idx="18">
                  <c:v>9.6901826560497284E-2</c:v>
                </c:pt>
                <c:pt idx="19">
                  <c:v>0.13048072159290314</c:v>
                </c:pt>
                <c:pt idx="20">
                  <c:v>5.0925903022289276E-2</c:v>
                </c:pt>
                <c:pt idx="21">
                  <c:v>2.3293072357773781E-2</c:v>
                </c:pt>
                <c:pt idx="22">
                  <c:v>3.0017487704753876E-2</c:v>
                </c:pt>
                <c:pt idx="23">
                  <c:v>6.2427930533885956E-2</c:v>
                </c:pt>
                <c:pt idx="24">
                  <c:v>4.7907866537570953E-2</c:v>
                </c:pt>
                <c:pt idx="25">
                  <c:v>2.3621926084160805E-2</c:v>
                </c:pt>
                <c:pt idx="26">
                  <c:v>3.833504393696785E-2</c:v>
                </c:pt>
                <c:pt idx="27">
                  <c:v>6.5879762172698975E-2</c:v>
                </c:pt>
                <c:pt idx="28">
                  <c:v>-9.2888334766030312E-3</c:v>
                </c:pt>
                <c:pt idx="29">
                  <c:v>1.8214935436844826E-2</c:v>
                </c:pt>
                <c:pt idx="30">
                  <c:v>7.0141643285751343E-2</c:v>
                </c:pt>
                <c:pt idx="31">
                  <c:v>2.428160235285759E-2</c:v>
                </c:pt>
                <c:pt idx="32">
                  <c:v>5.3259087726473808E-3</c:v>
                </c:pt>
                <c:pt idx="33">
                  <c:v>3.3046036958694458E-2</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-5.1243486814200878E-3</c:v>
                </c:pt>
                <c:pt idx="1">
                  <c:v>-8.5626989603042603E-3</c:v>
                </c:pt>
                <c:pt idx="2">
                  <c:v>-1.7566867172718048E-3</c:v>
                </c:pt>
                <c:pt idx="3">
                  <c:v>-2.0536851137876511E-2</c:v>
                </c:pt>
                <c:pt idx="4">
                  <c:v>-4.4859439134597778E-2</c:v>
                </c:pt>
                <c:pt idx="5">
                  <c:v>3.6849666386842728E-2</c:v>
                </c:pt>
                <c:pt idx="6">
                  <c:v>3.469650074839592E-2</c:v>
                </c:pt>
                <c:pt idx="7">
                  <c:v>3.5283251199871302E-3</c:v>
                </c:pt>
                <c:pt idx="8">
                  <c:v>4.8588462173938751E-2</c:v>
                </c:pt>
                <c:pt idx="9">
                  <c:v>-2.645610086619854E-2</c:v>
                </c:pt>
                <c:pt idx="10">
                  <c:v>-1.7634229734539986E-2</c:v>
                </c:pt>
                <c:pt idx="11">
                  <c:v>2.2674596402794123E-3</c:v>
                </c:pt>
                <c:pt idx="12">
                  <c:v>-1.6225649043917656E-2</c:v>
                </c:pt>
                <c:pt idx="13">
                  <c:v>-1.5607603127136827E-3</c:v>
                </c:pt>
                <c:pt idx="14">
                  <c:v>-4.4253915548324585E-3</c:v>
                </c:pt>
                <c:pt idx="15">
                  <c:v>3.3414408564567566E-2</c:v>
                </c:pt>
                <c:pt idx="16">
                  <c:v>1.6339508816599846E-2</c:v>
                </c:pt>
                <c:pt idx="17">
                  <c:v>3.0537378042936325E-2</c:v>
                </c:pt>
                <c:pt idx="18">
                  <c:v>4.6426992863416672E-2</c:v>
                </c:pt>
                <c:pt idx="19">
                  <c:v>-2.1680535282939672E-3</c:v>
                </c:pt>
                <c:pt idx="20">
                  <c:v>2.637011930346489E-3</c:v>
                </c:pt>
                <c:pt idx="21">
                  <c:v>2.2291888017207384E-3</c:v>
                </c:pt>
                <c:pt idx="22">
                  <c:v>2.3408787325024605E-2</c:v>
                </c:pt>
                <c:pt idx="23">
                  <c:v>-4.2955376207828522E-2</c:v>
                </c:pt>
                <c:pt idx="24">
                  <c:v>-2.4935729801654816E-2</c:v>
                </c:pt>
                <c:pt idx="25">
                  <c:v>3.2094444613903761E-3</c:v>
                </c:pt>
                <c:pt idx="26">
                  <c:v>-1.767464354634285E-2</c:v>
                </c:pt>
                <c:pt idx="27">
                  <c:v>-2.3236645385622978E-2</c:v>
                </c:pt>
                <c:pt idx="28">
                  <c:v>5.0031688064336777E-2</c:v>
                </c:pt>
                <c:pt idx="29">
                  <c:v>-5.1176443696022034E-2</c:v>
                </c:pt>
                <c:pt idx="30">
                  <c:v>3.3074799925088882E-2</c:v>
                </c:pt>
                <c:pt idx="31">
                  <c:v>2.8281358536332846E-3</c:v>
                </c:pt>
                <c:pt idx="32">
                  <c:v>2.3809531703591347E-3</c:v>
                </c:pt>
                <c:pt idx="33">
                  <c:v>3.3678546547889709E-2</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-9.042154997587204E-3</c:v>
                </c:pt>
                <c:pt idx="1">
                  <c:v>3.0219701584428549E-3</c:v>
                </c:pt>
                <c:pt idx="2">
                  <c:v>9.1066798195242882E-3</c:v>
                </c:pt>
                <c:pt idx="3">
                  <c:v>1.0101484134793282E-2</c:v>
                </c:pt>
                <c:pt idx="4">
                  <c:v>-4.8117875121533871E-3</c:v>
                </c:pt>
                <c:pt idx="5">
                  <c:v>-1.0079921223223209E-2</c:v>
                </c:pt>
                <c:pt idx="6">
                  <c:v>1.6076210886240005E-2</c:v>
                </c:pt>
                <c:pt idx="7">
                  <c:v>-6.6669224761426449E-3</c:v>
                </c:pt>
                <c:pt idx="8">
                  <c:v>-5.7904617860913277E-3</c:v>
                </c:pt>
                <c:pt idx="9">
                  <c:v>-3.5306408535689116E-3</c:v>
                </c:pt>
                <c:pt idx="10">
                  <c:v>8.8744238018989563E-3</c:v>
                </c:pt>
                <c:pt idx="11">
                  <c:v>-3.2931396272033453E-3</c:v>
                </c:pt>
                <c:pt idx="12">
                  <c:v>8.5720856441184878E-4</c:v>
                </c:pt>
                <c:pt idx="13">
                  <c:v>4.0681962855160236E-3</c:v>
                </c:pt>
                <c:pt idx="14">
                  <c:v>-3.9619766175746918E-3</c:v>
                </c:pt>
                <c:pt idx="15">
                  <c:v>8.3932355046272278E-3</c:v>
                </c:pt>
                <c:pt idx="16">
                  <c:v>8.7912771850824356E-3</c:v>
                </c:pt>
                <c:pt idx="17">
                  <c:v>1.494675874710083E-2</c:v>
                </c:pt>
                <c:pt idx="18">
                  <c:v>1.4562169089913368E-2</c:v>
                </c:pt>
                <c:pt idx="19">
                  <c:v>2.8855903074145317E-2</c:v>
                </c:pt>
                <c:pt idx="20">
                  <c:v>5.0766400992870331E-2</c:v>
                </c:pt>
                <c:pt idx="21">
                  <c:v>3.9070669561624527E-2</c:v>
                </c:pt>
                <c:pt idx="22">
                  <c:v>4.4321347028017044E-2</c:v>
                </c:pt>
                <c:pt idx="23">
                  <c:v>2.866799384355545E-2</c:v>
                </c:pt>
                <c:pt idx="24">
                  <c:v>4.0917929261922836E-2</c:v>
                </c:pt>
                <c:pt idx="25">
                  <c:v>2.3146709427237511E-2</c:v>
                </c:pt>
                <c:pt idx="26">
                  <c:v>3.0110741034150124E-2</c:v>
                </c:pt>
                <c:pt idx="27">
                  <c:v>2.7384225279092789E-2</c:v>
                </c:pt>
                <c:pt idx="28">
                  <c:v>5.5092740803956985E-2</c:v>
                </c:pt>
                <c:pt idx="29">
                  <c:v>5.5666390806436539E-2</c:v>
                </c:pt>
                <c:pt idx="30">
                  <c:v>2.9816146939992905E-2</c:v>
                </c:pt>
                <c:pt idx="31">
                  <c:v>5.5160496383905411E-2</c:v>
                </c:pt>
                <c:pt idx="32">
                  <c:v>5.9260625392198563E-2</c:v>
                </c:pt>
                <c:pt idx="33">
                  <c:v>1.9104495644569397E-2</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2.111797034740448E-2</c:v>
                </c:pt>
                <c:pt idx="1">
                  <c:v>1.9523740047588944E-3</c:v>
                </c:pt>
                <c:pt idx="2">
                  <c:v>3.0299350619316101E-2</c:v>
                </c:pt>
                <c:pt idx="3">
                  <c:v>-4.0502874180674553E-3</c:v>
                </c:pt>
                <c:pt idx="4">
                  <c:v>-3.9917523972690105E-3</c:v>
                </c:pt>
                <c:pt idx="5">
                  <c:v>-1.6101088374853134E-2</c:v>
                </c:pt>
                <c:pt idx="6">
                  <c:v>2.1661518141627312E-2</c:v>
                </c:pt>
                <c:pt idx="7">
                  <c:v>1.1161249130964279E-2</c:v>
                </c:pt>
                <c:pt idx="8">
                  <c:v>-4.3909754604101181E-2</c:v>
                </c:pt>
                <c:pt idx="9">
                  <c:v>7.1793003007769585E-3</c:v>
                </c:pt>
                <c:pt idx="10">
                  <c:v>-2.2199681028723717E-2</c:v>
                </c:pt>
                <c:pt idx="11">
                  <c:v>-3.1770206987857819E-2</c:v>
                </c:pt>
                <c:pt idx="12">
                  <c:v>7.6073468662798405E-3</c:v>
                </c:pt>
                <c:pt idx="13">
                  <c:v>2.7570471167564392E-2</c:v>
                </c:pt>
                <c:pt idx="14">
                  <c:v>1.7111016437411308E-2</c:v>
                </c:pt>
                <c:pt idx="15">
                  <c:v>1.9414883572608232E-3</c:v>
                </c:pt>
                <c:pt idx="16">
                  <c:v>2.3305350914597511E-2</c:v>
                </c:pt>
                <c:pt idx="17">
                  <c:v>3.8969837129116058E-2</c:v>
                </c:pt>
                <c:pt idx="18">
                  <c:v>6.1125331558287144E-4</c:v>
                </c:pt>
                <c:pt idx="19">
                  <c:v>3.35368812084198E-2</c:v>
                </c:pt>
                <c:pt idx="20">
                  <c:v>6.3093103468418121E-2</c:v>
                </c:pt>
                <c:pt idx="21">
                  <c:v>2.2417550906538963E-2</c:v>
                </c:pt>
                <c:pt idx="22">
                  <c:v>4.4697698205709457E-2</c:v>
                </c:pt>
                <c:pt idx="23">
                  <c:v>3.7160392850637436E-2</c:v>
                </c:pt>
                <c:pt idx="24">
                  <c:v>-2.4496084079146385E-2</c:v>
                </c:pt>
                <c:pt idx="25">
                  <c:v>1.1487402021884918E-2</c:v>
                </c:pt>
                <c:pt idx="26">
                  <c:v>-3.5435162484645844E-2</c:v>
                </c:pt>
                <c:pt idx="27">
                  <c:v>2.0157370716333389E-2</c:v>
                </c:pt>
                <c:pt idx="28">
                  <c:v>-2.1994272246956825E-2</c:v>
                </c:pt>
                <c:pt idx="29">
                  <c:v>1.8478872254490852E-2</c:v>
                </c:pt>
                <c:pt idx="30">
                  <c:v>2.0457401871681213E-2</c:v>
                </c:pt>
                <c:pt idx="31">
                  <c:v>1.8000674899667501E-3</c:v>
                </c:pt>
                <c:pt idx="32">
                  <c:v>-3.9158482104539871E-3</c:v>
                </c:pt>
                <c:pt idx="33">
                  <c:v>-2.3325353860855103E-2</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1.758108101785183E-2</c:v>
                </c:pt>
                <c:pt idx="1">
                  <c:v>8.0947717651724815E-3</c:v>
                </c:pt>
                <c:pt idx="2">
                  <c:v>-1.7310841009020805E-2</c:v>
                </c:pt>
                <c:pt idx="3">
                  <c:v>2.9994538053870201E-2</c:v>
                </c:pt>
                <c:pt idx="4">
                  <c:v>-1.3855750672519207E-2</c:v>
                </c:pt>
                <c:pt idx="5">
                  <c:v>1.6771603375673294E-2</c:v>
                </c:pt>
                <c:pt idx="6">
                  <c:v>1.241195946931839E-2</c:v>
                </c:pt>
                <c:pt idx="7">
                  <c:v>9.0031366562470794E-4</c:v>
                </c:pt>
                <c:pt idx="8">
                  <c:v>-1.1482485570013523E-2</c:v>
                </c:pt>
                <c:pt idx="9">
                  <c:v>-3.6156117916107178E-2</c:v>
                </c:pt>
                <c:pt idx="10">
                  <c:v>6.7902281880378723E-3</c:v>
                </c:pt>
                <c:pt idx="11">
                  <c:v>9.0352448751218617E-5</c:v>
                </c:pt>
                <c:pt idx="12">
                  <c:v>2.3203663527965546E-2</c:v>
                </c:pt>
                <c:pt idx="13">
                  <c:v>1.7706392332911491E-2</c:v>
                </c:pt>
                <c:pt idx="14">
                  <c:v>1.132536493241787E-2</c:v>
                </c:pt>
                <c:pt idx="15">
                  <c:v>-1.3955775648355484E-3</c:v>
                </c:pt>
                <c:pt idx="16">
                  <c:v>-3.1929519027471542E-2</c:v>
                </c:pt>
                <c:pt idx="17">
                  <c:v>1.7184479162096977E-2</c:v>
                </c:pt>
                <c:pt idx="18">
                  <c:v>3.7948776036500931E-2</c:v>
                </c:pt>
                <c:pt idx="19">
                  <c:v>3.1046610325574875E-2</c:v>
                </c:pt>
                <c:pt idx="20">
                  <c:v>5.2255507558584213E-2</c:v>
                </c:pt>
                <c:pt idx="21">
                  <c:v>6.433945894241333E-2</c:v>
                </c:pt>
                <c:pt idx="22">
                  <c:v>4.5929644256830215E-2</c:v>
                </c:pt>
                <c:pt idx="23">
                  <c:v>1.9371164962649345E-2</c:v>
                </c:pt>
                <c:pt idx="24">
                  <c:v>1.9898872822523117E-2</c:v>
                </c:pt>
                <c:pt idx="25">
                  <c:v>4.9570467323064804E-2</c:v>
                </c:pt>
                <c:pt idx="26">
                  <c:v>4.66182641685009E-2</c:v>
                </c:pt>
                <c:pt idx="27">
                  <c:v>-1.5232362784445286E-2</c:v>
                </c:pt>
                <c:pt idx="28">
                  <c:v>2.2896362468600273E-2</c:v>
                </c:pt>
                <c:pt idx="29">
                  <c:v>-1.1739200912415981E-2</c:v>
                </c:pt>
                <c:pt idx="30">
                  <c:v>1.8820818513631821E-2</c:v>
                </c:pt>
                <c:pt idx="31">
                  <c:v>2.869904600083828E-2</c:v>
                </c:pt>
                <c:pt idx="32">
                  <c:v>8.7897449731826782E-2</c:v>
                </c:pt>
                <c:pt idx="33">
                  <c:v>8.0103412270545959E-2</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1.3194800354540348E-2</c:v>
                </c:pt>
                <c:pt idx="1">
                  <c:v>-1.7757503315806389E-2</c:v>
                </c:pt>
                <c:pt idx="2">
                  <c:v>1.9033566117286682E-2</c:v>
                </c:pt>
                <c:pt idx="3">
                  <c:v>1.4570455066859722E-2</c:v>
                </c:pt>
                <c:pt idx="4">
                  <c:v>-8.540215902030468E-3</c:v>
                </c:pt>
                <c:pt idx="5">
                  <c:v>-8.0697005614638329E-3</c:v>
                </c:pt>
                <c:pt idx="6">
                  <c:v>1.5730384737253189E-2</c:v>
                </c:pt>
                <c:pt idx="7">
                  <c:v>2.9266409575939178E-2</c:v>
                </c:pt>
                <c:pt idx="8">
                  <c:v>-3.1447507441043854E-2</c:v>
                </c:pt>
                <c:pt idx="9">
                  <c:v>-2.5775270536541939E-2</c:v>
                </c:pt>
                <c:pt idx="10">
                  <c:v>-1.6288852319121361E-2</c:v>
                </c:pt>
                <c:pt idx="11">
                  <c:v>4.7359757125377655E-2</c:v>
                </c:pt>
                <c:pt idx="12">
                  <c:v>1.0430523194372654E-2</c:v>
                </c:pt>
                <c:pt idx="13">
                  <c:v>-4.4718917459249496E-2</c:v>
                </c:pt>
                <c:pt idx="14">
                  <c:v>-4.2691598646342754E-3</c:v>
                </c:pt>
                <c:pt idx="15">
                  <c:v>3.5651590675115585E-2</c:v>
                </c:pt>
                <c:pt idx="16">
                  <c:v>4.8465016297996044E-3</c:v>
                </c:pt>
                <c:pt idx="17">
                  <c:v>-8.2298256456851959E-3</c:v>
                </c:pt>
                <c:pt idx="18">
                  <c:v>2.7684694156050682E-2</c:v>
                </c:pt>
                <c:pt idx="19">
                  <c:v>5.5093225091695786E-4</c:v>
                </c:pt>
                <c:pt idx="20">
                  <c:v>-6.179339811205864E-2</c:v>
                </c:pt>
                <c:pt idx="21">
                  <c:v>-4.428461566567421E-2</c:v>
                </c:pt>
                <c:pt idx="22">
                  <c:v>6.7817091941833496E-2</c:v>
                </c:pt>
                <c:pt idx="23">
                  <c:v>5.8721467852592468E-2</c:v>
                </c:pt>
                <c:pt idx="24">
                  <c:v>4.0106803178787231E-2</c:v>
                </c:pt>
                <c:pt idx="25">
                  <c:v>4.1122023016214371E-2</c:v>
                </c:pt>
                <c:pt idx="26">
                  <c:v>-5.6414160877466202E-2</c:v>
                </c:pt>
                <c:pt idx="27">
                  <c:v>1.8765021115541458E-2</c:v>
                </c:pt>
                <c:pt idx="28">
                  <c:v>-1.7988614737987518E-2</c:v>
                </c:pt>
                <c:pt idx="29">
                  <c:v>3.8680613040924072E-2</c:v>
                </c:pt>
                <c:pt idx="30">
                  <c:v>4.1302688419818878E-2</c:v>
                </c:pt>
                <c:pt idx="31">
                  <c:v>-2.7840696275234222E-3</c:v>
                </c:pt>
                <c:pt idx="32">
                  <c:v>5.6471750140190125E-3</c:v>
                </c:pt>
                <c:pt idx="33">
                  <c:v>1.5257798135280609E-2</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9.3489168211817741E-3</c:v>
                </c:pt>
                <c:pt idx="1">
                  <c:v>-2.187764085829258E-2</c:v>
                </c:pt>
                <c:pt idx="2">
                  <c:v>9.909946471452713E-3</c:v>
                </c:pt>
                <c:pt idx="3">
                  <c:v>-3.1050322577357292E-3</c:v>
                </c:pt>
                <c:pt idx="4">
                  <c:v>1.1257903650403023E-2</c:v>
                </c:pt>
                <c:pt idx="5">
                  <c:v>-1.0790386004373431E-3</c:v>
                </c:pt>
                <c:pt idx="6">
                  <c:v>-2.10808333940804E-3</c:v>
                </c:pt>
                <c:pt idx="7">
                  <c:v>2.2579641081392765E-3</c:v>
                </c:pt>
                <c:pt idx="8">
                  <c:v>1.1126996949315071E-2</c:v>
                </c:pt>
                <c:pt idx="9">
                  <c:v>-1.5563189052045345E-2</c:v>
                </c:pt>
                <c:pt idx="10">
                  <c:v>-3.3254805020987988E-3</c:v>
                </c:pt>
                <c:pt idx="11">
                  <c:v>-4.9063633196055889E-3</c:v>
                </c:pt>
                <c:pt idx="12">
                  <c:v>6.6823512315750122E-3</c:v>
                </c:pt>
                <c:pt idx="13">
                  <c:v>1.0286969132721424E-2</c:v>
                </c:pt>
                <c:pt idx="14">
                  <c:v>-7.0609296672046185E-3</c:v>
                </c:pt>
                <c:pt idx="15">
                  <c:v>5.1084961742162704E-3</c:v>
                </c:pt>
                <c:pt idx="16">
                  <c:v>-7.031804125290364E-5</c:v>
                </c:pt>
                <c:pt idx="17">
                  <c:v>-4.1706119664013386E-3</c:v>
                </c:pt>
                <c:pt idx="18">
                  <c:v>1.6743749380111694E-2</c:v>
                </c:pt>
                <c:pt idx="19">
                  <c:v>6.2278088182210922E-2</c:v>
                </c:pt>
                <c:pt idx="20">
                  <c:v>2.7409607544541359E-2</c:v>
                </c:pt>
                <c:pt idx="21">
                  <c:v>5.2867259830236435E-2</c:v>
                </c:pt>
                <c:pt idx="22">
                  <c:v>4.1593644767999649E-2</c:v>
                </c:pt>
                <c:pt idx="23">
                  <c:v>3.4619700163602829E-2</c:v>
                </c:pt>
                <c:pt idx="24">
                  <c:v>6.1000760644674301E-2</c:v>
                </c:pt>
                <c:pt idx="25">
                  <c:v>6.007959321141243E-2</c:v>
                </c:pt>
                <c:pt idx="26">
                  <c:v>6.0408655554056168E-2</c:v>
                </c:pt>
                <c:pt idx="27">
                  <c:v>4.7957383096218109E-2</c:v>
                </c:pt>
                <c:pt idx="28">
                  <c:v>5.3502809256315231E-2</c:v>
                </c:pt>
                <c:pt idx="29">
                  <c:v>4.2167812585830688E-2</c:v>
                </c:pt>
                <c:pt idx="30">
                  <c:v>8.7657168507575989E-2</c:v>
                </c:pt>
                <c:pt idx="31">
                  <c:v>2.2812742739915848E-2</c:v>
                </c:pt>
                <c:pt idx="32">
                  <c:v>4.1529137641191483E-2</c:v>
                </c:pt>
                <c:pt idx="33">
                  <c:v>2.3174211382865906E-2</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3.2436985522508621E-2</c:v>
                </c:pt>
                <c:pt idx="1">
                  <c:v>1.0520354844629765E-2</c:v>
                </c:pt>
                <c:pt idx="2">
                  <c:v>-4.6219930052757263E-2</c:v>
                </c:pt>
                <c:pt idx="3">
                  <c:v>1.4286333695054054E-2</c:v>
                </c:pt>
                <c:pt idx="4">
                  <c:v>2.3695079609751701E-2</c:v>
                </c:pt>
                <c:pt idx="5">
                  <c:v>1.2220665812492371E-2</c:v>
                </c:pt>
                <c:pt idx="6">
                  <c:v>-8.7210331112146378E-3</c:v>
                </c:pt>
                <c:pt idx="7">
                  <c:v>1.447509229183197E-2</c:v>
                </c:pt>
                <c:pt idx="8">
                  <c:v>-1.7716143280267715E-2</c:v>
                </c:pt>
                <c:pt idx="9">
                  <c:v>-1.4567921869456768E-2</c:v>
                </c:pt>
                <c:pt idx="10">
                  <c:v>5.8132299454882741E-4</c:v>
                </c:pt>
                <c:pt idx="11">
                  <c:v>-1.0550189763307571E-2</c:v>
                </c:pt>
                <c:pt idx="12">
                  <c:v>2.9162836726754904E-3</c:v>
                </c:pt>
                <c:pt idx="13">
                  <c:v>-3.0626537278294563E-2</c:v>
                </c:pt>
                <c:pt idx="14">
                  <c:v>4.578618798404932E-3</c:v>
                </c:pt>
                <c:pt idx="15">
                  <c:v>-2.7451405301690102E-2</c:v>
                </c:pt>
                <c:pt idx="16">
                  <c:v>2.7808281593024731E-3</c:v>
                </c:pt>
                <c:pt idx="17">
                  <c:v>-4.6052537858486176E-2</c:v>
                </c:pt>
                <c:pt idx="18">
                  <c:v>-5.4528187960386276E-2</c:v>
                </c:pt>
                <c:pt idx="19">
                  <c:v>-5.8011882938444614E-3</c:v>
                </c:pt>
                <c:pt idx="20">
                  <c:v>-2.7491327375173569E-2</c:v>
                </c:pt>
                <c:pt idx="21">
                  <c:v>-6.1669290065765381E-2</c:v>
                </c:pt>
                <c:pt idx="22">
                  <c:v>-2.520177885890007E-2</c:v>
                </c:pt>
                <c:pt idx="23">
                  <c:v>-1.577327586710453E-2</c:v>
                </c:pt>
                <c:pt idx="24">
                  <c:v>-4.5738521963357925E-2</c:v>
                </c:pt>
                <c:pt idx="25">
                  <c:v>-1.9105765968561172E-2</c:v>
                </c:pt>
                <c:pt idx="26">
                  <c:v>-3.3518251031637192E-2</c:v>
                </c:pt>
                <c:pt idx="27">
                  <c:v>-6.4642960205674171E-3</c:v>
                </c:pt>
                <c:pt idx="28">
                  <c:v>7.0356172509491444E-3</c:v>
                </c:pt>
                <c:pt idx="29">
                  <c:v>-1.1924903839826584E-2</c:v>
                </c:pt>
                <c:pt idx="30">
                  <c:v>3.3700063824653625E-2</c:v>
                </c:pt>
                <c:pt idx="31">
                  <c:v>-1.84320118278265E-2</c:v>
                </c:pt>
                <c:pt idx="32">
                  <c:v>-1.9973207265138626E-2</c:v>
                </c:pt>
                <c:pt idx="33">
                  <c:v>-2.6243852451443672E-2</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4.320107027888298E-2</c:v>
                </c:pt>
                <c:pt idx="1">
                  <c:v>-4.321114718914032E-2</c:v>
                </c:pt>
                <c:pt idx="2">
                  <c:v>-8.8497437536716461E-2</c:v>
                </c:pt>
                <c:pt idx="3">
                  <c:v>-1.8183119595050812E-2</c:v>
                </c:pt>
                <c:pt idx="4">
                  <c:v>1.3874986208975315E-2</c:v>
                </c:pt>
                <c:pt idx="5">
                  <c:v>5.299870390444994E-3</c:v>
                </c:pt>
                <c:pt idx="6">
                  <c:v>4.7250285744667053E-2</c:v>
                </c:pt>
                <c:pt idx="7">
                  <c:v>2.269710972905159E-2</c:v>
                </c:pt>
                <c:pt idx="8">
                  <c:v>4.4747614301741123E-3</c:v>
                </c:pt>
                <c:pt idx="9">
                  <c:v>5.1448732614517212E-2</c:v>
                </c:pt>
                <c:pt idx="10">
                  <c:v>-1.1130094528198242E-2</c:v>
                </c:pt>
                <c:pt idx="11">
                  <c:v>-3.8695055991411209E-2</c:v>
                </c:pt>
                <c:pt idx="12">
                  <c:v>2.8010845184326172E-2</c:v>
                </c:pt>
                <c:pt idx="13">
                  <c:v>1.4518901705741882E-2</c:v>
                </c:pt>
                <c:pt idx="14">
                  <c:v>-3.8998570293188095E-2</c:v>
                </c:pt>
                <c:pt idx="15">
                  <c:v>6.6217216663062572E-3</c:v>
                </c:pt>
                <c:pt idx="16">
                  <c:v>2.6343144476413727E-2</c:v>
                </c:pt>
                <c:pt idx="17">
                  <c:v>-1.0819919407367706E-2</c:v>
                </c:pt>
                <c:pt idx="18">
                  <c:v>5.762583389878273E-2</c:v>
                </c:pt>
                <c:pt idx="19">
                  <c:v>4.1475403122603893E-3</c:v>
                </c:pt>
                <c:pt idx="20">
                  <c:v>8.9876964688301086E-2</c:v>
                </c:pt>
                <c:pt idx="21">
                  <c:v>-6.0509941540658474E-3</c:v>
                </c:pt>
                <c:pt idx="22">
                  <c:v>2.4643629789352417E-2</c:v>
                </c:pt>
                <c:pt idx="23">
                  <c:v>-1.2663229368627071E-2</c:v>
                </c:pt>
                <c:pt idx="24">
                  <c:v>2.569865994155407E-2</c:v>
                </c:pt>
                <c:pt idx="25">
                  <c:v>-5.747397243976593E-2</c:v>
                </c:pt>
                <c:pt idx="26">
                  <c:v>9.189307689666748E-3</c:v>
                </c:pt>
                <c:pt idx="27">
                  <c:v>9.7595639526844025E-3</c:v>
                </c:pt>
                <c:pt idx="28">
                  <c:v>3.3066295087337494E-2</c:v>
                </c:pt>
                <c:pt idx="29">
                  <c:v>0.10765711218118668</c:v>
                </c:pt>
                <c:pt idx="30">
                  <c:v>-2.4923414457589388E-3</c:v>
                </c:pt>
                <c:pt idx="31">
                  <c:v>6.4867283217608929E-3</c:v>
                </c:pt>
                <c:pt idx="32">
                  <c:v>-9.3060620129108429E-3</c:v>
                </c:pt>
                <c:pt idx="33">
                  <c:v>-6.3600823283195496E-2</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-3.745877742767334E-2</c:v>
                </c:pt>
                <c:pt idx="1">
                  <c:v>-3.0780378729104996E-2</c:v>
                </c:pt>
                <c:pt idx="2">
                  <c:v>3.1218061223626137E-2</c:v>
                </c:pt>
                <c:pt idx="3">
                  <c:v>-1.2237814255058765E-2</c:v>
                </c:pt>
                <c:pt idx="4">
                  <c:v>-2.2460445761680603E-2</c:v>
                </c:pt>
                <c:pt idx="5">
                  <c:v>2.0221055019646883E-3</c:v>
                </c:pt>
                <c:pt idx="6">
                  <c:v>1.8027832731604576E-2</c:v>
                </c:pt>
                <c:pt idx="7">
                  <c:v>2.7228545397520065E-2</c:v>
                </c:pt>
                <c:pt idx="8">
                  <c:v>4.6210088767111301E-3</c:v>
                </c:pt>
                <c:pt idx="9">
                  <c:v>3.8487870246171951E-2</c:v>
                </c:pt>
                <c:pt idx="10">
                  <c:v>6.1336252838373184E-3</c:v>
                </c:pt>
                <c:pt idx="11">
                  <c:v>3.7736613303422928E-2</c:v>
                </c:pt>
                <c:pt idx="12">
                  <c:v>7.4431928806006908E-3</c:v>
                </c:pt>
                <c:pt idx="13">
                  <c:v>-1.8143861088901758E-3</c:v>
                </c:pt>
                <c:pt idx="14">
                  <c:v>6.133820116519928E-2</c:v>
                </c:pt>
                <c:pt idx="15">
                  <c:v>-2.2581854835152626E-2</c:v>
                </c:pt>
                <c:pt idx="16">
                  <c:v>-1.3356110081076622E-2</c:v>
                </c:pt>
                <c:pt idx="17">
                  <c:v>1.0336711071431637E-2</c:v>
                </c:pt>
                <c:pt idx="18">
                  <c:v>1.2982198037207127E-2</c:v>
                </c:pt>
                <c:pt idx="19">
                  <c:v>1.5818610787391663E-2</c:v>
                </c:pt>
                <c:pt idx="20">
                  <c:v>5.0263404846191406E-3</c:v>
                </c:pt>
                <c:pt idx="21">
                  <c:v>-4.6443818137049675E-3</c:v>
                </c:pt>
                <c:pt idx="22">
                  <c:v>-2.6331642642617226E-2</c:v>
                </c:pt>
                <c:pt idx="23">
                  <c:v>5.4126512259244919E-3</c:v>
                </c:pt>
                <c:pt idx="24">
                  <c:v>-7.5590834021568298E-3</c:v>
                </c:pt>
                <c:pt idx="25">
                  <c:v>2.9605576768517494E-2</c:v>
                </c:pt>
                <c:pt idx="26">
                  <c:v>3.8379121571779251E-2</c:v>
                </c:pt>
                <c:pt idx="27">
                  <c:v>5.0147779984399676E-4</c:v>
                </c:pt>
                <c:pt idx="28">
                  <c:v>-6.5885954536497593E-3</c:v>
                </c:pt>
                <c:pt idx="29">
                  <c:v>-4.9797344952821732E-2</c:v>
                </c:pt>
                <c:pt idx="30">
                  <c:v>-9.2840353026986122E-3</c:v>
                </c:pt>
                <c:pt idx="31">
                  <c:v>1.0773430578410625E-2</c:v>
                </c:pt>
                <c:pt idx="32">
                  <c:v>2.7397291734814644E-2</c:v>
                </c:pt>
                <c:pt idx="33">
                  <c:v>-1.9237978383898735E-2</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-5.8778529055416584E-3</c:v>
                </c:pt>
                <c:pt idx="1">
                  <c:v>-2.6365272700786591E-2</c:v>
                </c:pt>
                <c:pt idx="2">
                  <c:v>-8.9778105029836297E-4</c:v>
                </c:pt>
                <c:pt idx="3">
                  <c:v>9.2252343893051147E-3</c:v>
                </c:pt>
                <c:pt idx="4">
                  <c:v>3.8739815354347229E-2</c:v>
                </c:pt>
                <c:pt idx="5">
                  <c:v>-5.2244765684008598E-3</c:v>
                </c:pt>
                <c:pt idx="6">
                  <c:v>-1.3592000119388103E-2</c:v>
                </c:pt>
                <c:pt idx="7">
                  <c:v>-1.8976703286170959E-2</c:v>
                </c:pt>
                <c:pt idx="8">
                  <c:v>-3.4477870911359787E-2</c:v>
                </c:pt>
                <c:pt idx="9">
                  <c:v>2.3241018876433372E-2</c:v>
                </c:pt>
                <c:pt idx="10">
                  <c:v>-2.3119485005736351E-2</c:v>
                </c:pt>
                <c:pt idx="11">
                  <c:v>2.4287283420562744E-2</c:v>
                </c:pt>
                <c:pt idx="12">
                  <c:v>-1.2119303457438946E-2</c:v>
                </c:pt>
                <c:pt idx="13">
                  <c:v>2.3072201292961836E-3</c:v>
                </c:pt>
                <c:pt idx="14">
                  <c:v>1.323119830340147E-2</c:v>
                </c:pt>
                <c:pt idx="15">
                  <c:v>-5.7889246381819248E-3</c:v>
                </c:pt>
                <c:pt idx="16">
                  <c:v>1.9196342676877975E-2</c:v>
                </c:pt>
                <c:pt idx="17">
                  <c:v>-2.6585252489894629E-3</c:v>
                </c:pt>
                <c:pt idx="18">
                  <c:v>-1.7189314588904381E-2</c:v>
                </c:pt>
                <c:pt idx="19">
                  <c:v>-4.7632358968257904E-2</c:v>
                </c:pt>
                <c:pt idx="20">
                  <c:v>-5.5835571140050888E-2</c:v>
                </c:pt>
                <c:pt idx="21">
                  <c:v>-3.6743033677339554E-2</c:v>
                </c:pt>
                <c:pt idx="22">
                  <c:v>-2.7704294770956039E-2</c:v>
                </c:pt>
                <c:pt idx="23">
                  <c:v>-9.6838409081101418E-3</c:v>
                </c:pt>
                <c:pt idx="24">
                  <c:v>1.7988642677664757E-2</c:v>
                </c:pt>
                <c:pt idx="25">
                  <c:v>-1.3261338463053107E-3</c:v>
                </c:pt>
                <c:pt idx="26">
                  <c:v>2.0311863627284765E-3</c:v>
                </c:pt>
                <c:pt idx="27">
                  <c:v>2.0247578620910645E-2</c:v>
                </c:pt>
                <c:pt idx="28">
                  <c:v>-2.2600926458835602E-3</c:v>
                </c:pt>
                <c:pt idx="29">
                  <c:v>-1.405799388885498E-2</c:v>
                </c:pt>
                <c:pt idx="30">
                  <c:v>4.2455531656742096E-2</c:v>
                </c:pt>
                <c:pt idx="31">
                  <c:v>-2.3974578827619553E-2</c:v>
                </c:pt>
                <c:pt idx="32">
                  <c:v>-6.8493597209453583E-2</c:v>
                </c:pt>
                <c:pt idx="33">
                  <c:v>5.2192375063896179E-2</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-8.314153179526329E-3</c:v>
                </c:pt>
                <c:pt idx="1">
                  <c:v>-9.8012136295437813E-3</c:v>
                </c:pt>
                <c:pt idx="2">
                  <c:v>-1.8824460858013481E-4</c:v>
                </c:pt>
                <c:pt idx="3">
                  <c:v>4.8450129106640816E-3</c:v>
                </c:pt>
                <c:pt idx="4">
                  <c:v>6.6867657005786896E-3</c:v>
                </c:pt>
                <c:pt idx="5">
                  <c:v>3.4160705399699509E-4</c:v>
                </c:pt>
                <c:pt idx="6">
                  <c:v>-3.3734261523932219E-3</c:v>
                </c:pt>
                <c:pt idx="7">
                  <c:v>4.3730731122195721E-3</c:v>
                </c:pt>
                <c:pt idx="8">
                  <c:v>-5.6216120719909668E-3</c:v>
                </c:pt>
                <c:pt idx="9">
                  <c:v>-2.7426450978964567E-3</c:v>
                </c:pt>
                <c:pt idx="10">
                  <c:v>1.0105491615831852E-2</c:v>
                </c:pt>
                <c:pt idx="11">
                  <c:v>-9.0596890076994896E-3</c:v>
                </c:pt>
                <c:pt idx="12">
                  <c:v>3.2271980307996273E-4</c:v>
                </c:pt>
                <c:pt idx="13">
                  <c:v>2.480474766343832E-3</c:v>
                </c:pt>
                <c:pt idx="14">
                  <c:v>3.0803231056779623E-3</c:v>
                </c:pt>
                <c:pt idx="15">
                  <c:v>1.4592656865715981E-2</c:v>
                </c:pt>
                <c:pt idx="16">
                  <c:v>-3.668834688141942E-3</c:v>
                </c:pt>
                <c:pt idx="17">
                  <c:v>-5.2663790993392467E-3</c:v>
                </c:pt>
                <c:pt idx="18">
                  <c:v>4.9978792667388916E-2</c:v>
                </c:pt>
                <c:pt idx="19">
                  <c:v>2.3646783083677292E-2</c:v>
                </c:pt>
                <c:pt idx="20">
                  <c:v>4.9230065196752548E-2</c:v>
                </c:pt>
                <c:pt idx="21">
                  <c:v>3.9840690791606903E-2</c:v>
                </c:pt>
                <c:pt idx="22">
                  <c:v>7.6378472149372101E-3</c:v>
                </c:pt>
                <c:pt idx="23">
                  <c:v>3.378593921661377E-2</c:v>
                </c:pt>
                <c:pt idx="24">
                  <c:v>9.0701328590512276E-3</c:v>
                </c:pt>
                <c:pt idx="25">
                  <c:v>3.5051871091127396E-2</c:v>
                </c:pt>
                <c:pt idx="26">
                  <c:v>3.7773117423057556E-2</c:v>
                </c:pt>
                <c:pt idx="27">
                  <c:v>2.9325509443879128E-2</c:v>
                </c:pt>
                <c:pt idx="28">
                  <c:v>5.7352378964424133E-2</c:v>
                </c:pt>
                <c:pt idx="29">
                  <c:v>2.9903164133429527E-2</c:v>
                </c:pt>
                <c:pt idx="30">
                  <c:v>2.6345519348978996E-2</c:v>
                </c:pt>
                <c:pt idx="31">
                  <c:v>4.9946554005146027E-2</c:v>
                </c:pt>
                <c:pt idx="32">
                  <c:v>8.8464565575122833E-2</c:v>
                </c:pt>
                <c:pt idx="33">
                  <c:v>3.1164336949586868E-2</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-3.3312258892692626E-4</c:v>
                </c:pt>
                <c:pt idx="1">
                  <c:v>-1.4427999034523964E-2</c:v>
                </c:pt>
                <c:pt idx="2">
                  <c:v>-1.0280958376824856E-2</c:v>
                </c:pt>
                <c:pt idx="3">
                  <c:v>2.4131815880537033E-2</c:v>
                </c:pt>
                <c:pt idx="4">
                  <c:v>2.014257712289691E-3</c:v>
                </c:pt>
                <c:pt idx="5">
                  <c:v>-2.6400815695524216E-3</c:v>
                </c:pt>
                <c:pt idx="6">
                  <c:v>6.7927166819572449E-3</c:v>
                </c:pt>
                <c:pt idx="7">
                  <c:v>-2.6194754987955093E-2</c:v>
                </c:pt>
                <c:pt idx="8">
                  <c:v>1.3010625727474689E-2</c:v>
                </c:pt>
                <c:pt idx="9">
                  <c:v>1.4912503771483898E-2</c:v>
                </c:pt>
                <c:pt idx="10">
                  <c:v>1.3844694010913372E-2</c:v>
                </c:pt>
                <c:pt idx="11">
                  <c:v>1.4696485362946987E-2</c:v>
                </c:pt>
                <c:pt idx="12">
                  <c:v>-3.7304756697267294E-3</c:v>
                </c:pt>
                <c:pt idx="13">
                  <c:v>-2.6006743311882019E-2</c:v>
                </c:pt>
                <c:pt idx="14">
                  <c:v>3.8513571489602327E-3</c:v>
                </c:pt>
                <c:pt idx="15">
                  <c:v>1.6700610518455505E-2</c:v>
                </c:pt>
                <c:pt idx="16">
                  <c:v>-1.7292454838752747E-2</c:v>
                </c:pt>
                <c:pt idx="17">
                  <c:v>3.1021954491734505E-2</c:v>
                </c:pt>
                <c:pt idx="18">
                  <c:v>-6.0738034546375275E-2</c:v>
                </c:pt>
                <c:pt idx="19">
                  <c:v>1.9107885658740997E-2</c:v>
                </c:pt>
                <c:pt idx="20">
                  <c:v>-2.0761089399456978E-2</c:v>
                </c:pt>
                <c:pt idx="21">
                  <c:v>-4.4498734176158905E-2</c:v>
                </c:pt>
                <c:pt idx="22">
                  <c:v>2.976318821310997E-2</c:v>
                </c:pt>
                <c:pt idx="23">
                  <c:v>-1.0538206435739994E-2</c:v>
                </c:pt>
                <c:pt idx="24">
                  <c:v>-3.294915659353137E-3</c:v>
                </c:pt>
                <c:pt idx="25">
                  <c:v>-1.2182408012449741E-2</c:v>
                </c:pt>
                <c:pt idx="26">
                  <c:v>2.4577614385634661E-3</c:v>
                </c:pt>
                <c:pt idx="27">
                  <c:v>4.4916260987520218E-2</c:v>
                </c:pt>
                <c:pt idx="28">
                  <c:v>-1.2331530451774597E-2</c:v>
                </c:pt>
                <c:pt idx="29">
                  <c:v>-5.2380308508872986E-2</c:v>
                </c:pt>
                <c:pt idx="30">
                  <c:v>-5.691715981811285E-3</c:v>
                </c:pt>
                <c:pt idx="31">
                  <c:v>2.29664146900177E-2</c:v>
                </c:pt>
                <c:pt idx="32">
                  <c:v>7.166124414652586E-3</c:v>
                </c:pt>
                <c:pt idx="33">
                  <c:v>3.218725323677063E-2</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-7.3644809424877167E-2</c:v>
                </c:pt>
                <c:pt idx="1">
                  <c:v>3.741864487528801E-2</c:v>
                </c:pt>
                <c:pt idx="2">
                  <c:v>0.11139955371618271</c:v>
                </c:pt>
                <c:pt idx="3">
                  <c:v>9.7392626106739044E-2</c:v>
                </c:pt>
                <c:pt idx="4">
                  <c:v>0.10881414264440536</c:v>
                </c:pt>
                <c:pt idx="5">
                  <c:v>8.891412615776062E-2</c:v>
                </c:pt>
                <c:pt idx="6">
                  <c:v>0.16640463471412659</c:v>
                </c:pt>
                <c:pt idx="7">
                  <c:v>4.5858155936002731E-2</c:v>
                </c:pt>
                <c:pt idx="8">
                  <c:v>7.2911135852336884E-2</c:v>
                </c:pt>
                <c:pt idx="9">
                  <c:v>1.8430104479193687E-2</c:v>
                </c:pt>
                <c:pt idx="10">
                  <c:v>-0.1112816333770752</c:v>
                </c:pt>
                <c:pt idx="11">
                  <c:v>-6.5985128283500671E-2</c:v>
                </c:pt>
                <c:pt idx="12">
                  <c:v>-4.6204801648855209E-2</c:v>
                </c:pt>
                <c:pt idx="13">
                  <c:v>-5.993720144033432E-2</c:v>
                </c:pt>
                <c:pt idx="14">
                  <c:v>-3.2521359622478485E-2</c:v>
                </c:pt>
                <c:pt idx="15">
                  <c:v>-7.5484350323677063E-2</c:v>
                </c:pt>
                <c:pt idx="16">
                  <c:v>-7.4886955320835114E-2</c:v>
                </c:pt>
                <c:pt idx="17">
                  <c:v>-2.9475066810846329E-2</c:v>
                </c:pt>
                <c:pt idx="18">
                  <c:v>5.5104461498558521E-3</c:v>
                </c:pt>
                <c:pt idx="19">
                  <c:v>-9.725707583129406E-3</c:v>
                </c:pt>
                <c:pt idx="20">
                  <c:v>2.9717880534008145E-4</c:v>
                </c:pt>
                <c:pt idx="21">
                  <c:v>-4.6381104737520218E-2</c:v>
                </c:pt>
                <c:pt idx="22">
                  <c:v>-3.1951531767845154E-2</c:v>
                </c:pt>
                <c:pt idx="23">
                  <c:v>-5.9569936245679855E-2</c:v>
                </c:pt>
                <c:pt idx="24">
                  <c:v>-6.3186779618263245E-2</c:v>
                </c:pt>
                <c:pt idx="25">
                  <c:v>-4.1541147977113724E-2</c:v>
                </c:pt>
                <c:pt idx="26">
                  <c:v>-6.2435497529804707E-3</c:v>
                </c:pt>
                <c:pt idx="27">
                  <c:v>-4.0060684084892273E-2</c:v>
                </c:pt>
                <c:pt idx="28">
                  <c:v>2.9670078307390213E-2</c:v>
                </c:pt>
                <c:pt idx="29">
                  <c:v>4.6719916164875031E-2</c:v>
                </c:pt>
                <c:pt idx="30">
                  <c:v>-5.2635662257671356E-2</c:v>
                </c:pt>
                <c:pt idx="31">
                  <c:v>-4.913131520152092E-2</c:v>
                </c:pt>
                <c:pt idx="32">
                  <c:v>2.0318044349551201E-2</c:v>
                </c:pt>
                <c:pt idx="33">
                  <c:v>1.2344076298177242E-2</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4.2641587555408478E-2</c:v>
                </c:pt>
                <c:pt idx="1">
                  <c:v>3.9848829619586468E-3</c:v>
                </c:pt>
                <c:pt idx="2">
                  <c:v>4.2531836777925491E-2</c:v>
                </c:pt>
                <c:pt idx="3">
                  <c:v>2.1853012964129448E-2</c:v>
                </c:pt>
                <c:pt idx="4">
                  <c:v>8.1988656893372536E-3</c:v>
                </c:pt>
                <c:pt idx="5">
                  <c:v>6.3801002688705921E-3</c:v>
                </c:pt>
                <c:pt idx="6">
                  <c:v>-1.1559697799384594E-2</c:v>
                </c:pt>
                <c:pt idx="7">
                  <c:v>-3.8736168295145035E-2</c:v>
                </c:pt>
                <c:pt idx="8">
                  <c:v>-3.9707258110865951E-4</c:v>
                </c:pt>
                <c:pt idx="9">
                  <c:v>-1.5998110175132751E-2</c:v>
                </c:pt>
                <c:pt idx="10">
                  <c:v>3.4359053242951632E-3</c:v>
                </c:pt>
                <c:pt idx="11">
                  <c:v>-5.8779339306056499E-3</c:v>
                </c:pt>
                <c:pt idx="12">
                  <c:v>-4.4880975037813187E-2</c:v>
                </c:pt>
                <c:pt idx="13">
                  <c:v>-2.0747676491737366E-2</c:v>
                </c:pt>
                <c:pt idx="14">
                  <c:v>-3.4611973911523819E-2</c:v>
                </c:pt>
                <c:pt idx="15">
                  <c:v>4.1790078394114971E-3</c:v>
                </c:pt>
                <c:pt idx="16">
                  <c:v>2.610856294631958E-2</c:v>
                </c:pt>
                <c:pt idx="17">
                  <c:v>2.8552932664752007E-2</c:v>
                </c:pt>
                <c:pt idx="18">
                  <c:v>1.2073421850800514E-2</c:v>
                </c:pt>
                <c:pt idx="19">
                  <c:v>-2.5440072640776634E-2</c:v>
                </c:pt>
                <c:pt idx="20">
                  <c:v>3.1321372836828232E-2</c:v>
                </c:pt>
                <c:pt idx="21">
                  <c:v>8.2651795819401741E-3</c:v>
                </c:pt>
                <c:pt idx="22">
                  <c:v>-1.1551673524081707E-2</c:v>
                </c:pt>
                <c:pt idx="23">
                  <c:v>2.1435225382447243E-2</c:v>
                </c:pt>
                <c:pt idx="24">
                  <c:v>-2.1397387608885765E-2</c:v>
                </c:pt>
                <c:pt idx="25">
                  <c:v>-4.5851133763790131E-3</c:v>
                </c:pt>
                <c:pt idx="26">
                  <c:v>2.882842905819416E-3</c:v>
                </c:pt>
                <c:pt idx="27">
                  <c:v>1.4939308166503906E-2</c:v>
                </c:pt>
                <c:pt idx="28">
                  <c:v>1.4174610376358032E-2</c:v>
                </c:pt>
                <c:pt idx="29">
                  <c:v>-9.9983401596546173E-3</c:v>
                </c:pt>
                <c:pt idx="30">
                  <c:v>-4.1169758886098862E-2</c:v>
                </c:pt>
                <c:pt idx="31">
                  <c:v>-1.7688166117295623E-3</c:v>
                </c:pt>
                <c:pt idx="32">
                  <c:v>5.567383486777544E-3</c:v>
                </c:pt>
                <c:pt idx="33">
                  <c:v>6.6326051019132137E-3</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-2.1007195115089417E-2</c:v>
                </c:pt>
                <c:pt idx="1">
                  <c:v>3.0578166246414185E-2</c:v>
                </c:pt>
                <c:pt idx="2">
                  <c:v>2.717791311442852E-2</c:v>
                </c:pt>
                <c:pt idx="3">
                  <c:v>-9.7145363688468933E-2</c:v>
                </c:pt>
                <c:pt idx="4">
                  <c:v>1.2786508537828922E-2</c:v>
                </c:pt>
                <c:pt idx="5">
                  <c:v>-6.0338173061609268E-2</c:v>
                </c:pt>
                <c:pt idx="6">
                  <c:v>-3.7989474833011627E-2</c:v>
                </c:pt>
                <c:pt idx="7">
                  <c:v>2.8681386262178421E-2</c:v>
                </c:pt>
                <c:pt idx="8">
                  <c:v>-7.1605760604143143E-3</c:v>
                </c:pt>
                <c:pt idx="9">
                  <c:v>-5.2943918853998184E-2</c:v>
                </c:pt>
                <c:pt idx="10">
                  <c:v>-3.2568950206041336E-2</c:v>
                </c:pt>
                <c:pt idx="11">
                  <c:v>-5.6839380413293839E-2</c:v>
                </c:pt>
                <c:pt idx="12">
                  <c:v>-3.6959178745746613E-2</c:v>
                </c:pt>
                <c:pt idx="13">
                  <c:v>1.6708547249436378E-2</c:v>
                </c:pt>
                <c:pt idx="14">
                  <c:v>4.5721989125013351E-2</c:v>
                </c:pt>
                <c:pt idx="15">
                  <c:v>-5.3577110171318054E-2</c:v>
                </c:pt>
                <c:pt idx="16">
                  <c:v>1.0690201073884964E-2</c:v>
                </c:pt>
                <c:pt idx="17">
                  <c:v>-0.10795112699270248</c:v>
                </c:pt>
                <c:pt idx="18">
                  <c:v>-5.2512094378471375E-2</c:v>
                </c:pt>
                <c:pt idx="19">
                  <c:v>-4.1344091296195984E-2</c:v>
                </c:pt>
                <c:pt idx="20">
                  <c:v>-6.7645851522684097E-3</c:v>
                </c:pt>
                <c:pt idx="21">
                  <c:v>-5.5919177830219269E-2</c:v>
                </c:pt>
                <c:pt idx="22">
                  <c:v>-9.3322202563285828E-2</c:v>
                </c:pt>
                <c:pt idx="23">
                  <c:v>-5.0960343331098557E-2</c:v>
                </c:pt>
                <c:pt idx="24">
                  <c:v>-4.2884126305580139E-2</c:v>
                </c:pt>
                <c:pt idx="25">
                  <c:v>-1.7464457079768181E-2</c:v>
                </c:pt>
                <c:pt idx="26">
                  <c:v>-2.5413518771529198E-2</c:v>
                </c:pt>
                <c:pt idx="27">
                  <c:v>5.4640386952087283E-4</c:v>
                </c:pt>
                <c:pt idx="28">
                  <c:v>-7.2189755737781525E-3</c:v>
                </c:pt>
                <c:pt idx="29">
                  <c:v>-1.3696296140551567E-2</c:v>
                </c:pt>
                <c:pt idx="30">
                  <c:v>-9.4287358224391937E-2</c:v>
                </c:pt>
                <c:pt idx="31">
                  <c:v>-3.1386405229568481E-2</c:v>
                </c:pt>
                <c:pt idx="32">
                  <c:v>-5.2755407989025116E-2</c:v>
                </c:pt>
                <c:pt idx="33">
                  <c:v>-2.1456260234117508E-2</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1.2436040677130222E-2</c:v>
                </c:pt>
                <c:pt idx="1">
                  <c:v>-7.6600192114710808E-3</c:v>
                </c:pt>
                <c:pt idx="2">
                  <c:v>5.9608358889818192E-2</c:v>
                </c:pt>
                <c:pt idx="3">
                  <c:v>1.7936035292223096E-3</c:v>
                </c:pt>
                <c:pt idx="4">
                  <c:v>1.7089188622776419E-4</c:v>
                </c:pt>
                <c:pt idx="5">
                  <c:v>1.4912408776581287E-2</c:v>
                </c:pt>
                <c:pt idx="6">
                  <c:v>-3.8428403437137604E-2</c:v>
                </c:pt>
                <c:pt idx="7">
                  <c:v>3.2774170394986868E-3</c:v>
                </c:pt>
                <c:pt idx="8">
                  <c:v>6.1494745314121246E-3</c:v>
                </c:pt>
                <c:pt idx="9">
                  <c:v>1.5453528612852097E-2</c:v>
                </c:pt>
                <c:pt idx="10">
                  <c:v>3.4834083169698715E-2</c:v>
                </c:pt>
                <c:pt idx="11">
                  <c:v>1.1945327743887901E-2</c:v>
                </c:pt>
                <c:pt idx="12">
                  <c:v>-2.4315360933542252E-2</c:v>
                </c:pt>
                <c:pt idx="13">
                  <c:v>2.406013198196888E-3</c:v>
                </c:pt>
                <c:pt idx="14">
                  <c:v>-2.340107224881649E-3</c:v>
                </c:pt>
                <c:pt idx="15">
                  <c:v>-1.3842682354152203E-2</c:v>
                </c:pt>
                <c:pt idx="16">
                  <c:v>-3.5137303173542023E-2</c:v>
                </c:pt>
                <c:pt idx="17">
                  <c:v>-6.8305402994155884E-2</c:v>
                </c:pt>
                <c:pt idx="18">
                  <c:v>-1.1341194622218609E-3</c:v>
                </c:pt>
                <c:pt idx="19">
                  <c:v>-5.6145843118429184E-2</c:v>
                </c:pt>
                <c:pt idx="20">
                  <c:v>-3.269466757774353E-2</c:v>
                </c:pt>
                <c:pt idx="21">
                  <c:v>-0.10170489549636841</c:v>
                </c:pt>
                <c:pt idx="22">
                  <c:v>-4.0561653673648834E-2</c:v>
                </c:pt>
                <c:pt idx="23">
                  <c:v>-5.6412041187286377E-2</c:v>
                </c:pt>
                <c:pt idx="24">
                  <c:v>-4.4689889997243881E-2</c:v>
                </c:pt>
                <c:pt idx="25">
                  <c:v>-6.6546998918056488E-2</c:v>
                </c:pt>
                <c:pt idx="26">
                  <c:v>-2.6841774582862854E-2</c:v>
                </c:pt>
                <c:pt idx="27">
                  <c:v>-2.9253290966153145E-2</c:v>
                </c:pt>
                <c:pt idx="28">
                  <c:v>-1.7805550247430801E-2</c:v>
                </c:pt>
                <c:pt idx="29">
                  <c:v>-6.4678243361413479E-3</c:v>
                </c:pt>
                <c:pt idx="30">
                  <c:v>-0.11617488414049149</c:v>
                </c:pt>
                <c:pt idx="31">
                  <c:v>-5.9644032269716263E-2</c:v>
                </c:pt>
                <c:pt idx="32">
                  <c:v>-6.5620124340057373E-2</c:v>
                </c:pt>
                <c:pt idx="33">
                  <c:v>-6.1991449445486069E-2</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-4.2579486966133118E-2</c:v>
                </c:pt>
                <c:pt idx="1">
                  <c:v>1.2916550971567631E-2</c:v>
                </c:pt>
                <c:pt idx="2">
                  <c:v>-5.415310338139534E-2</c:v>
                </c:pt>
                <c:pt idx="3">
                  <c:v>2.9822122305631638E-2</c:v>
                </c:pt>
                <c:pt idx="4">
                  <c:v>-2.2604959085583687E-2</c:v>
                </c:pt>
                <c:pt idx="5">
                  <c:v>4.0589123964309692E-2</c:v>
                </c:pt>
                <c:pt idx="6">
                  <c:v>2.3357417434453964E-2</c:v>
                </c:pt>
                <c:pt idx="7">
                  <c:v>-2.7928179129958153E-2</c:v>
                </c:pt>
                <c:pt idx="8">
                  <c:v>-7.8805508092045784E-3</c:v>
                </c:pt>
                <c:pt idx="9">
                  <c:v>2.5430148467421532E-2</c:v>
                </c:pt>
                <c:pt idx="10">
                  <c:v>5.9556342661380768E-2</c:v>
                </c:pt>
                <c:pt idx="11">
                  <c:v>-2.401290088891983E-2</c:v>
                </c:pt>
                <c:pt idx="12">
                  <c:v>-5.2223730832338333E-2</c:v>
                </c:pt>
                <c:pt idx="13">
                  <c:v>4.084613174200058E-2</c:v>
                </c:pt>
                <c:pt idx="14">
                  <c:v>3.2845456153154373E-2</c:v>
                </c:pt>
                <c:pt idx="15">
                  <c:v>-4.7892220318317413E-2</c:v>
                </c:pt>
                <c:pt idx="16">
                  <c:v>1.5839675441384315E-2</c:v>
                </c:pt>
                <c:pt idx="17">
                  <c:v>-2.5307280011475086E-3</c:v>
                </c:pt>
                <c:pt idx="18">
                  <c:v>-5.6259673088788986E-2</c:v>
                </c:pt>
                <c:pt idx="19">
                  <c:v>-1.7703032121062279E-2</c:v>
                </c:pt>
                <c:pt idx="20">
                  <c:v>-4.0356263518333435E-2</c:v>
                </c:pt>
                <c:pt idx="21">
                  <c:v>3.9139088243246078E-2</c:v>
                </c:pt>
                <c:pt idx="22">
                  <c:v>4.5526758767664433E-3</c:v>
                </c:pt>
                <c:pt idx="23">
                  <c:v>-1.112549751996994E-2</c:v>
                </c:pt>
                <c:pt idx="24">
                  <c:v>-6.3643254339694977E-2</c:v>
                </c:pt>
                <c:pt idx="25">
                  <c:v>7.5496532022953033E-2</c:v>
                </c:pt>
                <c:pt idx="26">
                  <c:v>-2.0937839522957802E-2</c:v>
                </c:pt>
                <c:pt idx="27">
                  <c:v>2.2065907716751099E-2</c:v>
                </c:pt>
                <c:pt idx="28">
                  <c:v>-3.6479208618402481E-2</c:v>
                </c:pt>
                <c:pt idx="29">
                  <c:v>-1.4713464304804802E-2</c:v>
                </c:pt>
                <c:pt idx="30">
                  <c:v>1.0830783285200596E-2</c:v>
                </c:pt>
                <c:pt idx="31">
                  <c:v>-3.7942070513963699E-2</c:v>
                </c:pt>
                <c:pt idx="32">
                  <c:v>-1.971854642033577E-2</c:v>
                </c:pt>
                <c:pt idx="33">
                  <c:v>-1.7125217244029045E-2</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-1.2066302821040154E-2</c:v>
                </c:pt>
                <c:pt idx="1">
                  <c:v>-1.0737711272668093E-4</c:v>
                </c:pt>
                <c:pt idx="2">
                  <c:v>1.5441997675225139E-3</c:v>
                </c:pt>
                <c:pt idx="3">
                  <c:v>1.447296142578125E-2</c:v>
                </c:pt>
                <c:pt idx="4">
                  <c:v>5.578299518674612E-3</c:v>
                </c:pt>
                <c:pt idx="5">
                  <c:v>-1.5925835818052292E-2</c:v>
                </c:pt>
                <c:pt idx="6">
                  <c:v>-1.4071550220251083E-2</c:v>
                </c:pt>
                <c:pt idx="7">
                  <c:v>2.1741237491369247E-2</c:v>
                </c:pt>
                <c:pt idx="8">
                  <c:v>-2.0456158090382814E-3</c:v>
                </c:pt>
                <c:pt idx="9">
                  <c:v>-9.9500818178057671E-3</c:v>
                </c:pt>
                <c:pt idx="10">
                  <c:v>-1.9907433539628983E-2</c:v>
                </c:pt>
                <c:pt idx="11">
                  <c:v>7.4790269136428833E-3</c:v>
                </c:pt>
                <c:pt idx="12">
                  <c:v>6.8928701803088188E-3</c:v>
                </c:pt>
                <c:pt idx="13">
                  <c:v>1.9532725214958191E-2</c:v>
                </c:pt>
                <c:pt idx="14">
                  <c:v>6.1510559171438217E-3</c:v>
                </c:pt>
                <c:pt idx="15">
                  <c:v>-3.358928021043539E-3</c:v>
                </c:pt>
                <c:pt idx="16">
                  <c:v>-3.3254764275625348E-4</c:v>
                </c:pt>
                <c:pt idx="17">
                  <c:v>-6.1272657476365566E-3</c:v>
                </c:pt>
                <c:pt idx="18">
                  <c:v>-3.9391070604324341E-2</c:v>
                </c:pt>
                <c:pt idx="19">
                  <c:v>7.6900976710021496E-3</c:v>
                </c:pt>
                <c:pt idx="20">
                  <c:v>-2.7606289368122816E-3</c:v>
                </c:pt>
                <c:pt idx="21">
                  <c:v>-1.0335514321923256E-2</c:v>
                </c:pt>
                <c:pt idx="22">
                  <c:v>-3.2996549271047115E-3</c:v>
                </c:pt>
                <c:pt idx="23">
                  <c:v>-2.9847446829080582E-2</c:v>
                </c:pt>
                <c:pt idx="24">
                  <c:v>-1.4951412566006184E-2</c:v>
                </c:pt>
                <c:pt idx="25">
                  <c:v>-3.2483063638210297E-2</c:v>
                </c:pt>
                <c:pt idx="26">
                  <c:v>-3.5691317170858383E-2</c:v>
                </c:pt>
                <c:pt idx="27">
                  <c:v>4.7922367230057716E-4</c:v>
                </c:pt>
                <c:pt idx="28">
                  <c:v>-3.1508017331361771E-2</c:v>
                </c:pt>
                <c:pt idx="29">
                  <c:v>-4.7268494963645935E-2</c:v>
                </c:pt>
                <c:pt idx="30">
                  <c:v>-1.6856640577316284E-2</c:v>
                </c:pt>
                <c:pt idx="31">
                  <c:v>-5.815806332975626E-3</c:v>
                </c:pt>
                <c:pt idx="32">
                  <c:v>-2.3145509883761406E-2</c:v>
                </c:pt>
                <c:pt idx="33">
                  <c:v>-4.6072866767644882E-2</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-2.366972528398037E-2</c:v>
                </c:pt>
                <c:pt idx="1">
                  <c:v>-2.5038333609700203E-2</c:v>
                </c:pt>
                <c:pt idx="2">
                  <c:v>1.9764073193073273E-2</c:v>
                </c:pt>
                <c:pt idx="3">
                  <c:v>1.0290741920471191E-2</c:v>
                </c:pt>
                <c:pt idx="4">
                  <c:v>-7.3898484697565436E-4</c:v>
                </c:pt>
                <c:pt idx="5">
                  <c:v>-2.9210075736045837E-2</c:v>
                </c:pt>
                <c:pt idx="6">
                  <c:v>1.8280113115906715E-2</c:v>
                </c:pt>
                <c:pt idx="7">
                  <c:v>7.5271710753440857E-2</c:v>
                </c:pt>
                <c:pt idx="8">
                  <c:v>-3.4396953880786896E-2</c:v>
                </c:pt>
                <c:pt idx="9">
                  <c:v>1.7030097544193268E-2</c:v>
                </c:pt>
                <c:pt idx="10">
                  <c:v>4.51662577688694E-2</c:v>
                </c:pt>
                <c:pt idx="11">
                  <c:v>1.6883371397852898E-2</c:v>
                </c:pt>
                <c:pt idx="12">
                  <c:v>-1.7034342512488365E-2</c:v>
                </c:pt>
                <c:pt idx="13">
                  <c:v>-2.5462502613663673E-2</c:v>
                </c:pt>
                <c:pt idx="14">
                  <c:v>-0.13245843350887299</c:v>
                </c:pt>
                <c:pt idx="15">
                  <c:v>-3.736497089266777E-2</c:v>
                </c:pt>
                <c:pt idx="16">
                  <c:v>-4.6978563070297241E-2</c:v>
                </c:pt>
                <c:pt idx="17">
                  <c:v>-5.4785948246717453E-2</c:v>
                </c:pt>
                <c:pt idx="18">
                  <c:v>-5.4203208535909653E-2</c:v>
                </c:pt>
                <c:pt idx="19">
                  <c:v>-5.6063883006572723E-2</c:v>
                </c:pt>
                <c:pt idx="20">
                  <c:v>-7.0379547774791718E-2</c:v>
                </c:pt>
                <c:pt idx="21">
                  <c:v>-7.9919673502445221E-2</c:v>
                </c:pt>
                <c:pt idx="22">
                  <c:v>-3.8981056422926486E-4</c:v>
                </c:pt>
                <c:pt idx="23">
                  <c:v>-6.4630486071109772E-2</c:v>
                </c:pt>
                <c:pt idx="24">
                  <c:v>-4.5017916709184647E-3</c:v>
                </c:pt>
                <c:pt idx="25">
                  <c:v>-0.1257026195526123</c:v>
                </c:pt>
                <c:pt idx="26">
                  <c:v>-9.6220888197422028E-2</c:v>
                </c:pt>
                <c:pt idx="27">
                  <c:v>-2.1823618561029434E-2</c:v>
                </c:pt>
                <c:pt idx="28">
                  <c:v>-4.4474340975284576E-2</c:v>
                </c:pt>
                <c:pt idx="29">
                  <c:v>-3.2144829630851746E-2</c:v>
                </c:pt>
                <c:pt idx="30">
                  <c:v>-5.9162922203540802E-2</c:v>
                </c:pt>
                <c:pt idx="31">
                  <c:v>-5.6586612015962601E-2</c:v>
                </c:pt>
                <c:pt idx="32">
                  <c:v>-3.4606568515300751E-2</c:v>
                </c:pt>
                <c:pt idx="33">
                  <c:v>-6.0342408716678619E-2</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5.8189700357615948E-3</c:v>
                </c:pt>
                <c:pt idx="1">
                  <c:v>-9.7973067313432693E-3</c:v>
                </c:pt>
                <c:pt idx="2">
                  <c:v>-2.3488530889153481E-2</c:v>
                </c:pt>
                <c:pt idx="3">
                  <c:v>5.0891540013253689E-3</c:v>
                </c:pt>
                <c:pt idx="4">
                  <c:v>-1.5782257542014122E-2</c:v>
                </c:pt>
                <c:pt idx="5">
                  <c:v>-3.129962831735611E-2</c:v>
                </c:pt>
                <c:pt idx="6">
                  <c:v>1.0986180044710636E-2</c:v>
                </c:pt>
                <c:pt idx="7">
                  <c:v>1.9593690522015095E-3</c:v>
                </c:pt>
                <c:pt idx="8">
                  <c:v>2.6082197204232216E-2</c:v>
                </c:pt>
                <c:pt idx="9">
                  <c:v>-1.1176325380802155E-2</c:v>
                </c:pt>
                <c:pt idx="10">
                  <c:v>4.3062593787908554E-2</c:v>
                </c:pt>
                <c:pt idx="11">
                  <c:v>-7.8335767611861229E-3</c:v>
                </c:pt>
                <c:pt idx="12">
                  <c:v>8.5222003981471062E-3</c:v>
                </c:pt>
                <c:pt idx="13">
                  <c:v>8.6613493040204048E-3</c:v>
                </c:pt>
                <c:pt idx="14">
                  <c:v>1.7521791160106659E-2</c:v>
                </c:pt>
                <c:pt idx="15">
                  <c:v>-1.9635714124888182E-3</c:v>
                </c:pt>
                <c:pt idx="16">
                  <c:v>-1.9562050700187683E-2</c:v>
                </c:pt>
                <c:pt idx="17">
                  <c:v>-8.2705114036798477E-3</c:v>
                </c:pt>
                <c:pt idx="18">
                  <c:v>-2.7959829196333885E-2</c:v>
                </c:pt>
                <c:pt idx="19">
                  <c:v>2.2231508046388626E-3</c:v>
                </c:pt>
                <c:pt idx="20">
                  <c:v>1.7886951565742493E-2</c:v>
                </c:pt>
                <c:pt idx="21">
                  <c:v>4.2333502322435379E-2</c:v>
                </c:pt>
                <c:pt idx="22">
                  <c:v>3.2098665833473206E-2</c:v>
                </c:pt>
                <c:pt idx="23">
                  <c:v>2.8995314612984657E-2</c:v>
                </c:pt>
                <c:pt idx="24">
                  <c:v>2.2426484152674675E-2</c:v>
                </c:pt>
                <c:pt idx="25">
                  <c:v>4.6145956963300705E-2</c:v>
                </c:pt>
                <c:pt idx="26">
                  <c:v>2.9973389580845833E-2</c:v>
                </c:pt>
                <c:pt idx="27">
                  <c:v>2.0864434540271759E-2</c:v>
                </c:pt>
                <c:pt idx="28">
                  <c:v>3.0350157991051674E-2</c:v>
                </c:pt>
                <c:pt idx="29">
                  <c:v>3.3003399148583412E-3</c:v>
                </c:pt>
                <c:pt idx="30">
                  <c:v>-1.9985083490610123E-2</c:v>
                </c:pt>
                <c:pt idx="31">
                  <c:v>6.8845823407173157E-2</c:v>
                </c:pt>
                <c:pt idx="32">
                  <c:v>1.81288942694664E-2</c:v>
                </c:pt>
                <c:pt idx="33">
                  <c:v>1.751893013715744E-2</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-2.8546527028083801E-3</c:v>
                </c:pt>
                <c:pt idx="1">
                  <c:v>-7.3600574396550655E-3</c:v>
                </c:pt>
                <c:pt idx="2">
                  <c:v>-1.3004126958549023E-2</c:v>
                </c:pt>
                <c:pt idx="3">
                  <c:v>-1.4222527854144573E-2</c:v>
                </c:pt>
                <c:pt idx="4">
                  <c:v>2.2758385166525841E-2</c:v>
                </c:pt>
                <c:pt idx="5">
                  <c:v>9.3373954296112061E-3</c:v>
                </c:pt>
                <c:pt idx="6">
                  <c:v>-1.197971124202013E-2</c:v>
                </c:pt>
                <c:pt idx="7">
                  <c:v>1.0557581670582294E-2</c:v>
                </c:pt>
                <c:pt idx="8">
                  <c:v>1.289107371121645E-2</c:v>
                </c:pt>
                <c:pt idx="9">
                  <c:v>-1.4495241455733776E-2</c:v>
                </c:pt>
                <c:pt idx="10">
                  <c:v>5.8647962287068367E-3</c:v>
                </c:pt>
                <c:pt idx="11">
                  <c:v>1.6468165442347527E-2</c:v>
                </c:pt>
                <c:pt idx="12">
                  <c:v>8.3826780319213867E-3</c:v>
                </c:pt>
                <c:pt idx="13">
                  <c:v>1.8803713843226433E-2</c:v>
                </c:pt>
                <c:pt idx="14">
                  <c:v>-2.0847651176154613E-3</c:v>
                </c:pt>
                <c:pt idx="15">
                  <c:v>-1.703244261443615E-2</c:v>
                </c:pt>
                <c:pt idx="16">
                  <c:v>-1.7229478806257248E-2</c:v>
                </c:pt>
                <c:pt idx="17">
                  <c:v>-2.0806724205613136E-2</c:v>
                </c:pt>
                <c:pt idx="18">
                  <c:v>2.5665340945124626E-2</c:v>
                </c:pt>
                <c:pt idx="19">
                  <c:v>5.5714711546897888E-2</c:v>
                </c:pt>
                <c:pt idx="20">
                  <c:v>1.6717962920665741E-2</c:v>
                </c:pt>
                <c:pt idx="21">
                  <c:v>1.2534448178485036E-3</c:v>
                </c:pt>
                <c:pt idx="22">
                  <c:v>1.5057799406349659E-2</c:v>
                </c:pt>
                <c:pt idx="23">
                  <c:v>5.5980511009693146E-2</c:v>
                </c:pt>
                <c:pt idx="24">
                  <c:v>2.4870065972208977E-2</c:v>
                </c:pt>
                <c:pt idx="25">
                  <c:v>-1.5150078572332859E-2</c:v>
                </c:pt>
                <c:pt idx="26">
                  <c:v>-2.1101748570799828E-3</c:v>
                </c:pt>
                <c:pt idx="27">
                  <c:v>1.0665521956980228E-2</c:v>
                </c:pt>
                <c:pt idx="28">
                  <c:v>8.2346372306346893E-2</c:v>
                </c:pt>
                <c:pt idx="29">
                  <c:v>3.3107567578554153E-3</c:v>
                </c:pt>
                <c:pt idx="30">
                  <c:v>5.5334694683551788E-2</c:v>
                </c:pt>
                <c:pt idx="31">
                  <c:v>-3.2378196716308594E-2</c:v>
                </c:pt>
                <c:pt idx="32">
                  <c:v>2.6728218421339989E-2</c:v>
                </c:pt>
                <c:pt idx="33">
                  <c:v>-6.8485118448734283E-2</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1.3585959561169147E-2</c:v>
                </c:pt>
                <c:pt idx="1">
                  <c:v>2.4556382559239864E-3</c:v>
                </c:pt>
                <c:pt idx="2">
                  <c:v>1.0512427426874638E-2</c:v>
                </c:pt>
                <c:pt idx="3">
                  <c:v>1.087994547560811E-3</c:v>
                </c:pt>
                <c:pt idx="4">
                  <c:v>-8.2114320248365402E-3</c:v>
                </c:pt>
                <c:pt idx="5">
                  <c:v>-1.0473613627254963E-2</c:v>
                </c:pt>
                <c:pt idx="6">
                  <c:v>2.8097028844058514E-3</c:v>
                </c:pt>
                <c:pt idx="7">
                  <c:v>-2.25505530834198E-2</c:v>
                </c:pt>
                <c:pt idx="8">
                  <c:v>9.9676689133048058E-3</c:v>
                </c:pt>
                <c:pt idx="9">
                  <c:v>3.2243288587778807E-3</c:v>
                </c:pt>
                <c:pt idx="10">
                  <c:v>5.7868990115821362E-3</c:v>
                </c:pt>
                <c:pt idx="11">
                  <c:v>-6.4690411818446591E-6</c:v>
                </c:pt>
                <c:pt idx="12">
                  <c:v>1.4899211004376411E-2</c:v>
                </c:pt>
                <c:pt idx="13">
                  <c:v>-3.6713068839162588E-3</c:v>
                </c:pt>
                <c:pt idx="14">
                  <c:v>-1.2953305849805474E-3</c:v>
                </c:pt>
                <c:pt idx="15">
                  <c:v>3.593923058360815E-3</c:v>
                </c:pt>
                <c:pt idx="16">
                  <c:v>-3.3776991069316864E-2</c:v>
                </c:pt>
                <c:pt idx="17">
                  <c:v>-2.5004718452692032E-2</c:v>
                </c:pt>
                <c:pt idx="18">
                  <c:v>1.1041946709156036E-2</c:v>
                </c:pt>
                <c:pt idx="19">
                  <c:v>-1.9384561106562614E-2</c:v>
                </c:pt>
                <c:pt idx="20">
                  <c:v>-1.7257829895243049E-3</c:v>
                </c:pt>
                <c:pt idx="21">
                  <c:v>-6.5458077006042004E-3</c:v>
                </c:pt>
                <c:pt idx="22">
                  <c:v>-5.7111825793981552E-2</c:v>
                </c:pt>
                <c:pt idx="23">
                  <c:v>-1.830577664077282E-2</c:v>
                </c:pt>
                <c:pt idx="24">
                  <c:v>-1.9979557022452354E-2</c:v>
                </c:pt>
                <c:pt idx="25">
                  <c:v>-2.0884696394205093E-2</c:v>
                </c:pt>
                <c:pt idx="26">
                  <c:v>-1.6412308439612389E-2</c:v>
                </c:pt>
                <c:pt idx="27">
                  <c:v>-1.8022520234808326E-3</c:v>
                </c:pt>
                <c:pt idx="28">
                  <c:v>-2.248825877904892E-2</c:v>
                </c:pt>
                <c:pt idx="29">
                  <c:v>-3.8706090301275253E-2</c:v>
                </c:pt>
                <c:pt idx="30">
                  <c:v>-2.9086144641041756E-2</c:v>
                </c:pt>
                <c:pt idx="31">
                  <c:v>-3.262704610824585E-2</c:v>
                </c:pt>
                <c:pt idx="32">
                  <c:v>-2.4585789069533348E-3</c:v>
                </c:pt>
                <c:pt idx="33">
                  <c:v>4.8601338639855385E-3</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5.7697150623425841E-4</c:v>
                </c:pt>
                <c:pt idx="1">
                  <c:v>7.7329869382083416E-3</c:v>
                </c:pt>
                <c:pt idx="2">
                  <c:v>1.7974972724914551E-2</c:v>
                </c:pt>
                <c:pt idx="3">
                  <c:v>-1.6219848766922951E-2</c:v>
                </c:pt>
                <c:pt idx="4">
                  <c:v>-1.4436929486691952E-2</c:v>
                </c:pt>
                <c:pt idx="5">
                  <c:v>1.0844320058822632E-5</c:v>
                </c:pt>
                <c:pt idx="6">
                  <c:v>6.3969218172132969E-3</c:v>
                </c:pt>
                <c:pt idx="7">
                  <c:v>1.0523166507482529E-2</c:v>
                </c:pt>
                <c:pt idx="8">
                  <c:v>-2.0611904561519623E-2</c:v>
                </c:pt>
                <c:pt idx="9">
                  <c:v>-7.111199083738029E-4</c:v>
                </c:pt>
                <c:pt idx="10">
                  <c:v>-1.7297976883128285E-3</c:v>
                </c:pt>
                <c:pt idx="11">
                  <c:v>2.3342708125710487E-2</c:v>
                </c:pt>
                <c:pt idx="12">
                  <c:v>5.0782691687345505E-2</c:v>
                </c:pt>
                <c:pt idx="13">
                  <c:v>1.5904100611805916E-2</c:v>
                </c:pt>
                <c:pt idx="14">
                  <c:v>-5.5296342819929123E-2</c:v>
                </c:pt>
                <c:pt idx="15">
                  <c:v>-1.0541833937168121E-2</c:v>
                </c:pt>
                <c:pt idx="16">
                  <c:v>1.3198987580835819E-2</c:v>
                </c:pt>
                <c:pt idx="17">
                  <c:v>9.8389731720089912E-3</c:v>
                </c:pt>
                <c:pt idx="18">
                  <c:v>-5.1815275102853775E-2</c:v>
                </c:pt>
                <c:pt idx="19">
                  <c:v>-0.14010033011436462</c:v>
                </c:pt>
                <c:pt idx="20">
                  <c:v>-0.10501547157764435</c:v>
                </c:pt>
                <c:pt idx="21">
                  <c:v>-8.4356307983398438E-2</c:v>
                </c:pt>
                <c:pt idx="22">
                  <c:v>-6.7324437201023102E-2</c:v>
                </c:pt>
                <c:pt idx="23">
                  <c:v>-0.1026449054479599</c:v>
                </c:pt>
                <c:pt idx="24">
                  <c:v>-7.2496116161346436E-2</c:v>
                </c:pt>
                <c:pt idx="25">
                  <c:v>-0.10711926966905594</c:v>
                </c:pt>
                <c:pt idx="26">
                  <c:v>-0.1319156140089035</c:v>
                </c:pt>
                <c:pt idx="27">
                  <c:v>-9.1622732579708099E-2</c:v>
                </c:pt>
                <c:pt idx="28">
                  <c:v>-9.1620363295078278E-2</c:v>
                </c:pt>
                <c:pt idx="29">
                  <c:v>-4.4451210647821426E-2</c:v>
                </c:pt>
                <c:pt idx="30">
                  <c:v>-6.5264485776424408E-2</c:v>
                </c:pt>
                <c:pt idx="31">
                  <c:v>-0.12802918255329132</c:v>
                </c:pt>
                <c:pt idx="32">
                  <c:v>-8.3094611763954163E-2</c:v>
                </c:pt>
                <c:pt idx="33">
                  <c:v>-2.3772811517119408E-2</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-3.7672636099159718E-3</c:v>
                </c:pt>
                <c:pt idx="1">
                  <c:v>3.6121536046266556E-2</c:v>
                </c:pt>
                <c:pt idx="2">
                  <c:v>-5.5298078805208206E-3</c:v>
                </c:pt>
                <c:pt idx="3">
                  <c:v>-5.5423397570848465E-2</c:v>
                </c:pt>
                <c:pt idx="4">
                  <c:v>2.9009219259023666E-2</c:v>
                </c:pt>
                <c:pt idx="5">
                  <c:v>1.7933188006281853E-2</c:v>
                </c:pt>
                <c:pt idx="6">
                  <c:v>2.4774506688117981E-2</c:v>
                </c:pt>
                <c:pt idx="7">
                  <c:v>-5.4028525948524475E-2</c:v>
                </c:pt>
                <c:pt idx="8">
                  <c:v>6.6185905598104E-3</c:v>
                </c:pt>
                <c:pt idx="9">
                  <c:v>-1.3432055711746216E-2</c:v>
                </c:pt>
                <c:pt idx="10">
                  <c:v>5.8981734327971935E-3</c:v>
                </c:pt>
                <c:pt idx="11">
                  <c:v>6.8817012012004852E-2</c:v>
                </c:pt>
                <c:pt idx="12">
                  <c:v>-3.2265286892652512E-2</c:v>
                </c:pt>
                <c:pt idx="13">
                  <c:v>-5.3351748734712601E-2</c:v>
                </c:pt>
                <c:pt idx="14">
                  <c:v>-6.5425941720604897E-3</c:v>
                </c:pt>
                <c:pt idx="15">
                  <c:v>-2.6639783754944801E-4</c:v>
                </c:pt>
                <c:pt idx="16">
                  <c:v>-1.450350321829319E-2</c:v>
                </c:pt>
                <c:pt idx="17">
                  <c:v>-1.2748894281685352E-2</c:v>
                </c:pt>
                <c:pt idx="18">
                  <c:v>-2.0835252478718758E-2</c:v>
                </c:pt>
                <c:pt idx="19">
                  <c:v>-5.9092480689287186E-2</c:v>
                </c:pt>
                <c:pt idx="20">
                  <c:v>-8.4873944520950317E-2</c:v>
                </c:pt>
                <c:pt idx="21">
                  <c:v>-5.8047417551279068E-2</c:v>
                </c:pt>
                <c:pt idx="22">
                  <c:v>1.3965423218905926E-2</c:v>
                </c:pt>
                <c:pt idx="23">
                  <c:v>-4.0407668799161911E-2</c:v>
                </c:pt>
                <c:pt idx="24">
                  <c:v>-4.2883306741714478E-2</c:v>
                </c:pt>
                <c:pt idx="25">
                  <c:v>1.9711345434188843E-2</c:v>
                </c:pt>
                <c:pt idx="26">
                  <c:v>3.2599137630313635E-3</c:v>
                </c:pt>
                <c:pt idx="27">
                  <c:v>-6.8554699420928955E-2</c:v>
                </c:pt>
                <c:pt idx="28">
                  <c:v>6.775655597448349E-2</c:v>
                </c:pt>
                <c:pt idx="29">
                  <c:v>4.1883055120706558E-2</c:v>
                </c:pt>
                <c:pt idx="30">
                  <c:v>4.9945828504860401E-3</c:v>
                </c:pt>
                <c:pt idx="31">
                  <c:v>2.6899160817265511E-2</c:v>
                </c:pt>
                <c:pt idx="32">
                  <c:v>-2.6074519380927086E-2</c:v>
                </c:pt>
                <c:pt idx="33">
                  <c:v>-4.2256630957126617E-2</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1.4174315147101879E-3</c:v>
                </c:pt>
                <c:pt idx="1">
                  <c:v>-4.8249447718262672E-3</c:v>
                </c:pt>
                <c:pt idx="2">
                  <c:v>-1.0019225068390369E-2</c:v>
                </c:pt>
                <c:pt idx="3">
                  <c:v>9.577503427863121E-3</c:v>
                </c:pt>
                <c:pt idx="4">
                  <c:v>-1.9019769970327616E-3</c:v>
                </c:pt>
                <c:pt idx="5">
                  <c:v>1.8193937838077545E-2</c:v>
                </c:pt>
                <c:pt idx="6">
                  <c:v>-2.7166304644197226E-3</c:v>
                </c:pt>
                <c:pt idx="7">
                  <c:v>-6.9779707118868828E-3</c:v>
                </c:pt>
                <c:pt idx="8">
                  <c:v>8.0893803387880325E-3</c:v>
                </c:pt>
                <c:pt idx="9">
                  <c:v>-1.1521149426698685E-2</c:v>
                </c:pt>
                <c:pt idx="10">
                  <c:v>-1.5548636205494404E-2</c:v>
                </c:pt>
                <c:pt idx="11">
                  <c:v>-8.4031717851758003E-3</c:v>
                </c:pt>
                <c:pt idx="12">
                  <c:v>2.0328233018517494E-2</c:v>
                </c:pt>
                <c:pt idx="13">
                  <c:v>-3.3535849070176482E-4</c:v>
                </c:pt>
                <c:pt idx="14">
                  <c:v>8.1010647118091583E-3</c:v>
                </c:pt>
                <c:pt idx="15">
                  <c:v>-1.1702029034495354E-2</c:v>
                </c:pt>
                <c:pt idx="16">
                  <c:v>-3.8007553666830063E-4</c:v>
                </c:pt>
                <c:pt idx="17">
                  <c:v>-1.8099352717399597E-2</c:v>
                </c:pt>
                <c:pt idx="18">
                  <c:v>1.3797753490507603E-2</c:v>
                </c:pt>
                <c:pt idx="19">
                  <c:v>-5.5326860398054123E-2</c:v>
                </c:pt>
                <c:pt idx="20">
                  <c:v>1.4522513374686241E-2</c:v>
                </c:pt>
                <c:pt idx="21">
                  <c:v>1.8338747322559357E-2</c:v>
                </c:pt>
                <c:pt idx="22">
                  <c:v>-1.1501497589051723E-2</c:v>
                </c:pt>
                <c:pt idx="23">
                  <c:v>3.1435612589120865E-2</c:v>
                </c:pt>
                <c:pt idx="24">
                  <c:v>-3.5332082770764828E-3</c:v>
                </c:pt>
                <c:pt idx="25">
                  <c:v>1.4450344257056713E-2</c:v>
                </c:pt>
                <c:pt idx="26">
                  <c:v>2.5119690224528313E-2</c:v>
                </c:pt>
                <c:pt idx="27">
                  <c:v>7.5747347436845303E-3</c:v>
                </c:pt>
                <c:pt idx="28">
                  <c:v>3.0471203848719597E-2</c:v>
                </c:pt>
                <c:pt idx="29">
                  <c:v>4.9045734107494354E-2</c:v>
                </c:pt>
                <c:pt idx="30">
                  <c:v>1.8320795148611069E-2</c:v>
                </c:pt>
                <c:pt idx="31">
                  <c:v>2.4341734126210213E-2</c:v>
                </c:pt>
                <c:pt idx="32">
                  <c:v>3.908858448266983E-2</c:v>
                </c:pt>
                <c:pt idx="33">
                  <c:v>1.277620904147625E-2</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-3.2677063718438148E-3</c:v>
                </c:pt>
                <c:pt idx="1">
                  <c:v>-4.3505944311618805E-2</c:v>
                </c:pt>
                <c:pt idx="2">
                  <c:v>-4.4354043900966644E-2</c:v>
                </c:pt>
                <c:pt idx="3">
                  <c:v>1.4546602964401245E-2</c:v>
                </c:pt>
                <c:pt idx="4">
                  <c:v>-2.0458955317735672E-2</c:v>
                </c:pt>
                <c:pt idx="5">
                  <c:v>2.4020487442612648E-2</c:v>
                </c:pt>
                <c:pt idx="6">
                  <c:v>-2.7827497106045485E-3</c:v>
                </c:pt>
                <c:pt idx="7">
                  <c:v>-4.9639645963907242E-2</c:v>
                </c:pt>
                <c:pt idx="8">
                  <c:v>-1.2818804942071438E-2</c:v>
                </c:pt>
                <c:pt idx="9">
                  <c:v>3.3080934081226587E-3</c:v>
                </c:pt>
                <c:pt idx="10">
                  <c:v>-1.4530173502862453E-2</c:v>
                </c:pt>
                <c:pt idx="11">
                  <c:v>-5.2335821092128754E-3</c:v>
                </c:pt>
                <c:pt idx="12">
                  <c:v>-8.2063600420951843E-3</c:v>
                </c:pt>
                <c:pt idx="13">
                  <c:v>-3.0120287090539932E-2</c:v>
                </c:pt>
                <c:pt idx="14">
                  <c:v>-7.8258020803332329E-3</c:v>
                </c:pt>
                <c:pt idx="15">
                  <c:v>1.4368611387908459E-2</c:v>
                </c:pt>
                <c:pt idx="16">
                  <c:v>-6.824134849011898E-3</c:v>
                </c:pt>
                <c:pt idx="17">
                  <c:v>5.3949862718582153E-2</c:v>
                </c:pt>
                <c:pt idx="18">
                  <c:v>1.2268444523215294E-2</c:v>
                </c:pt>
                <c:pt idx="19">
                  <c:v>2.6442503556609154E-2</c:v>
                </c:pt>
                <c:pt idx="20">
                  <c:v>1.2625643983483315E-2</c:v>
                </c:pt>
                <c:pt idx="21">
                  <c:v>4.2915415018796921E-2</c:v>
                </c:pt>
                <c:pt idx="22">
                  <c:v>3.8482729345560074E-2</c:v>
                </c:pt>
                <c:pt idx="23">
                  <c:v>3.3475689589977264E-2</c:v>
                </c:pt>
                <c:pt idx="24">
                  <c:v>1.4159769751131535E-2</c:v>
                </c:pt>
                <c:pt idx="25">
                  <c:v>4.1279774159193039E-2</c:v>
                </c:pt>
                <c:pt idx="26">
                  <c:v>2.8118079528212547E-2</c:v>
                </c:pt>
                <c:pt idx="27">
                  <c:v>-1.1604058556258678E-2</c:v>
                </c:pt>
                <c:pt idx="28">
                  <c:v>-1.3427906669676304E-2</c:v>
                </c:pt>
                <c:pt idx="29">
                  <c:v>-2.3857984691858292E-2</c:v>
                </c:pt>
                <c:pt idx="30">
                  <c:v>4.8948265612125397E-2</c:v>
                </c:pt>
                <c:pt idx="31">
                  <c:v>2.8565225657075644E-3</c:v>
                </c:pt>
                <c:pt idx="32">
                  <c:v>1.1391973122954369E-2</c:v>
                </c:pt>
                <c:pt idx="33">
                  <c:v>1.0723200626671314E-2</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3.3236362040042877E-2</c:v>
                </c:pt>
                <c:pt idx="1">
                  <c:v>1.5546629205346107E-2</c:v>
                </c:pt>
                <c:pt idx="2">
                  <c:v>-7.9941470175981522E-3</c:v>
                </c:pt>
                <c:pt idx="3">
                  <c:v>1.5571373514831066E-2</c:v>
                </c:pt>
                <c:pt idx="4">
                  <c:v>-2.8201410546898842E-2</c:v>
                </c:pt>
                <c:pt idx="5">
                  <c:v>-5.0174906849861145E-2</c:v>
                </c:pt>
                <c:pt idx="6">
                  <c:v>-2.4232488125562668E-2</c:v>
                </c:pt>
                <c:pt idx="7">
                  <c:v>2.3411912843585014E-2</c:v>
                </c:pt>
                <c:pt idx="8">
                  <c:v>-1.1303547071292996E-3</c:v>
                </c:pt>
                <c:pt idx="9">
                  <c:v>9.0289423242211342E-3</c:v>
                </c:pt>
                <c:pt idx="10">
                  <c:v>1.8344826996326447E-2</c:v>
                </c:pt>
                <c:pt idx="11">
                  <c:v>1.5514099039137363E-2</c:v>
                </c:pt>
                <c:pt idx="12">
                  <c:v>-3.9613921195268631E-2</c:v>
                </c:pt>
                <c:pt idx="13">
                  <c:v>-1.6091426834464073E-2</c:v>
                </c:pt>
                <c:pt idx="14">
                  <c:v>2.0522661507129669E-2</c:v>
                </c:pt>
                <c:pt idx="15">
                  <c:v>-1.2923620641231537E-2</c:v>
                </c:pt>
                <c:pt idx="16">
                  <c:v>9.1880690306425095E-3</c:v>
                </c:pt>
                <c:pt idx="17">
                  <c:v>2.7277804911136627E-2</c:v>
                </c:pt>
                <c:pt idx="18">
                  <c:v>-5.2763458341360092E-2</c:v>
                </c:pt>
                <c:pt idx="19">
                  <c:v>3.2155785709619522E-2</c:v>
                </c:pt>
                <c:pt idx="20">
                  <c:v>3.7825357168912888E-2</c:v>
                </c:pt>
                <c:pt idx="21">
                  <c:v>3.9664939045906067E-2</c:v>
                </c:pt>
                <c:pt idx="22">
                  <c:v>9.4197072088718414E-2</c:v>
                </c:pt>
                <c:pt idx="23">
                  <c:v>-7.5164541602134705E-2</c:v>
                </c:pt>
                <c:pt idx="24">
                  <c:v>4.5293599367141724E-2</c:v>
                </c:pt>
                <c:pt idx="25">
                  <c:v>2.7447767555713654E-2</c:v>
                </c:pt>
                <c:pt idx="26">
                  <c:v>0.18966971337795258</c:v>
                </c:pt>
                <c:pt idx="27">
                  <c:v>2.4357620626688004E-2</c:v>
                </c:pt>
                <c:pt idx="28">
                  <c:v>0.1046672984957695</c:v>
                </c:pt>
                <c:pt idx="29">
                  <c:v>-0.10124615579843521</c:v>
                </c:pt>
                <c:pt idx="30">
                  <c:v>2.6822175830602646E-2</c:v>
                </c:pt>
                <c:pt idx="31">
                  <c:v>1.4385955408215523E-2</c:v>
                </c:pt>
                <c:pt idx="32">
                  <c:v>0.14884662628173828</c:v>
                </c:pt>
                <c:pt idx="33">
                  <c:v>4.4603418558835983E-2</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1.5597951132804155E-3</c:v>
                </c:pt>
                <c:pt idx="1">
                  <c:v>6.005607545375824E-3</c:v>
                </c:pt>
                <c:pt idx="2">
                  <c:v>-6.4772381447255611E-3</c:v>
                </c:pt>
                <c:pt idx="3">
                  <c:v>3.7565270904451609E-3</c:v>
                </c:pt>
                <c:pt idx="4">
                  <c:v>7.1477298624813557E-3</c:v>
                </c:pt>
                <c:pt idx="5">
                  <c:v>-1.8306877464056015E-2</c:v>
                </c:pt>
                <c:pt idx="6">
                  <c:v>-1.2021634029224515E-4</c:v>
                </c:pt>
                <c:pt idx="7">
                  <c:v>3.5661613219417632E-4</c:v>
                </c:pt>
                <c:pt idx="8">
                  <c:v>-6.3386117108166218E-3</c:v>
                </c:pt>
                <c:pt idx="9">
                  <c:v>4.8603715185890906E-6</c:v>
                </c:pt>
                <c:pt idx="10">
                  <c:v>3.3531473018229008E-3</c:v>
                </c:pt>
                <c:pt idx="11">
                  <c:v>-7.1405647322535515E-3</c:v>
                </c:pt>
                <c:pt idx="12">
                  <c:v>9.8039316071663052E-5</c:v>
                </c:pt>
                <c:pt idx="13">
                  <c:v>6.3754655420780182E-3</c:v>
                </c:pt>
                <c:pt idx="14">
                  <c:v>-8.2207676023244858E-3</c:v>
                </c:pt>
                <c:pt idx="15">
                  <c:v>-9.4253208953887224E-4</c:v>
                </c:pt>
                <c:pt idx="16">
                  <c:v>9.7845075652003288E-3</c:v>
                </c:pt>
                <c:pt idx="17">
                  <c:v>1.1946666054427624E-2</c:v>
                </c:pt>
                <c:pt idx="18">
                  <c:v>1.5089912340044975E-2</c:v>
                </c:pt>
                <c:pt idx="19">
                  <c:v>1.2307463213801384E-2</c:v>
                </c:pt>
                <c:pt idx="20">
                  <c:v>-3.8507126271724701E-2</c:v>
                </c:pt>
                <c:pt idx="21">
                  <c:v>-1.0515072382986546E-2</c:v>
                </c:pt>
                <c:pt idx="22">
                  <c:v>-2.2882983088493347E-2</c:v>
                </c:pt>
                <c:pt idx="23">
                  <c:v>1.8922265619039536E-2</c:v>
                </c:pt>
                <c:pt idx="24">
                  <c:v>-1.3105978257954121E-2</c:v>
                </c:pt>
                <c:pt idx="25">
                  <c:v>4.1247792541980743E-2</c:v>
                </c:pt>
                <c:pt idx="26">
                  <c:v>-3.8762107491493225E-2</c:v>
                </c:pt>
                <c:pt idx="27">
                  <c:v>-2.682160772383213E-2</c:v>
                </c:pt>
                <c:pt idx="28">
                  <c:v>-8.7236473336815834E-3</c:v>
                </c:pt>
                <c:pt idx="29">
                  <c:v>1.7546380404382944E-3</c:v>
                </c:pt>
                <c:pt idx="30">
                  <c:v>3.2495647668838501E-2</c:v>
                </c:pt>
                <c:pt idx="31">
                  <c:v>-6.1173349618911743E-2</c:v>
                </c:pt>
                <c:pt idx="32">
                  <c:v>-2.5819716975092888E-2</c:v>
                </c:pt>
                <c:pt idx="33">
                  <c:v>7.0626940578222275E-3</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-3.3961884677410126E-2</c:v>
                </c:pt>
                <c:pt idx="1">
                  <c:v>2.8662677854299545E-2</c:v>
                </c:pt>
                <c:pt idx="2">
                  <c:v>9.6005070954561234E-3</c:v>
                </c:pt>
                <c:pt idx="3">
                  <c:v>2.0172035321593285E-2</c:v>
                </c:pt>
                <c:pt idx="4">
                  <c:v>-9.4828689470887184E-3</c:v>
                </c:pt>
                <c:pt idx="5">
                  <c:v>8.5756182670593262E-3</c:v>
                </c:pt>
                <c:pt idx="6">
                  <c:v>-2.4398297071456909E-2</c:v>
                </c:pt>
                <c:pt idx="7">
                  <c:v>-1.356176845729351E-2</c:v>
                </c:pt>
                <c:pt idx="8">
                  <c:v>-4.4564963318407536E-3</c:v>
                </c:pt>
                <c:pt idx="9">
                  <c:v>-3.9766239933669567E-3</c:v>
                </c:pt>
                <c:pt idx="10">
                  <c:v>-2.1076048142276704E-4</c:v>
                </c:pt>
                <c:pt idx="11">
                  <c:v>-2.9028208926320076E-2</c:v>
                </c:pt>
                <c:pt idx="12">
                  <c:v>2.3091899231076241E-2</c:v>
                </c:pt>
                <c:pt idx="13">
                  <c:v>-1.0225494625046849E-3</c:v>
                </c:pt>
                <c:pt idx="14">
                  <c:v>-7.8060631640255451E-3</c:v>
                </c:pt>
                <c:pt idx="15">
                  <c:v>4.1706010233610868E-4</c:v>
                </c:pt>
                <c:pt idx="16">
                  <c:v>-2.6274412870407104E-2</c:v>
                </c:pt>
                <c:pt idx="17">
                  <c:v>1.4060921035706997E-2</c:v>
                </c:pt>
                <c:pt idx="18">
                  <c:v>4.3680770322680473E-3</c:v>
                </c:pt>
                <c:pt idx="19">
                  <c:v>3.4464430063962936E-2</c:v>
                </c:pt>
                <c:pt idx="20">
                  <c:v>-1.4756456948816776E-2</c:v>
                </c:pt>
                <c:pt idx="21">
                  <c:v>2.9952403157949448E-2</c:v>
                </c:pt>
                <c:pt idx="22">
                  <c:v>1.7335774376988411E-2</c:v>
                </c:pt>
                <c:pt idx="23">
                  <c:v>-2.1041542291641235E-2</c:v>
                </c:pt>
                <c:pt idx="24">
                  <c:v>5.8436719700694084E-3</c:v>
                </c:pt>
                <c:pt idx="25">
                  <c:v>2.2591885179281235E-2</c:v>
                </c:pt>
                <c:pt idx="26">
                  <c:v>2.9060307424515486E-3</c:v>
                </c:pt>
                <c:pt idx="27">
                  <c:v>-5.8220196515321732E-2</c:v>
                </c:pt>
                <c:pt idx="28">
                  <c:v>-1.59258171916008E-2</c:v>
                </c:pt>
                <c:pt idx="29">
                  <c:v>6.7135656718164682E-4</c:v>
                </c:pt>
                <c:pt idx="30">
                  <c:v>2.5040518492460251E-2</c:v>
                </c:pt>
                <c:pt idx="31">
                  <c:v>2.5994724128395319E-3</c:v>
                </c:pt>
                <c:pt idx="32">
                  <c:v>5.528486892580986E-2</c:v>
                </c:pt>
                <c:pt idx="33">
                  <c:v>4.5073293149471283E-2</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1.0011684149503708E-2</c:v>
                </c:pt>
                <c:pt idx="1">
                  <c:v>-4.089724738150835E-3</c:v>
                </c:pt>
                <c:pt idx="2">
                  <c:v>1.3073078356683254E-2</c:v>
                </c:pt>
                <c:pt idx="3">
                  <c:v>-4.1967513971030712E-3</c:v>
                </c:pt>
                <c:pt idx="4">
                  <c:v>-1.6675814986228943E-2</c:v>
                </c:pt>
                <c:pt idx="5">
                  <c:v>2.141287736594677E-2</c:v>
                </c:pt>
                <c:pt idx="6">
                  <c:v>1.7051988979801536E-3</c:v>
                </c:pt>
                <c:pt idx="7">
                  <c:v>1.3322035083547235E-3</c:v>
                </c:pt>
                <c:pt idx="8">
                  <c:v>-2.9293566476553679E-3</c:v>
                </c:pt>
                <c:pt idx="9">
                  <c:v>1.4505771920084953E-2</c:v>
                </c:pt>
                <c:pt idx="10">
                  <c:v>-5.3209722973406315E-3</c:v>
                </c:pt>
                <c:pt idx="11">
                  <c:v>-9.6321152523159981E-3</c:v>
                </c:pt>
                <c:pt idx="12">
                  <c:v>-1.4788609929382801E-2</c:v>
                </c:pt>
                <c:pt idx="13">
                  <c:v>-6.5644406713545322E-3</c:v>
                </c:pt>
                <c:pt idx="14">
                  <c:v>1.0573896579444408E-2</c:v>
                </c:pt>
                <c:pt idx="15">
                  <c:v>-7.3935915715992451E-3</c:v>
                </c:pt>
                <c:pt idx="16">
                  <c:v>3.1887376098893583E-4</c:v>
                </c:pt>
                <c:pt idx="17">
                  <c:v>2.5792881846427917E-2</c:v>
                </c:pt>
                <c:pt idx="18">
                  <c:v>-4.7039832919836044E-2</c:v>
                </c:pt>
                <c:pt idx="19">
                  <c:v>3.0175471678376198E-2</c:v>
                </c:pt>
                <c:pt idx="20">
                  <c:v>-3.0252575874328613E-2</c:v>
                </c:pt>
                <c:pt idx="21">
                  <c:v>1.2774392031133175E-2</c:v>
                </c:pt>
                <c:pt idx="22">
                  <c:v>4.9530647695064545E-2</c:v>
                </c:pt>
                <c:pt idx="23">
                  <c:v>3.8443010300397873E-2</c:v>
                </c:pt>
                <c:pt idx="24">
                  <c:v>7.2654880583286285E-2</c:v>
                </c:pt>
                <c:pt idx="25">
                  <c:v>3.5088319331407547E-2</c:v>
                </c:pt>
                <c:pt idx="26">
                  <c:v>-1.2233494780957699E-2</c:v>
                </c:pt>
                <c:pt idx="27">
                  <c:v>1.5368469757959247E-3</c:v>
                </c:pt>
                <c:pt idx="28">
                  <c:v>1.6700025647878647E-2</c:v>
                </c:pt>
                <c:pt idx="29">
                  <c:v>5.5838558822870255E-2</c:v>
                </c:pt>
                <c:pt idx="30">
                  <c:v>5.6625068187713623E-2</c:v>
                </c:pt>
                <c:pt idx="31">
                  <c:v>4.603813961148262E-2</c:v>
                </c:pt>
                <c:pt idx="32">
                  <c:v>5.4138326086103916E-3</c:v>
                </c:pt>
                <c:pt idx="33">
                  <c:v>3.1044237315654755E-2</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-1.8856218084692955E-2</c:v>
                </c:pt>
                <c:pt idx="1">
                  <c:v>-1.4940765686333179E-2</c:v>
                </c:pt>
                <c:pt idx="2">
                  <c:v>-1.019398495554924E-2</c:v>
                </c:pt>
                <c:pt idx="3">
                  <c:v>3.5241737496107817E-3</c:v>
                </c:pt>
                <c:pt idx="4">
                  <c:v>-2.4894116446375847E-2</c:v>
                </c:pt>
                <c:pt idx="5">
                  <c:v>-1.1207832954823971E-2</c:v>
                </c:pt>
                <c:pt idx="6">
                  <c:v>-3.4352771937847137E-2</c:v>
                </c:pt>
                <c:pt idx="7">
                  <c:v>1.8316075205802917E-2</c:v>
                </c:pt>
                <c:pt idx="8">
                  <c:v>3.2252836972475052E-2</c:v>
                </c:pt>
                <c:pt idx="9">
                  <c:v>3.5301525145769119E-2</c:v>
                </c:pt>
                <c:pt idx="10">
                  <c:v>-8.0810533836483955E-3</c:v>
                </c:pt>
                <c:pt idx="11">
                  <c:v>-2.2290581837296486E-3</c:v>
                </c:pt>
                <c:pt idx="12">
                  <c:v>6.7397818202152848E-4</c:v>
                </c:pt>
                <c:pt idx="13">
                  <c:v>-4.4407090172171593E-3</c:v>
                </c:pt>
                <c:pt idx="14">
                  <c:v>2.6478634026716463E-5</c:v>
                </c:pt>
                <c:pt idx="15">
                  <c:v>-1.4273853041231632E-2</c:v>
                </c:pt>
                <c:pt idx="16">
                  <c:v>9.4801103696227074E-3</c:v>
                </c:pt>
                <c:pt idx="17">
                  <c:v>-5.2054370753467083E-3</c:v>
                </c:pt>
                <c:pt idx="18">
                  <c:v>1.1033705435693264E-2</c:v>
                </c:pt>
                <c:pt idx="19">
                  <c:v>-3.7926632910966873E-2</c:v>
                </c:pt>
                <c:pt idx="20">
                  <c:v>-2.4154230952262878E-2</c:v>
                </c:pt>
                <c:pt idx="21">
                  <c:v>-4.4865336269140244E-2</c:v>
                </c:pt>
                <c:pt idx="22">
                  <c:v>-2.5606362149119377E-2</c:v>
                </c:pt>
                <c:pt idx="23">
                  <c:v>-4.749709740281105E-2</c:v>
                </c:pt>
                <c:pt idx="24">
                  <c:v>-7.1058787405490875E-2</c:v>
                </c:pt>
                <c:pt idx="25">
                  <c:v>-5.4866693913936615E-2</c:v>
                </c:pt>
                <c:pt idx="26">
                  <c:v>4.8485635779798031E-3</c:v>
                </c:pt>
                <c:pt idx="27">
                  <c:v>-2.3639228194952011E-2</c:v>
                </c:pt>
                <c:pt idx="28">
                  <c:v>3.0418750829994678E-3</c:v>
                </c:pt>
                <c:pt idx="29">
                  <c:v>2.3142419755458832E-2</c:v>
                </c:pt>
                <c:pt idx="30">
                  <c:v>2.4431120604276657E-2</c:v>
                </c:pt>
                <c:pt idx="31">
                  <c:v>2.6142613496631384E-3</c:v>
                </c:pt>
                <c:pt idx="32">
                  <c:v>2.0770354196429253E-2</c:v>
                </c:pt>
                <c:pt idx="33">
                  <c:v>5.6941545335575938E-4</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-2.4769355077296495E-3</c:v>
                </c:pt>
                <c:pt idx="1">
                  <c:v>3.8178510963916779E-2</c:v>
                </c:pt>
                <c:pt idx="2">
                  <c:v>-2.3144619539380074E-2</c:v>
                </c:pt>
                <c:pt idx="3">
                  <c:v>3.584457328543067E-3</c:v>
                </c:pt>
                <c:pt idx="4">
                  <c:v>-4.2710159905254841E-3</c:v>
                </c:pt>
                <c:pt idx="5">
                  <c:v>2.4111843667924404E-3</c:v>
                </c:pt>
                <c:pt idx="6">
                  <c:v>1.3733762316405773E-2</c:v>
                </c:pt>
                <c:pt idx="7">
                  <c:v>-1.5145245008170605E-2</c:v>
                </c:pt>
                <c:pt idx="8">
                  <c:v>-3.4104879945516586E-2</c:v>
                </c:pt>
                <c:pt idx="9">
                  <c:v>-1.8746022833511233E-3</c:v>
                </c:pt>
                <c:pt idx="10">
                  <c:v>-8.1747777760028839E-2</c:v>
                </c:pt>
                <c:pt idx="11">
                  <c:v>-2.47349813580513E-2</c:v>
                </c:pt>
                <c:pt idx="12">
                  <c:v>-4.1962526738643646E-2</c:v>
                </c:pt>
                <c:pt idx="13">
                  <c:v>1.9841993227601051E-2</c:v>
                </c:pt>
                <c:pt idx="14">
                  <c:v>4.4134113937616348E-2</c:v>
                </c:pt>
                <c:pt idx="15">
                  <c:v>8.9784733951091766E-2</c:v>
                </c:pt>
                <c:pt idx="16">
                  <c:v>-5.2796393632888794E-2</c:v>
                </c:pt>
                <c:pt idx="17">
                  <c:v>3.2111968845129013E-2</c:v>
                </c:pt>
                <c:pt idx="18">
                  <c:v>9.9654920399188995E-2</c:v>
                </c:pt>
                <c:pt idx="19">
                  <c:v>7.6491123763844371E-4</c:v>
                </c:pt>
                <c:pt idx="20">
                  <c:v>2.6904908008873463E-4</c:v>
                </c:pt>
                <c:pt idx="21">
                  <c:v>6.3077181577682495E-2</c:v>
                </c:pt>
                <c:pt idx="22">
                  <c:v>-4.4016212224960327E-2</c:v>
                </c:pt>
                <c:pt idx="23">
                  <c:v>1.4331463724374771E-2</c:v>
                </c:pt>
                <c:pt idx="24">
                  <c:v>1.9379479810595512E-2</c:v>
                </c:pt>
                <c:pt idx="25">
                  <c:v>3.1125878449529409E-3</c:v>
                </c:pt>
                <c:pt idx="26">
                  <c:v>-0.11679243296384811</c:v>
                </c:pt>
                <c:pt idx="27">
                  <c:v>-3.042437881231308E-2</c:v>
                </c:pt>
                <c:pt idx="28">
                  <c:v>-6.6672921180725098E-2</c:v>
                </c:pt>
                <c:pt idx="29">
                  <c:v>7.15632364153862E-2</c:v>
                </c:pt>
                <c:pt idx="30">
                  <c:v>-4.2947422713041306E-2</c:v>
                </c:pt>
                <c:pt idx="31">
                  <c:v>4.8020582646131516E-2</c:v>
                </c:pt>
                <c:pt idx="32">
                  <c:v>-7.6759904623031616E-2</c:v>
                </c:pt>
                <c:pt idx="33">
                  <c:v>-7.7621780335903168E-2</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6.3988416513893753E-5</c:v>
                </c:pt>
                <c:pt idx="1">
                  <c:v>-4.2930138297379017E-3</c:v>
                </c:pt>
                <c:pt idx="2">
                  <c:v>4.6126400120556355E-3</c:v>
                </c:pt>
                <c:pt idx="3">
                  <c:v>3.6905386950820684E-3</c:v>
                </c:pt>
                <c:pt idx="4">
                  <c:v>-4.8596621491014957E-3</c:v>
                </c:pt>
                <c:pt idx="5">
                  <c:v>4.0344810113310814E-3</c:v>
                </c:pt>
                <c:pt idx="6">
                  <c:v>-4.3329754844307899E-3</c:v>
                </c:pt>
                <c:pt idx="7">
                  <c:v>-2.31861587963067E-4</c:v>
                </c:pt>
                <c:pt idx="8">
                  <c:v>1.0832760483026505E-2</c:v>
                </c:pt>
                <c:pt idx="9">
                  <c:v>-7.8990822657942772E-3</c:v>
                </c:pt>
                <c:pt idx="10">
                  <c:v>5.8311405591666698E-3</c:v>
                </c:pt>
                <c:pt idx="11">
                  <c:v>7.0916390977799892E-3</c:v>
                </c:pt>
                <c:pt idx="12">
                  <c:v>3.4022016916424036E-3</c:v>
                </c:pt>
                <c:pt idx="13">
                  <c:v>-1.5323947183787823E-2</c:v>
                </c:pt>
                <c:pt idx="14">
                  <c:v>2.8985114768147469E-3</c:v>
                </c:pt>
                <c:pt idx="15">
                  <c:v>8.7206680327653885E-3</c:v>
                </c:pt>
                <c:pt idx="16">
                  <c:v>-2.2222330793738365E-2</c:v>
                </c:pt>
                <c:pt idx="17">
                  <c:v>3.3137824386358261E-2</c:v>
                </c:pt>
                <c:pt idx="18">
                  <c:v>-1.2916721403598785E-2</c:v>
                </c:pt>
                <c:pt idx="19">
                  <c:v>1.4509378001093864E-2</c:v>
                </c:pt>
                <c:pt idx="20">
                  <c:v>-1.7606748268008232E-2</c:v>
                </c:pt>
                <c:pt idx="21">
                  <c:v>5.8328844606876373E-3</c:v>
                </c:pt>
                <c:pt idx="22">
                  <c:v>-1.7974080517888069E-2</c:v>
                </c:pt>
                <c:pt idx="23">
                  <c:v>9.6357176080346107E-3</c:v>
                </c:pt>
                <c:pt idx="24">
                  <c:v>-2.1508840844035149E-2</c:v>
                </c:pt>
                <c:pt idx="25">
                  <c:v>-2.4601688608527184E-2</c:v>
                </c:pt>
                <c:pt idx="26">
                  <c:v>7.9381288960576057E-3</c:v>
                </c:pt>
                <c:pt idx="27">
                  <c:v>5.6332964450120926E-3</c:v>
                </c:pt>
                <c:pt idx="28">
                  <c:v>7.2970770299434662E-2</c:v>
                </c:pt>
                <c:pt idx="29">
                  <c:v>3.887711837887764E-2</c:v>
                </c:pt>
                <c:pt idx="30">
                  <c:v>-4.6578742563724518E-2</c:v>
                </c:pt>
                <c:pt idx="31">
                  <c:v>-1.534725446254015E-2</c:v>
                </c:pt>
                <c:pt idx="32">
                  <c:v>2.4626306258141994E-3</c:v>
                </c:pt>
                <c:pt idx="33">
                  <c:v>-2.3112306371331215E-2</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6AD3-4E80-80C2-FF751C415B63}"/>
              </c:ext>
            </c:extLst>
          </c:dPt>
          <c:dPt>
            <c:idx val="35"/>
            <c:invertIfNegative val="0"/>
            <c:bubble3D val="0"/>
            <c:spPr>
              <a:solidFill>
                <a:srgbClr val="FF0000"/>
              </a:solidFill>
              <a:ln>
                <a:noFill/>
              </a:ln>
              <a:effectLst/>
            </c:spPr>
            <c:extLst>
              <c:ext xmlns:c16="http://schemas.microsoft.com/office/drawing/2014/chart" uri="{C3380CC4-5D6E-409C-BE32-E72D297353CC}">
                <c16:uniqueId val="{00000007-AC81-4C66-9FD5-9CC4D9540F96}"/>
              </c:ext>
            </c:extLst>
          </c:dPt>
          <c:cat>
            <c:strRef>
              <c:f>'Placebo Lags Figure'!$A$2:$A$37</c:f>
              <c:strCache>
                <c:ptCount val="36"/>
                <c:pt idx="0">
                  <c:v>MS</c:v>
                </c:pt>
                <c:pt idx="1">
                  <c:v>AR</c:v>
                </c:pt>
                <c:pt idx="2">
                  <c:v>ND</c:v>
                </c:pt>
                <c:pt idx="3">
                  <c:v>MT</c:v>
                </c:pt>
                <c:pt idx="4">
                  <c:v>WY</c:v>
                </c:pt>
                <c:pt idx="5">
                  <c:v>ME</c:v>
                </c:pt>
                <c:pt idx="6">
                  <c:v>NH</c:v>
                </c:pt>
                <c:pt idx="7">
                  <c:v>SD</c:v>
                </c:pt>
                <c:pt idx="8">
                  <c:v>MD</c:v>
                </c:pt>
                <c:pt idx="9">
                  <c:v>MO</c:v>
                </c:pt>
                <c:pt idx="10">
                  <c:v>CO</c:v>
                </c:pt>
                <c:pt idx="11">
                  <c:v>KS</c:v>
                </c:pt>
                <c:pt idx="12">
                  <c:v>VT</c:v>
                </c:pt>
                <c:pt idx="13">
                  <c:v>TX</c:v>
                </c:pt>
                <c:pt idx="14">
                  <c:v>NE</c:v>
                </c:pt>
                <c:pt idx="15">
                  <c:v>SC</c:v>
                </c:pt>
                <c:pt idx="16">
                  <c:v>ID</c:v>
                </c:pt>
                <c:pt idx="17">
                  <c:v>LA</c:v>
                </c:pt>
                <c:pt idx="18">
                  <c:v>MA</c:v>
                </c:pt>
                <c:pt idx="19">
                  <c:v>IN</c:v>
                </c:pt>
                <c:pt idx="20">
                  <c:v>WI</c:v>
                </c:pt>
                <c:pt idx="21">
                  <c:v>OH</c:v>
                </c:pt>
                <c:pt idx="22">
                  <c:v>WA</c:v>
                </c:pt>
                <c:pt idx="23">
                  <c:v>AL</c:v>
                </c:pt>
                <c:pt idx="24">
                  <c:v>MN</c:v>
                </c:pt>
                <c:pt idx="25">
                  <c:v>AZ</c:v>
                </c:pt>
                <c:pt idx="26">
                  <c:v>OR</c:v>
                </c:pt>
                <c:pt idx="27">
                  <c:v>PA</c:v>
                </c:pt>
                <c:pt idx="28">
                  <c:v>NC</c:v>
                </c:pt>
                <c:pt idx="29">
                  <c:v>WV</c:v>
                </c:pt>
                <c:pt idx="30">
                  <c:v>TN</c:v>
                </c:pt>
                <c:pt idx="31">
                  <c:v>KY</c:v>
                </c:pt>
                <c:pt idx="32">
                  <c:v>GA</c:v>
                </c:pt>
                <c:pt idx="33">
                  <c:v>VA</c:v>
                </c:pt>
                <c:pt idx="34">
                  <c:v>MI</c:v>
                </c:pt>
                <c:pt idx="35">
                  <c:v>IL</c:v>
                </c:pt>
              </c:strCache>
            </c:strRef>
          </c:cat>
          <c:val>
            <c:numRef>
              <c:f>'Placebo Lags Figure'!$B$2:$B$37</c:f>
              <c:numCache>
                <c:formatCode>_(* #,##0.00_);_(* \(#,##0.00\);_(* "-"??_);_(@_)</c:formatCode>
                <c:ptCount val="36"/>
                <c:pt idx="0">
                  <c:v>9.9442846479529514</c:v>
                </c:pt>
                <c:pt idx="1">
                  <c:v>6.3577920368642618</c:v>
                </c:pt>
                <c:pt idx="2">
                  <c:v>5.3541586099941796</c:v>
                </c:pt>
                <c:pt idx="3">
                  <c:v>5.1208874767518857</c:v>
                </c:pt>
                <c:pt idx="4">
                  <c:v>4.6412992069944776</c:v>
                </c:pt>
                <c:pt idx="5">
                  <c:v>4.3197407293877843</c:v>
                </c:pt>
                <c:pt idx="6">
                  <c:v>4.2937000824612968</c:v>
                </c:pt>
                <c:pt idx="7">
                  <c:v>3.8988277834621892</c:v>
                </c:pt>
                <c:pt idx="8">
                  <c:v>3.2294951897204927</c:v>
                </c:pt>
                <c:pt idx="9">
                  <c:v>2.9580845000914167</c:v>
                </c:pt>
                <c:pt idx="10">
                  <c:v>2.9083395928207714</c:v>
                </c:pt>
                <c:pt idx="11">
                  <c:v>2.8697537839610328</c:v>
                </c:pt>
                <c:pt idx="12">
                  <c:v>2.7772562055969692</c:v>
                </c:pt>
                <c:pt idx="13">
                  <c:v>2.7758482084441911</c:v>
                </c:pt>
                <c:pt idx="14">
                  <c:v>2.7591068655685009</c:v>
                </c:pt>
                <c:pt idx="15">
                  <c:v>2.6059607738290782</c:v>
                </c:pt>
                <c:pt idx="16">
                  <c:v>2.4812525213846208</c:v>
                </c:pt>
                <c:pt idx="17">
                  <c:v>2.3912490142801968</c:v>
                </c:pt>
                <c:pt idx="18">
                  <c:v>2.3214367262438671</c:v>
                </c:pt>
                <c:pt idx="19">
                  <c:v>2.1766365380187165</c:v>
                </c:pt>
                <c:pt idx="20">
                  <c:v>2.164665759214599</c:v>
                </c:pt>
                <c:pt idx="21">
                  <c:v>2.1639582003164488</c:v>
                </c:pt>
                <c:pt idx="22">
                  <c:v>2.1558460406683935</c:v>
                </c:pt>
                <c:pt idx="23">
                  <c:v>1.9486939032211823</c:v>
                </c:pt>
                <c:pt idx="24">
                  <c:v>1.7605923642592407</c:v>
                </c:pt>
                <c:pt idx="25">
                  <c:v>1.6191676532972779</c:v>
                </c:pt>
                <c:pt idx="26">
                  <c:v>1.578219983096699</c:v>
                </c:pt>
                <c:pt idx="27">
                  <c:v>1.4515527068141001</c:v>
                </c:pt>
                <c:pt idx="28">
                  <c:v>1.3979411879038377</c:v>
                </c:pt>
                <c:pt idx="29">
                  <c:v>1.2295139640544888</c:v>
                </c:pt>
                <c:pt idx="30">
                  <c:v>1.2019441425262853</c:v>
                </c:pt>
                <c:pt idx="31">
                  <c:v>1.0946810678954444</c:v>
                </c:pt>
                <c:pt idx="32">
                  <c:v>0.92157913705053363</c:v>
                </c:pt>
                <c:pt idx="33">
                  <c:v>0.81019781040004546</c:v>
                </c:pt>
                <c:pt idx="34">
                  <c:v>0.77944302645010211</c:v>
                </c:pt>
                <c:pt idx="35">
                  <c:v>1</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BEAB-493D-A24A-2518B3E5D8AF}"/>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pt idx="27">
                  <c:v>0.30985015830397611</c:v>
                </c:pt>
                <c:pt idx="28">
                  <c:v>0.29393395404517653</c:v>
                </c:pt>
                <c:pt idx="29">
                  <c:v>0.29188917967677114</c:v>
                </c:pt>
                <c:pt idx="30">
                  <c:v>0.29679476535320287</c:v>
                </c:pt>
                <c:pt idx="31">
                  <c:v>0.27790786644816401</c:v>
                </c:pt>
                <c:pt idx="32">
                  <c:v>0.27518991136550908</c:v>
                </c:pt>
                <c:pt idx="33">
                  <c:v>0.25709336046874526</c:v>
                </c:pt>
              </c:numCache>
            </c:numRef>
          </c:val>
          <c:smooth val="0"/>
          <c:extLst>
            <c:ext xmlns:c16="http://schemas.microsoft.com/office/drawing/2014/chart" uri="{C3380CC4-5D6E-409C-BE32-E72D297353CC}">
              <c16:uniqueId val="{00000001-BEAB-493D-A24A-2518B3E5D8AF}"/>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0.46877014818787571</c:v>
                </c:pt>
                <c:pt idx="1">
                  <c:v>0.45362276819348335</c:v>
                </c:pt>
                <c:pt idx="2">
                  <c:v>0.42668053266406064</c:v>
                </c:pt>
                <c:pt idx="3">
                  <c:v>0.39343214502930635</c:v>
                </c:pt>
                <c:pt idx="4">
                  <c:v>0.42286120837926872</c:v>
                </c:pt>
                <c:pt idx="5">
                  <c:v>0.38661672985553747</c:v>
                </c:pt>
                <c:pt idx="6">
                  <c:v>0.38049909323453907</c:v>
                </c:pt>
                <c:pt idx="7">
                  <c:v>0.37873609951138493</c:v>
                </c:pt>
                <c:pt idx="8">
                  <c:v>0.38633651041984562</c:v>
                </c:pt>
                <c:pt idx="9">
                  <c:v>0.38757005709409714</c:v>
                </c:pt>
                <c:pt idx="10">
                  <c:v>0.36259684684872628</c:v>
                </c:pt>
                <c:pt idx="11">
                  <c:v>0.33441038575768467</c:v>
                </c:pt>
                <c:pt idx="12">
                  <c:v>0.33822879108786585</c:v>
                </c:pt>
                <c:pt idx="13">
                  <c:v>0.33760040912032124</c:v>
                </c:pt>
                <c:pt idx="14">
                  <c:v>0.30685565605759618</c:v>
                </c:pt>
                <c:pt idx="15">
                  <c:v>0.2768849244117737</c:v>
                </c:pt>
                <c:pt idx="16">
                  <c:v>0.31883792465925209</c:v>
                </c:pt>
                <c:pt idx="17">
                  <c:v>0.28787294262647634</c:v>
                </c:pt>
                <c:pt idx="18">
                  <c:v>0.29676557281613358</c:v>
                </c:pt>
                <c:pt idx="19">
                  <c:v>0.30392677709460258</c:v>
                </c:pt>
                <c:pt idx="20">
                  <c:v>0.31352834990620615</c:v>
                </c:pt>
                <c:pt idx="21">
                  <c:v>0.29427865359187128</c:v>
                </c:pt>
                <c:pt idx="22">
                  <c:v>0.27443545788526541</c:v>
                </c:pt>
                <c:pt idx="23">
                  <c:v>0.30539789882302282</c:v>
                </c:pt>
                <c:pt idx="24">
                  <c:v>0.29571715150773531</c:v>
                </c:pt>
                <c:pt idx="25">
                  <c:v>0.29436011658608913</c:v>
                </c:pt>
                <c:pt idx="26">
                  <c:v>0.30310363063216206</c:v>
                </c:pt>
                <c:pt idx="27">
                  <c:v>0.31122919313609598</c:v>
                </c:pt>
                <c:pt idx="28">
                  <c:v>0.28433841326832771</c:v>
                </c:pt>
                <c:pt idx="29">
                  <c:v>0.29324189355969432</c:v>
                </c:pt>
                <c:pt idx="30">
                  <c:v>0.29173603257536884</c:v>
                </c:pt>
                <c:pt idx="31">
                  <c:v>0.26960093463957313</c:v>
                </c:pt>
                <c:pt idx="32">
                  <c:v>0.26484818980097768</c:v>
                </c:pt>
                <c:pt idx="33">
                  <c:v>0.25016224128007891</c:v>
                </c:pt>
              </c:numCache>
            </c:numRef>
          </c:val>
          <c:smooth val="0"/>
          <c:extLst>
            <c:ext xmlns:c16="http://schemas.microsoft.com/office/drawing/2014/chart" uri="{C3380CC4-5D6E-409C-BE32-E72D297353CC}">
              <c16:uniqueId val="{00000002-BEAB-493D-A24A-2518B3E5D8AF}"/>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0.47754473552107807</c:v>
                </c:pt>
                <c:pt idx="1">
                  <c:v>0.4467334520816803</c:v>
                </c:pt>
                <c:pt idx="2">
                  <c:v>0.4345811729729176</c:v>
                </c:pt>
                <c:pt idx="3">
                  <c:v>0.39945906355977057</c:v>
                </c:pt>
                <c:pt idx="4">
                  <c:v>0.4047765274643898</c:v>
                </c:pt>
                <c:pt idx="5">
                  <c:v>0.38161431989073752</c:v>
                </c:pt>
                <c:pt idx="6">
                  <c:v>0.37798279941082003</c:v>
                </c:pt>
                <c:pt idx="7">
                  <c:v>0.40087952077388755</c:v>
                </c:pt>
                <c:pt idx="8">
                  <c:v>0.37985733094811441</c:v>
                </c:pt>
                <c:pt idx="9">
                  <c:v>0.38393917849659925</c:v>
                </c:pt>
                <c:pt idx="10">
                  <c:v>0.36121428298950192</c:v>
                </c:pt>
                <c:pt idx="11">
                  <c:v>0.32865397959947584</c:v>
                </c:pt>
                <c:pt idx="12">
                  <c:v>0.33777104133367536</c:v>
                </c:pt>
                <c:pt idx="13">
                  <c:v>0.34310747945308689</c:v>
                </c:pt>
                <c:pt idx="14">
                  <c:v>0.30154025730490686</c:v>
                </c:pt>
                <c:pt idx="15">
                  <c:v>0.27975908362865448</c:v>
                </c:pt>
                <c:pt idx="16">
                  <c:v>0.32089505350589753</c:v>
                </c:pt>
                <c:pt idx="17">
                  <c:v>0.29063450297713278</c:v>
                </c:pt>
                <c:pt idx="18">
                  <c:v>0.31277848640084266</c:v>
                </c:pt>
                <c:pt idx="19">
                  <c:v>0.30432583218812942</c:v>
                </c:pt>
                <c:pt idx="20">
                  <c:v>0.32057939127087598</c:v>
                </c:pt>
                <c:pt idx="21">
                  <c:v>0.30938488671183589</c:v>
                </c:pt>
                <c:pt idx="22">
                  <c:v>0.27879100418090819</c:v>
                </c:pt>
                <c:pt idx="23">
                  <c:v>0.30605872741341594</c:v>
                </c:pt>
                <c:pt idx="24">
                  <c:v>0.30393074038624762</c:v>
                </c:pt>
                <c:pt idx="25">
                  <c:v>0.29411955428123471</c:v>
                </c:pt>
                <c:pt idx="26">
                  <c:v>0.29152297919988635</c:v>
                </c:pt>
                <c:pt idx="27">
                  <c:v>0.30659453849494456</c:v>
                </c:pt>
                <c:pt idx="28">
                  <c:v>0.27401161259412765</c:v>
                </c:pt>
                <c:pt idx="29">
                  <c:v>0.27824893891811375</c:v>
                </c:pt>
                <c:pt idx="30">
                  <c:v>0.29386939835548403</c:v>
                </c:pt>
                <c:pt idx="31">
                  <c:v>0.25491227598488331</c:v>
                </c:pt>
                <c:pt idx="32">
                  <c:v>0.27148374667763708</c:v>
                </c:pt>
                <c:pt idx="33">
                  <c:v>0.25293656110763546</c:v>
                </c:pt>
              </c:numCache>
            </c:numRef>
          </c:val>
          <c:smooth val="0"/>
          <c:extLst>
            <c:ext xmlns:c16="http://schemas.microsoft.com/office/drawing/2014/chart" uri="{C3380CC4-5D6E-409C-BE32-E72D297353CC}">
              <c16:uniqueId val="{00000003-BEAB-493D-A24A-2518B3E5D8AF}"/>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0.48370350077748303</c:v>
                </c:pt>
                <c:pt idx="1">
                  <c:v>0.45849224081635476</c:v>
                </c:pt>
                <c:pt idx="2">
                  <c:v>0.46215030264854434</c:v>
                </c:pt>
                <c:pt idx="3">
                  <c:v>0.4112942462861538</c:v>
                </c:pt>
                <c:pt idx="4">
                  <c:v>0.42963569882512093</c:v>
                </c:pt>
                <c:pt idx="5">
                  <c:v>0.41443740636110304</c:v>
                </c:pt>
                <c:pt idx="6">
                  <c:v>0.40005667343735696</c:v>
                </c:pt>
                <c:pt idx="7">
                  <c:v>0.39096378086507322</c:v>
                </c:pt>
                <c:pt idx="8">
                  <c:v>0.42647601497173304</c:v>
                </c:pt>
                <c:pt idx="9">
                  <c:v>0.39316861289739613</c:v>
                </c:pt>
                <c:pt idx="10">
                  <c:v>0.414920767173171</c:v>
                </c:pt>
                <c:pt idx="11">
                  <c:v>0.37086299385130406</c:v>
                </c:pt>
                <c:pt idx="12">
                  <c:v>0.38773374012112616</c:v>
                </c:pt>
                <c:pt idx="13">
                  <c:v>0.35022311910986903</c:v>
                </c:pt>
                <c:pt idx="14">
                  <c:v>0.30394501912593841</c:v>
                </c:pt>
                <c:pt idx="15">
                  <c:v>0.26917370837926868</c:v>
                </c:pt>
                <c:pt idx="16">
                  <c:v>0.34266561667621137</c:v>
                </c:pt>
                <c:pt idx="17">
                  <c:v>0.29464798843860629</c:v>
                </c:pt>
                <c:pt idx="18">
                  <c:v>0.28941438190639024</c:v>
                </c:pt>
                <c:pt idx="19">
                  <c:v>0.31755796454846852</c:v>
                </c:pt>
                <c:pt idx="20">
                  <c:v>0.32233895128965373</c:v>
                </c:pt>
                <c:pt idx="21">
                  <c:v>0.28273789212107653</c:v>
                </c:pt>
                <c:pt idx="22">
                  <c:v>0.30923376780748368</c:v>
                </c:pt>
                <c:pt idx="23">
                  <c:v>0.32356693336367603</c:v>
                </c:pt>
                <c:pt idx="24">
                  <c:v>0.30398552422225478</c:v>
                </c:pt>
                <c:pt idx="25">
                  <c:v>0.31166130045056339</c:v>
                </c:pt>
                <c:pt idx="26">
                  <c:v>0.34090968577563763</c:v>
                </c:pt>
                <c:pt idx="27">
                  <c:v>0.3319470899701118</c:v>
                </c:pt>
                <c:pt idx="28">
                  <c:v>0.32006799344718451</c:v>
                </c:pt>
                <c:pt idx="29">
                  <c:v>0.28181077037751673</c:v>
                </c:pt>
                <c:pt idx="30">
                  <c:v>0.31534259712696078</c:v>
                </c:pt>
                <c:pt idx="31">
                  <c:v>0.26967854717373851</c:v>
                </c:pt>
                <c:pt idx="32">
                  <c:v>0.31041263397037988</c:v>
                </c:pt>
                <c:pt idx="33">
                  <c:v>0.31592161967605353</c:v>
                </c:pt>
              </c:numCache>
            </c:numRef>
          </c:val>
          <c:smooth val="0"/>
          <c:extLst>
            <c:ext xmlns:c16="http://schemas.microsoft.com/office/drawing/2014/chart" uri="{C3380CC4-5D6E-409C-BE32-E72D297353CC}">
              <c16:uniqueId val="{00000004-BEAB-493D-A24A-2518B3E5D8AF}"/>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2F85-4A5C-8D0D-22682586EF9F}"/>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pt idx="27">
                  <c:v>0.30985015830397611</c:v>
                </c:pt>
                <c:pt idx="28">
                  <c:v>0.29393395404517653</c:v>
                </c:pt>
                <c:pt idx="29">
                  <c:v>0.29188917967677114</c:v>
                </c:pt>
                <c:pt idx="30">
                  <c:v>0.29679476535320287</c:v>
                </c:pt>
                <c:pt idx="31">
                  <c:v>0.27790786644816401</c:v>
                </c:pt>
                <c:pt idx="32">
                  <c:v>0.27518991136550908</c:v>
                </c:pt>
                <c:pt idx="33">
                  <c:v>0.25709336046874526</c:v>
                </c:pt>
              </c:numCache>
            </c:numRef>
          </c:val>
          <c:smooth val="0"/>
          <c:extLst>
            <c:ext xmlns:c16="http://schemas.microsoft.com/office/drawing/2014/chart" uri="{C3380CC4-5D6E-409C-BE32-E72D297353CC}">
              <c16:uniqueId val="{00000001-2F85-4A5C-8D0D-22682586EF9F}"/>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0.46877014818787571</c:v>
                </c:pt>
                <c:pt idx="1">
                  <c:v>0.45362276819348335</c:v>
                </c:pt>
                <c:pt idx="2">
                  <c:v>0.42668053266406064</c:v>
                </c:pt>
                <c:pt idx="3">
                  <c:v>0.39343214502930635</c:v>
                </c:pt>
                <c:pt idx="4">
                  <c:v>0.42286120837926872</c:v>
                </c:pt>
                <c:pt idx="5">
                  <c:v>0.38661672985553747</c:v>
                </c:pt>
                <c:pt idx="6">
                  <c:v>0.38049909323453907</c:v>
                </c:pt>
                <c:pt idx="7">
                  <c:v>0.37873609951138493</c:v>
                </c:pt>
                <c:pt idx="8">
                  <c:v>0.38633651041984562</c:v>
                </c:pt>
                <c:pt idx="9">
                  <c:v>0.38757005709409714</c:v>
                </c:pt>
                <c:pt idx="10">
                  <c:v>0.36259684684872628</c:v>
                </c:pt>
                <c:pt idx="11">
                  <c:v>0.33441038575768467</c:v>
                </c:pt>
                <c:pt idx="12">
                  <c:v>0.33822879108786585</c:v>
                </c:pt>
                <c:pt idx="13">
                  <c:v>0.33760040912032124</c:v>
                </c:pt>
                <c:pt idx="14">
                  <c:v>0.30685565605759618</c:v>
                </c:pt>
                <c:pt idx="15">
                  <c:v>0.2768849244117737</c:v>
                </c:pt>
                <c:pt idx="16">
                  <c:v>0.31883792465925209</c:v>
                </c:pt>
                <c:pt idx="17">
                  <c:v>0.28787294262647634</c:v>
                </c:pt>
                <c:pt idx="18">
                  <c:v>0.29676557281613358</c:v>
                </c:pt>
                <c:pt idx="19">
                  <c:v>0.30392677709460258</c:v>
                </c:pt>
                <c:pt idx="20">
                  <c:v>0.31352834990620615</c:v>
                </c:pt>
                <c:pt idx="21">
                  <c:v>0.29427865359187128</c:v>
                </c:pt>
                <c:pt idx="22">
                  <c:v>0.27443545788526541</c:v>
                </c:pt>
                <c:pt idx="23">
                  <c:v>0.30539789882302282</c:v>
                </c:pt>
                <c:pt idx="24">
                  <c:v>0.29571715150773531</c:v>
                </c:pt>
                <c:pt idx="25">
                  <c:v>0.29436011658608913</c:v>
                </c:pt>
                <c:pt idx="26">
                  <c:v>0.30310363063216206</c:v>
                </c:pt>
                <c:pt idx="27">
                  <c:v>0.31122919313609598</c:v>
                </c:pt>
                <c:pt idx="28">
                  <c:v>0.28433841326832771</c:v>
                </c:pt>
                <c:pt idx="29">
                  <c:v>0.29324189355969432</c:v>
                </c:pt>
                <c:pt idx="30">
                  <c:v>0.29173603257536884</c:v>
                </c:pt>
                <c:pt idx="31">
                  <c:v>0.26960093463957313</c:v>
                </c:pt>
                <c:pt idx="32">
                  <c:v>0.26484818980097768</c:v>
                </c:pt>
                <c:pt idx="33">
                  <c:v>0.25016224128007891</c:v>
                </c:pt>
              </c:numCache>
            </c:numRef>
          </c:val>
          <c:smooth val="0"/>
          <c:extLst>
            <c:ext xmlns:c16="http://schemas.microsoft.com/office/drawing/2014/chart" uri="{C3380CC4-5D6E-409C-BE32-E72D297353CC}">
              <c16:uniqueId val="{00000002-2F85-4A5C-8D0D-22682586EF9F}"/>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0.47754473552107807</c:v>
                </c:pt>
                <c:pt idx="1">
                  <c:v>0.4467334520816803</c:v>
                </c:pt>
                <c:pt idx="2">
                  <c:v>0.4345811729729176</c:v>
                </c:pt>
                <c:pt idx="3">
                  <c:v>0.39945906355977057</c:v>
                </c:pt>
                <c:pt idx="4">
                  <c:v>0.4047765274643898</c:v>
                </c:pt>
                <c:pt idx="5">
                  <c:v>0.38161431989073752</c:v>
                </c:pt>
                <c:pt idx="6">
                  <c:v>0.37798279941082003</c:v>
                </c:pt>
                <c:pt idx="7">
                  <c:v>0.40087952077388755</c:v>
                </c:pt>
                <c:pt idx="8">
                  <c:v>0.37985733094811441</c:v>
                </c:pt>
                <c:pt idx="9">
                  <c:v>0.38393917849659925</c:v>
                </c:pt>
                <c:pt idx="10">
                  <c:v>0.36121428298950192</c:v>
                </c:pt>
                <c:pt idx="11">
                  <c:v>0.32865397959947584</c:v>
                </c:pt>
                <c:pt idx="12">
                  <c:v>0.33777104133367536</c:v>
                </c:pt>
                <c:pt idx="13">
                  <c:v>0.34310747945308689</c:v>
                </c:pt>
                <c:pt idx="14">
                  <c:v>0.30154025730490686</c:v>
                </c:pt>
                <c:pt idx="15">
                  <c:v>0.27975908362865448</c:v>
                </c:pt>
                <c:pt idx="16">
                  <c:v>0.32089505350589753</c:v>
                </c:pt>
                <c:pt idx="17">
                  <c:v>0.29063450297713278</c:v>
                </c:pt>
                <c:pt idx="18">
                  <c:v>0.31277848640084266</c:v>
                </c:pt>
                <c:pt idx="19">
                  <c:v>0.30432583218812942</c:v>
                </c:pt>
                <c:pt idx="20">
                  <c:v>0.32057939127087598</c:v>
                </c:pt>
                <c:pt idx="21">
                  <c:v>0.30938488671183589</c:v>
                </c:pt>
                <c:pt idx="22">
                  <c:v>0.27879100418090819</c:v>
                </c:pt>
                <c:pt idx="23">
                  <c:v>0.30605872741341594</c:v>
                </c:pt>
                <c:pt idx="24">
                  <c:v>0.30393074038624762</c:v>
                </c:pt>
                <c:pt idx="25">
                  <c:v>0.29411955428123471</c:v>
                </c:pt>
                <c:pt idx="26">
                  <c:v>0.29152297919988635</c:v>
                </c:pt>
                <c:pt idx="27">
                  <c:v>0.30659453849494456</c:v>
                </c:pt>
                <c:pt idx="28">
                  <c:v>0.27401161259412765</c:v>
                </c:pt>
                <c:pt idx="29">
                  <c:v>0.27824893891811375</c:v>
                </c:pt>
                <c:pt idx="30">
                  <c:v>0.29386939835548403</c:v>
                </c:pt>
                <c:pt idx="31">
                  <c:v>0.25491227598488331</c:v>
                </c:pt>
                <c:pt idx="32">
                  <c:v>0.27148374667763708</c:v>
                </c:pt>
                <c:pt idx="33">
                  <c:v>0.25293656110763546</c:v>
                </c:pt>
              </c:numCache>
            </c:numRef>
          </c:val>
          <c:smooth val="0"/>
          <c:extLst>
            <c:ext xmlns:c16="http://schemas.microsoft.com/office/drawing/2014/chart" uri="{C3380CC4-5D6E-409C-BE32-E72D297353CC}">
              <c16:uniqueId val="{00000003-2F85-4A5C-8D0D-22682586EF9F}"/>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0.48370350077748303</c:v>
                </c:pt>
                <c:pt idx="1">
                  <c:v>0.45849224081635476</c:v>
                </c:pt>
                <c:pt idx="2">
                  <c:v>0.46215030264854434</c:v>
                </c:pt>
                <c:pt idx="3">
                  <c:v>0.4112942462861538</c:v>
                </c:pt>
                <c:pt idx="4">
                  <c:v>0.42963569882512093</c:v>
                </c:pt>
                <c:pt idx="5">
                  <c:v>0.41443740636110304</c:v>
                </c:pt>
                <c:pt idx="6">
                  <c:v>0.40005667343735696</c:v>
                </c:pt>
                <c:pt idx="7">
                  <c:v>0.39096378086507322</c:v>
                </c:pt>
                <c:pt idx="8">
                  <c:v>0.42647601497173304</c:v>
                </c:pt>
                <c:pt idx="9">
                  <c:v>0.39316861289739613</c:v>
                </c:pt>
                <c:pt idx="10">
                  <c:v>0.414920767173171</c:v>
                </c:pt>
                <c:pt idx="11">
                  <c:v>0.37086299385130406</c:v>
                </c:pt>
                <c:pt idx="12">
                  <c:v>0.38773374012112616</c:v>
                </c:pt>
                <c:pt idx="13">
                  <c:v>0.35022311910986903</c:v>
                </c:pt>
                <c:pt idx="14">
                  <c:v>0.30394501912593841</c:v>
                </c:pt>
                <c:pt idx="15">
                  <c:v>0.26917370837926868</c:v>
                </c:pt>
                <c:pt idx="16">
                  <c:v>0.34266561667621137</c:v>
                </c:pt>
                <c:pt idx="17">
                  <c:v>0.29464798843860629</c:v>
                </c:pt>
                <c:pt idx="18">
                  <c:v>0.28941438190639024</c:v>
                </c:pt>
                <c:pt idx="19">
                  <c:v>0.31755796454846852</c:v>
                </c:pt>
                <c:pt idx="20">
                  <c:v>0.32233895128965373</c:v>
                </c:pt>
                <c:pt idx="21">
                  <c:v>0.28273789212107653</c:v>
                </c:pt>
                <c:pt idx="22">
                  <c:v>0.30923376780748368</c:v>
                </c:pt>
                <c:pt idx="23">
                  <c:v>0.32356693336367603</c:v>
                </c:pt>
                <c:pt idx="24">
                  <c:v>0.30398552422225478</c:v>
                </c:pt>
                <c:pt idx="25">
                  <c:v>0.31166130045056339</c:v>
                </c:pt>
                <c:pt idx="26">
                  <c:v>0.34090968577563763</c:v>
                </c:pt>
                <c:pt idx="27">
                  <c:v>0.3319470899701118</c:v>
                </c:pt>
                <c:pt idx="28">
                  <c:v>0.32006799344718451</c:v>
                </c:pt>
                <c:pt idx="29">
                  <c:v>0.28181077037751673</c:v>
                </c:pt>
                <c:pt idx="30">
                  <c:v>0.31534259712696078</c:v>
                </c:pt>
                <c:pt idx="31">
                  <c:v>0.26967854717373851</c:v>
                </c:pt>
                <c:pt idx="32">
                  <c:v>0.31041263397037988</c:v>
                </c:pt>
                <c:pt idx="33">
                  <c:v>0.31592161967605353</c:v>
                </c:pt>
              </c:numCache>
            </c:numRef>
          </c:val>
          <c:smooth val="0"/>
          <c:extLst>
            <c:ext xmlns:c16="http://schemas.microsoft.com/office/drawing/2014/chart" uri="{C3380CC4-5D6E-409C-BE32-E72D297353CC}">
              <c16:uniqueId val="{00000004-2F85-4A5C-8D0D-22682586EF9F}"/>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1.3835581071319352E-4</c:v>
                </c:pt>
                <c:pt idx="1">
                  <c:v>-9.4498820810523885E-3</c:v>
                </c:pt>
                <c:pt idx="2">
                  <c:v>1.1108860964229389E-2</c:v>
                </c:pt>
                <c:pt idx="3">
                  <c:v>9.3321399036443639E-3</c:v>
                </c:pt>
                <c:pt idx="4">
                  <c:v>-1.1432272283307676E-2</c:v>
                </c:pt>
                <c:pt idx="5">
                  <c:v>1.0400515431242471E-2</c:v>
                </c:pt>
                <c:pt idx="6">
                  <c:v>-1.1364050419254146E-2</c:v>
                </c:pt>
                <c:pt idx="7">
                  <c:v>-6.157872821102667E-4</c:v>
                </c:pt>
                <c:pt idx="8">
                  <c:v>2.7983610533329709E-2</c:v>
                </c:pt>
                <c:pt idx="9">
                  <c:v>-2.0565123840516297E-2</c:v>
                </c:pt>
                <c:pt idx="10">
                  <c:v>1.6139711145938776E-2</c:v>
                </c:pt>
                <c:pt idx="11">
                  <c:v>2.1051006361852857E-2</c:v>
                </c:pt>
                <c:pt idx="12">
                  <c:v>1.0121600648711652E-2</c:v>
                </c:pt>
                <c:pt idx="13">
                  <c:v>-4.5695327369111277E-2</c:v>
                </c:pt>
                <c:pt idx="14">
                  <c:v>9.4338362466366392E-3</c:v>
                </c:pt>
                <c:pt idx="15">
                  <c:v>3.1337083113508142E-2</c:v>
                </c:pt>
                <c:pt idx="16">
                  <c:v>-6.9265776203152232E-2</c:v>
                </c:pt>
                <c:pt idx="17">
                  <c:v>0.11353829906131963</c:v>
                </c:pt>
                <c:pt idx="18">
                  <c:v>-4.3646628956773341E-2</c:v>
                </c:pt>
                <c:pt idx="19">
                  <c:v>4.7140755018387735E-2</c:v>
                </c:pt>
                <c:pt idx="20">
                  <c:v>-5.5884044360343957E-2</c:v>
                </c:pt>
                <c:pt idx="21">
                  <c:v>1.9633059319801752E-2</c:v>
                </c:pt>
                <c:pt idx="22">
                  <c:v>-6.3375322129604728E-2</c:v>
                </c:pt>
                <c:pt idx="23">
                  <c:v>3.1878134931715596E-2</c:v>
                </c:pt>
                <c:pt idx="24">
                  <c:v>-7.2881711425878848E-2</c:v>
                </c:pt>
                <c:pt idx="25">
                  <c:v>-8.2228503635130346E-2</c:v>
                </c:pt>
                <c:pt idx="26">
                  <c:v>2.5104075259588309E-2</c:v>
                </c:pt>
                <c:pt idx="27">
                  <c:v>1.8180712283503469E-2</c:v>
                </c:pt>
                <c:pt idx="28">
                  <c:v>0.24825568116845109</c:v>
                </c:pt>
                <c:pt idx="29">
                  <c:v>0.13319136598603223</c:v>
                </c:pt>
                <c:pt idx="30">
                  <c:v>-0.15693922988379524</c:v>
                </c:pt>
                <c:pt idx="31">
                  <c:v>-5.5224252065286389E-2</c:v>
                </c:pt>
                <c:pt idx="32">
                  <c:v>8.9488400868713586E-3</c:v>
                </c:pt>
                <c:pt idx="33">
                  <c:v>-8.9898496437269437E-2</c:v>
                </c:pt>
              </c:numCache>
            </c:numRef>
          </c:val>
          <c:smooth val="0"/>
          <c:extLst>
            <c:ext xmlns:c16="http://schemas.microsoft.com/office/drawing/2014/chart" uri="{C3380CC4-5D6E-409C-BE32-E72D297353CC}">
              <c16:uniqueId val="{00000000-28C3-47A7-8117-D0562071EA97}"/>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1.3529899213333561E-2</c:v>
                </c:pt>
                <c:pt idx="1">
                  <c:v>-1.0941007593850504E-2</c:v>
                </c:pt>
                <c:pt idx="2">
                  <c:v>3.7666344606066181E-2</c:v>
                </c:pt>
                <c:pt idx="3">
                  <c:v>4.2122949109205682E-3</c:v>
                </c:pt>
                <c:pt idx="4">
                  <c:v>-1.6745968999086831E-2</c:v>
                </c:pt>
                <c:pt idx="5">
                  <c:v>7.0860143366871442E-3</c:v>
                </c:pt>
                <c:pt idx="6">
                  <c:v>-1.3460816876397429E-2</c:v>
                </c:pt>
                <c:pt idx="7">
                  <c:v>5.2161051425530713E-3</c:v>
                </c:pt>
                <c:pt idx="8">
                  <c:v>2.6035277402784787E-2</c:v>
                </c:pt>
                <c:pt idx="9">
                  <c:v>-1.1430017806634697E-2</c:v>
                </c:pt>
                <c:pt idx="10">
                  <c:v>1.9681559184364691E-2</c:v>
                </c:pt>
                <c:pt idx="11">
                  <c:v>1.3824813532737968E-2</c:v>
                </c:pt>
                <c:pt idx="12">
                  <c:v>1.625594786107443E-2</c:v>
                </c:pt>
                <c:pt idx="13">
                  <c:v>-3.8726113822757466E-2</c:v>
                </c:pt>
                <c:pt idx="14">
                  <c:v>8.1727120835615834E-3</c:v>
                </c:pt>
                <c:pt idx="15">
                  <c:v>2.6435891299614874E-2</c:v>
                </c:pt>
                <c:pt idx="16">
                  <c:v>-7.5936364737557369E-2</c:v>
                </c:pt>
                <c:pt idx="17">
                  <c:v>0.10124622170133901</c:v>
                </c:pt>
                <c:pt idx="18">
                  <c:v>-4.0738291340253391E-2</c:v>
                </c:pt>
                <c:pt idx="19">
                  <c:v>3.5033948696497993E-2</c:v>
                </c:pt>
                <c:pt idx="20">
                  <c:v>-6.1037460601694855E-2</c:v>
                </c:pt>
                <c:pt idx="21">
                  <c:v>1.0250501503462035E-2</c:v>
                </c:pt>
                <c:pt idx="22">
                  <c:v>-9.8937126192002844E-2</c:v>
                </c:pt>
                <c:pt idx="23">
                  <c:v>4.1802292509927369E-2</c:v>
                </c:pt>
                <c:pt idx="24">
                  <c:v>-7.0714677589539296E-2</c:v>
                </c:pt>
                <c:pt idx="25">
                  <c:v>-9.9974267001751896E-2</c:v>
                </c:pt>
                <c:pt idx="26">
                  <c:v>-1.7047081818374856E-2</c:v>
                </c:pt>
                <c:pt idx="27">
                  <c:v>2.2531085019958513E-2</c:v>
                </c:pt>
                <c:pt idx="28">
                  <c:v>0.22288663875804221</c:v>
                </c:pt>
                <c:pt idx="29">
                  <c:v>0.13718992178184553</c:v>
                </c:pt>
                <c:pt idx="30">
                  <c:v>-0.17700067499398472</c:v>
                </c:pt>
                <c:pt idx="31">
                  <c:v>-8.7737774009846378E-2</c:v>
                </c:pt>
                <c:pt idx="32">
                  <c:v>-2.9749461607126538E-2</c:v>
                </c:pt>
                <c:pt idx="33">
                  <c:v>-0.12009576499266801</c:v>
                </c:pt>
              </c:numCache>
            </c:numRef>
          </c:val>
          <c:smooth val="0"/>
          <c:extLst>
            <c:ext xmlns:c16="http://schemas.microsoft.com/office/drawing/2014/chart" uri="{C3380CC4-5D6E-409C-BE32-E72D297353CC}">
              <c16:uniqueId val="{00000001-28C3-47A7-8117-D0562071EA97}"/>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3.1655673422739491E-2</c:v>
                </c:pt>
                <c:pt idx="1">
                  <c:v>-2.6531270958379788E-2</c:v>
                </c:pt>
                <c:pt idx="2">
                  <c:v>5.5161469892703444E-2</c:v>
                </c:pt>
                <c:pt idx="3">
                  <c:v>1.9236441111853648E-2</c:v>
                </c:pt>
                <c:pt idx="4">
                  <c:v>-6.2172334346952747E-2</c:v>
                </c:pt>
                <c:pt idx="5">
                  <c:v>-5.9296471759455894E-3</c:v>
                </c:pt>
                <c:pt idx="6">
                  <c:v>-2.0207592650486612E-2</c:v>
                </c:pt>
                <c:pt idx="7">
                  <c:v>6.0165080352005629E-2</c:v>
                </c:pt>
                <c:pt idx="8">
                  <c:v>9.4224816957980875E-3</c:v>
                </c:pt>
                <c:pt idx="9">
                  <c:v>-2.0995021354595213E-2</c:v>
                </c:pt>
                <c:pt idx="10">
                  <c:v>1.5929346410313714E-2</c:v>
                </c:pt>
                <c:pt idx="11">
                  <c:v>-3.4481399953803287E-3</c:v>
                </c:pt>
                <c:pt idx="12">
                  <c:v>1.4922770818202641E-2</c:v>
                </c:pt>
                <c:pt idx="13">
                  <c:v>-2.2053968480952389E-2</c:v>
                </c:pt>
                <c:pt idx="14">
                  <c:v>-9.3107164184690998E-3</c:v>
                </c:pt>
                <c:pt idx="15">
                  <c:v>3.6437991034684661E-2</c:v>
                </c:pt>
                <c:pt idx="16">
                  <c:v>-6.9038970374899228E-2</c:v>
                </c:pt>
                <c:pt idx="17">
                  <c:v>0.10978602951399756</c:v>
                </c:pt>
                <c:pt idx="18">
                  <c:v>1.2543034096470632E-2</c:v>
                </c:pt>
                <c:pt idx="19">
                  <c:v>3.6299285309839092E-2</c:v>
                </c:pt>
                <c:pt idx="20">
                  <c:v>-3.7700280396479151E-2</c:v>
                </c:pt>
                <c:pt idx="21">
                  <c:v>5.8576671581002507E-2</c:v>
                </c:pt>
                <c:pt idx="22">
                  <c:v>-8.1768453396434654E-2</c:v>
                </c:pt>
                <c:pt idx="23">
                  <c:v>4.387119100437635E-2</c:v>
                </c:pt>
                <c:pt idx="24">
                  <c:v>-4.1779104449642231E-2</c:v>
                </c:pt>
                <c:pt idx="25">
                  <c:v>-0.10087394314058308</c:v>
                </c:pt>
                <c:pt idx="26">
                  <c:v>-5.7448932050140011E-2</c:v>
                </c:pt>
                <c:pt idx="27">
                  <c:v>7.7551178235689524E-3</c:v>
                </c:pt>
                <c:pt idx="28">
                  <c:v>0.19359921291930496</c:v>
                </c:pt>
                <c:pt idx="29">
                  <c:v>9.0698918375610255E-2</c:v>
                </c:pt>
                <c:pt idx="30">
                  <c:v>-0.16845615495461946</c:v>
                </c:pt>
                <c:pt idx="31">
                  <c:v>-0.15041584161766242</c:v>
                </c:pt>
                <c:pt idx="32">
                  <c:v>-4.580510593211815E-3</c:v>
                </c:pt>
                <c:pt idx="33">
                  <c:v>-0.10781006032437808</c:v>
                </c:pt>
              </c:numCache>
            </c:numRef>
          </c:val>
          <c:smooth val="0"/>
          <c:extLst>
            <c:ext xmlns:c16="http://schemas.microsoft.com/office/drawing/2014/chart" uri="{C3380CC4-5D6E-409C-BE32-E72D297353CC}">
              <c16:uniqueId val="{00000002-28C3-47A7-8117-D0562071EA97}"/>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4.3985138446612469E-2</c:v>
                </c:pt>
                <c:pt idx="1">
                  <c:v>-2.041856335677425E-4</c:v>
                </c:pt>
                <c:pt idx="2">
                  <c:v>0.11152489930035628</c:v>
                </c:pt>
                <c:pt idx="3">
                  <c:v>4.7458367471463654E-2</c:v>
                </c:pt>
                <c:pt idx="4">
                  <c:v>-7.1393099181981832E-4</c:v>
                </c:pt>
                <c:pt idx="5">
                  <c:v>7.3739116515697908E-2</c:v>
                </c:pt>
                <c:pt idx="6">
                  <c:v>3.6084266419350003E-2</c:v>
                </c:pt>
                <c:pt idx="7">
                  <c:v>3.6328707069982612E-2</c:v>
                </c:pt>
                <c:pt idx="8">
                  <c:v>0.11770388253796427</c:v>
                </c:pt>
                <c:pt idx="9">
                  <c:v>2.9723205542350941E-3</c:v>
                </c:pt>
                <c:pt idx="10">
                  <c:v>0.14330541233417127</c:v>
                </c:pt>
                <c:pt idx="11">
                  <c:v>0.1107572607705354</c:v>
                </c:pt>
                <c:pt idx="12">
                  <c:v>0.14185811791647576</c:v>
                </c:pt>
                <c:pt idx="13">
                  <c:v>-1.288441156603663E-3</c:v>
                </c:pt>
                <c:pt idx="14">
                  <c:v>-1.3252199514404393E-3</c:v>
                </c:pt>
                <c:pt idx="15">
                  <c:v>-1.4545115517063741E-3</c:v>
                </c:pt>
                <c:pt idx="16">
                  <c:v>-1.1197532038765593E-3</c:v>
                </c:pt>
                <c:pt idx="17">
                  <c:v>0.12191189145210013</c:v>
                </c:pt>
                <c:pt idx="18">
                  <c:v>-6.7173279872360492E-2</c:v>
                </c:pt>
                <c:pt idx="19">
                  <c:v>7.6455152383320416E-2</c:v>
                </c:pt>
                <c:pt idx="20">
                  <c:v>-3.2035758880991076E-2</c:v>
                </c:pt>
                <c:pt idx="21">
                  <c:v>-3.0148975171902865E-2</c:v>
                </c:pt>
                <c:pt idx="22">
                  <c:v>2.4727100303690179E-2</c:v>
                </c:pt>
                <c:pt idx="23">
                  <c:v>9.5607318453645354E-2</c:v>
                </c:pt>
                <c:pt idx="24">
                  <c:v>-4.1591356510789317E-2</c:v>
                </c:pt>
                <c:pt idx="25">
                  <c:v>-3.8911642248293458E-2</c:v>
                </c:pt>
                <c:pt idx="26">
                  <c:v>9.574096634533083E-2</c:v>
                </c:pt>
                <c:pt idx="27">
                  <c:v>8.3538097133959169E-2</c:v>
                </c:pt>
                <c:pt idx="28">
                  <c:v>0.30963675034999427</c:v>
                </c:pt>
                <c:pt idx="29">
                  <c:v>0.102191655840045</c:v>
                </c:pt>
                <c:pt idx="30">
                  <c:v>-8.8890338285093407E-2</c:v>
                </c:pt>
                <c:pt idx="31">
                  <c:v>-8.7424726917175982E-2</c:v>
                </c:pt>
                <c:pt idx="32">
                  <c:v>0.12140405702300458</c:v>
                </c:pt>
                <c:pt idx="33">
                  <c:v>0.11305320824129206</c:v>
                </c:pt>
              </c:numCache>
            </c:numRef>
          </c:val>
          <c:smooth val="0"/>
          <c:extLst>
            <c:ext xmlns:c16="http://schemas.microsoft.com/office/drawing/2014/chart" uri="{C3380CC4-5D6E-409C-BE32-E72D297353CC}">
              <c16:uniqueId val="{00000003-28C3-47A7-8117-D0562071EA97}"/>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00-D1DB-474D-87CD-61AEFEF116FE}"/>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pt idx="27">
                  <c:v>0.30985015830397611</c:v>
                </c:pt>
                <c:pt idx="28">
                  <c:v>0.29393395404517653</c:v>
                </c:pt>
                <c:pt idx="29">
                  <c:v>0.29188917967677114</c:v>
                </c:pt>
                <c:pt idx="30">
                  <c:v>0.29679476535320287</c:v>
                </c:pt>
                <c:pt idx="31">
                  <c:v>0.27790786644816401</c:v>
                </c:pt>
                <c:pt idx="32">
                  <c:v>0.27518991136550908</c:v>
                </c:pt>
                <c:pt idx="33">
                  <c:v>0.25709336046874526</c:v>
                </c:pt>
              </c:numCache>
            </c:numRef>
          </c:val>
          <c:smooth val="0"/>
          <c:extLst>
            <c:ext xmlns:c16="http://schemas.microsoft.com/office/drawing/2014/chart" uri="{C3380CC4-5D6E-409C-BE32-E72D297353CC}">
              <c16:uniqueId val="{00000001-D1DB-474D-87CD-61AEFEF116FE}"/>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D1DB-474D-87CD-61AEFEF116FE}"/>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D1DB-474D-87CD-61AEFEF116FE}"/>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D1DB-474D-87CD-61AEFEF116FE}"/>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D1DB-474D-87CD-61AEFEF116FE}"/>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D1DB-474D-87CD-61AEFEF116FE}"/>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0.45666371449828147</c:v>
                </c:pt>
                <c:pt idx="1">
                  <c:v>0.45459255975484847</c:v>
                </c:pt>
                <c:pt idx="2">
                  <c:v>0.41565396025776863</c:v>
                </c:pt>
                <c:pt idx="3">
                  <c:v>0.39076894369721404</c:v>
                </c:pt>
                <c:pt idx="4">
                  <c:v>0.41791774132847792</c:v>
                </c:pt>
                <c:pt idx="5">
                  <c:v>0.39020654201507571</c:v>
                </c:pt>
                <c:pt idx="6">
                  <c:v>0.38454268187284468</c:v>
                </c:pt>
                <c:pt idx="7">
                  <c:v>0.37804035201668734</c:v>
                </c:pt>
                <c:pt idx="8">
                  <c:v>0.3929560571312905</c:v>
                </c:pt>
                <c:pt idx="9">
                  <c:v>0.38021250036358839</c:v>
                </c:pt>
                <c:pt idx="10">
                  <c:v>0.35786368004977709</c:v>
                </c:pt>
                <c:pt idx="11">
                  <c:v>0.3332752905488014</c:v>
                </c:pt>
                <c:pt idx="12">
                  <c:v>0.3340861749351024</c:v>
                </c:pt>
                <c:pt idx="13">
                  <c:v>0.33739430975913998</c:v>
                </c:pt>
                <c:pt idx="14">
                  <c:v>0.30432540459930896</c:v>
                </c:pt>
                <c:pt idx="15">
                  <c:v>0.2805299161672592</c:v>
                </c:pt>
                <c:pt idx="16">
                  <c:v>0.32229770404100411</c:v>
                </c:pt>
                <c:pt idx="17">
                  <c:v>0.29365527331829072</c:v>
                </c:pt>
                <c:pt idx="18">
                  <c:v>0.30286548057198531</c:v>
                </c:pt>
                <c:pt idx="19">
                  <c:v>0.30690206721425062</c:v>
                </c:pt>
                <c:pt idx="20">
                  <c:v>0.3148842925727367</c:v>
                </c:pt>
                <c:pt idx="21">
                  <c:v>0.29818389844894405</c:v>
                </c:pt>
                <c:pt idx="22">
                  <c:v>0.28200879704952247</c:v>
                </c:pt>
                <c:pt idx="23">
                  <c:v>0.29183160762488841</c:v>
                </c:pt>
                <c:pt idx="24">
                  <c:v>0.29017686656117442</c:v>
                </c:pt>
                <c:pt idx="25">
                  <c:v>0.2958618690818548</c:v>
                </c:pt>
                <c:pt idx="26">
                  <c:v>0.31146766020357608</c:v>
                </c:pt>
                <c:pt idx="27">
                  <c:v>0.30224644775688647</c:v>
                </c:pt>
                <c:pt idx="28">
                  <c:v>0.29926153455674648</c:v>
                </c:pt>
                <c:pt idx="29">
                  <c:v>0.2864698139727116</c:v>
                </c:pt>
                <c:pt idx="30">
                  <c:v>0.29776542010903362</c:v>
                </c:pt>
                <c:pt idx="31">
                  <c:v>0.27709079965949063</c:v>
                </c:pt>
                <c:pt idx="32">
                  <c:v>0.27441741710901257</c:v>
                </c:pt>
                <c:pt idx="33">
                  <c:v>0.25903463976085184</c:v>
                </c:pt>
              </c:numCache>
            </c:numRef>
          </c:val>
          <c:smooth val="0"/>
          <c:extLst>
            <c:ext xmlns:c16="http://schemas.microsoft.com/office/drawing/2014/chart" uri="{C3380CC4-5D6E-409C-BE32-E72D297353CC}">
              <c16:uniqueId val="{00000007-D1DB-474D-87CD-61AEFEF116FE}"/>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D1DB-474D-87CD-61AEFEF116FE}"/>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D1DB-474D-87CD-61AEFEF116FE}"/>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D1DB-474D-87CD-61AEFEF116FE}"/>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D1DB-474D-87CD-61AEFEF116FE}"/>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D1DB-474D-87CD-61AEFEF116FE}"/>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D1DB-474D-87CD-61AEFEF116FE}"/>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D1DB-474D-87CD-61AEFEF116FE}"/>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0.46220235961675638</c:v>
                </c:pt>
                <c:pt idx="1">
                  <c:v>0.45418570297956468</c:v>
                </c:pt>
                <c:pt idx="2">
                  <c:v>0.40972015470266343</c:v>
                </c:pt>
                <c:pt idx="3">
                  <c:v>0.39555690234899521</c:v>
                </c:pt>
                <c:pt idx="4">
                  <c:v>0.42406940183043484</c:v>
                </c:pt>
                <c:pt idx="5">
                  <c:v>0.38843432024121288</c:v>
                </c:pt>
                <c:pt idx="6">
                  <c:v>0.38168729045987126</c:v>
                </c:pt>
                <c:pt idx="7">
                  <c:v>0.37702626109123233</c:v>
                </c:pt>
                <c:pt idx="8">
                  <c:v>0.38419502601027489</c:v>
                </c:pt>
                <c:pt idx="9">
                  <c:v>0.37915209469199179</c:v>
                </c:pt>
                <c:pt idx="10">
                  <c:v>0.36265677657723427</c:v>
                </c:pt>
                <c:pt idx="11">
                  <c:v>0.33683892086148259</c:v>
                </c:pt>
                <c:pt idx="12">
                  <c:v>0.33747861990332606</c:v>
                </c:pt>
                <c:pt idx="13">
                  <c:v>0.33812726357579226</c:v>
                </c:pt>
                <c:pt idx="14">
                  <c:v>0.30742720121145245</c:v>
                </c:pt>
                <c:pt idx="15">
                  <c:v>0.27523290885984897</c:v>
                </c:pt>
                <c:pt idx="16">
                  <c:v>0.31784454795718198</c:v>
                </c:pt>
                <c:pt idx="17">
                  <c:v>0.2907867769896984</c:v>
                </c:pt>
                <c:pt idx="18">
                  <c:v>0.29790063917636872</c:v>
                </c:pt>
                <c:pt idx="19">
                  <c:v>0.31042618727684018</c:v>
                </c:pt>
                <c:pt idx="20">
                  <c:v>0.31976578819751739</c:v>
                </c:pt>
                <c:pt idx="21">
                  <c:v>0.30392988279461863</c:v>
                </c:pt>
                <c:pt idx="22">
                  <c:v>0.28619106048345566</c:v>
                </c:pt>
                <c:pt idx="23">
                  <c:v>0.30368299126625059</c:v>
                </c:pt>
                <c:pt idx="24">
                  <c:v>0.29537474112212658</c:v>
                </c:pt>
                <c:pt idx="25">
                  <c:v>0.30308686240017413</c:v>
                </c:pt>
                <c:pt idx="26">
                  <c:v>0.32010448157787319</c:v>
                </c:pt>
                <c:pt idx="27">
                  <c:v>0.30711771251261233</c:v>
                </c:pt>
                <c:pt idx="28">
                  <c:v>0.29618653330206862</c:v>
                </c:pt>
                <c:pt idx="29">
                  <c:v>0.28982951703667642</c:v>
                </c:pt>
                <c:pt idx="30">
                  <c:v>0.29870573478937151</c:v>
                </c:pt>
                <c:pt idx="31">
                  <c:v>0.27896947494149205</c:v>
                </c:pt>
                <c:pt idx="32">
                  <c:v>0.28112926185131076</c:v>
                </c:pt>
                <c:pt idx="33">
                  <c:v>0.26100114873051644</c:v>
                </c:pt>
              </c:numCache>
            </c:numRef>
          </c:val>
          <c:smooth val="0"/>
          <c:extLst>
            <c:ext xmlns:c16="http://schemas.microsoft.com/office/drawing/2014/chart" uri="{C3380CC4-5D6E-409C-BE32-E72D297353CC}">
              <c16:uniqueId val="{0000000F-D1DB-474D-87CD-61AEFEF116FE}"/>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D1DB-474D-87CD-61AEFEF116FE}"/>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0.4626629649400712</c:v>
                </c:pt>
                <c:pt idx="1">
                  <c:v>0.45172903102636341</c:v>
                </c:pt>
                <c:pt idx="2">
                  <c:v>0.41707022711634639</c:v>
                </c:pt>
                <c:pt idx="3">
                  <c:v>0.39608414429426198</c:v>
                </c:pt>
                <c:pt idx="4">
                  <c:v>0.42403816768527036</c:v>
                </c:pt>
                <c:pt idx="5">
                  <c:v>0.3843249954581261</c:v>
                </c:pt>
                <c:pt idx="6">
                  <c:v>0.37945492431521421</c:v>
                </c:pt>
                <c:pt idx="7">
                  <c:v>0.37774999681115157</c:v>
                </c:pt>
                <c:pt idx="8">
                  <c:v>0.38273865985870364</c:v>
                </c:pt>
                <c:pt idx="9">
                  <c:v>0.38309281682968144</c:v>
                </c:pt>
                <c:pt idx="10">
                  <c:v>0.35972221830487261</c:v>
                </c:pt>
                <c:pt idx="11">
                  <c:v>0.34098632016777997</c:v>
                </c:pt>
                <c:pt idx="12">
                  <c:v>0.33905464363098153</c:v>
                </c:pt>
                <c:pt idx="13">
                  <c:v>0.33088809362053873</c:v>
                </c:pt>
                <c:pt idx="14">
                  <c:v>0.30650394818186755</c:v>
                </c:pt>
                <c:pt idx="15">
                  <c:v>0.28095677205920222</c:v>
                </c:pt>
                <c:pt idx="16">
                  <c:v>0.32453162622451781</c:v>
                </c:pt>
                <c:pt idx="17">
                  <c:v>0.2929408116638661</c:v>
                </c:pt>
                <c:pt idx="18">
                  <c:v>0.2953975142538548</c:v>
                </c:pt>
                <c:pt idx="19">
                  <c:v>0.30690860834717748</c:v>
                </c:pt>
                <c:pt idx="20">
                  <c:v>0.30787354949116713</c:v>
                </c:pt>
                <c:pt idx="21">
                  <c:v>0.29310244411230091</c:v>
                </c:pt>
                <c:pt idx="22">
                  <c:v>0.28796017652750017</c:v>
                </c:pt>
                <c:pt idx="23">
                  <c:v>0.30852689260244376</c:v>
                </c:pt>
                <c:pt idx="24">
                  <c:v>0.29897477912902837</c:v>
                </c:pt>
                <c:pt idx="25">
                  <c:v>0.30272035676240922</c:v>
                </c:pt>
                <c:pt idx="26">
                  <c:v>0.31161478188633923</c:v>
                </c:pt>
                <c:pt idx="27">
                  <c:v>0.3119029653966427</c:v>
                </c:pt>
                <c:pt idx="28">
                  <c:v>0.28850045359134674</c:v>
                </c:pt>
                <c:pt idx="29">
                  <c:v>0.29453349828720093</c:v>
                </c:pt>
                <c:pt idx="30">
                  <c:v>0.30118147450685506</c:v>
                </c:pt>
                <c:pt idx="31">
                  <c:v>0.27566716137528424</c:v>
                </c:pt>
                <c:pt idx="32">
                  <c:v>0.27504891075193882</c:v>
                </c:pt>
                <c:pt idx="33">
                  <c:v>0.25818677847087385</c:v>
                </c:pt>
              </c:numCache>
            </c:numRef>
          </c:val>
          <c:smooth val="0"/>
          <c:extLst>
            <c:ext xmlns:c16="http://schemas.microsoft.com/office/drawing/2014/chart" uri="{C3380CC4-5D6E-409C-BE32-E72D297353CC}">
              <c16:uniqueId val="{00000011-D1DB-474D-87CD-61AEFEF116FE}"/>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D1DB-474D-87CD-61AEFEF116FE}"/>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D1DB-474D-87CD-61AEFEF116FE}"/>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D1DB-474D-87CD-61AEFEF116FE}"/>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D1DB-474D-87CD-61AEFEF116FE}"/>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D1DB-474D-87CD-61AEFEF116FE}"/>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D1DB-474D-87CD-61AEFEF116FE}"/>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0.45984383893013009</c:v>
                </c:pt>
                <c:pt idx="1">
                  <c:v>0.45406980264186869</c:v>
                </c:pt>
                <c:pt idx="2">
                  <c:v>0.41289275443553924</c:v>
                </c:pt>
                <c:pt idx="3">
                  <c:v>0.39829886502027512</c:v>
                </c:pt>
                <c:pt idx="4">
                  <c:v>0.42745720303058626</c:v>
                </c:pt>
                <c:pt idx="5">
                  <c:v>0.38595040538907061</c:v>
                </c:pt>
                <c:pt idx="6">
                  <c:v>0.38347755190730104</c:v>
                </c:pt>
                <c:pt idx="7">
                  <c:v>0.37237076804041869</c:v>
                </c:pt>
                <c:pt idx="8">
                  <c:v>0.38912441068887704</c:v>
                </c:pt>
                <c:pt idx="9">
                  <c:v>0.3872397259473801</c:v>
                </c:pt>
                <c:pt idx="10">
                  <c:v>0.36117604266107084</c:v>
                </c:pt>
                <c:pt idx="11">
                  <c:v>0.33549074670672419</c:v>
                </c:pt>
                <c:pt idx="12">
                  <c:v>0.33773879030346876</c:v>
                </c:pt>
                <c:pt idx="13">
                  <c:v>0.33156373342871664</c:v>
                </c:pt>
                <c:pt idx="14">
                  <c:v>0.30540939010679724</c:v>
                </c:pt>
                <c:pt idx="15">
                  <c:v>0.27900307327508928</c:v>
                </c:pt>
                <c:pt idx="16">
                  <c:v>0.32019721308350563</c:v>
                </c:pt>
                <c:pt idx="17">
                  <c:v>0.29649469447135929</c:v>
                </c:pt>
                <c:pt idx="18">
                  <c:v>0.28732262077927595</c:v>
                </c:pt>
                <c:pt idx="19">
                  <c:v>0.31195637983083724</c:v>
                </c:pt>
                <c:pt idx="20">
                  <c:v>0.31349986296892168</c:v>
                </c:pt>
                <c:pt idx="21">
                  <c:v>0.29275417423248284</c:v>
                </c:pt>
                <c:pt idx="22">
                  <c:v>0.28625583526492115</c:v>
                </c:pt>
                <c:pt idx="23">
                  <c:v>0.30018012684583661</c:v>
                </c:pt>
                <c:pt idx="24">
                  <c:v>0.29513733014464377</c:v>
                </c:pt>
                <c:pt idx="25">
                  <c:v>0.29705886930227282</c:v>
                </c:pt>
                <c:pt idx="26">
                  <c:v>0.31749073323607441</c:v>
                </c:pt>
                <c:pt idx="27">
                  <c:v>0.31520614343881609</c:v>
                </c:pt>
                <c:pt idx="28">
                  <c:v>0.29306962656974794</c:v>
                </c:pt>
                <c:pt idx="29">
                  <c:v>0.28891568547487256</c:v>
                </c:pt>
                <c:pt idx="30">
                  <c:v>0.29872705799341198</c:v>
                </c:pt>
                <c:pt idx="31">
                  <c:v>0.28180744892358778</c:v>
                </c:pt>
                <c:pt idx="32">
                  <c:v>0.27872598630189899</c:v>
                </c:pt>
                <c:pt idx="33">
                  <c:v>0.26217138005793095</c:v>
                </c:pt>
              </c:numCache>
            </c:numRef>
          </c:val>
          <c:smooth val="0"/>
          <c:extLst>
            <c:ext xmlns:c16="http://schemas.microsoft.com/office/drawing/2014/chart" uri="{C3380CC4-5D6E-409C-BE32-E72D297353CC}">
              <c16:uniqueId val="{00000018-D1DB-474D-87CD-61AEFEF116FE}"/>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D1DB-474D-87CD-61AEFEF116FE}"/>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D1DB-474D-87CD-61AEFEF116FE}"/>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D1DB-474D-87CD-61AEFEF116FE}"/>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0.46306668162345882</c:v>
                </c:pt>
                <c:pt idx="1">
                  <c:v>0.45398520189523695</c:v>
                </c:pt>
                <c:pt idx="2">
                  <c:v>0.41706110349297526</c:v>
                </c:pt>
                <c:pt idx="3">
                  <c:v>0.39491424426436417</c:v>
                </c:pt>
                <c:pt idx="4">
                  <c:v>0.42578907531499866</c:v>
                </c:pt>
                <c:pt idx="5">
                  <c:v>0.38953394779562955</c:v>
                </c:pt>
                <c:pt idx="6">
                  <c:v>0.37843813630938533</c:v>
                </c:pt>
                <c:pt idx="7">
                  <c:v>0.37762441810965536</c:v>
                </c:pt>
                <c:pt idx="8">
                  <c:v>0.38814480468630791</c:v>
                </c:pt>
                <c:pt idx="9">
                  <c:v>0.38692568877339367</c:v>
                </c:pt>
                <c:pt idx="10">
                  <c:v>0.36257426306605339</c:v>
                </c:pt>
                <c:pt idx="11">
                  <c:v>0.33640718936920166</c:v>
                </c:pt>
                <c:pt idx="12">
                  <c:v>0.33354690262675285</c:v>
                </c:pt>
                <c:pt idx="13">
                  <c:v>0.33605278098583224</c:v>
                </c:pt>
                <c:pt idx="14">
                  <c:v>0.30828830343484875</c:v>
                </c:pt>
                <c:pt idx="15">
                  <c:v>0.27863927412033079</c:v>
                </c:pt>
                <c:pt idx="16">
                  <c:v>0.32103131979703903</c:v>
                </c:pt>
                <c:pt idx="17">
                  <c:v>0.28993275120854378</c:v>
                </c:pt>
                <c:pt idx="18">
                  <c:v>0.29650262638926506</c:v>
                </c:pt>
                <c:pt idx="19">
                  <c:v>0.30630120179057124</c:v>
                </c:pt>
                <c:pt idx="20">
                  <c:v>0.31490094724297524</c:v>
                </c:pt>
                <c:pt idx="21">
                  <c:v>0.29548096051812167</c:v>
                </c:pt>
                <c:pt idx="22">
                  <c:v>0.2808079431951046</c:v>
                </c:pt>
                <c:pt idx="23">
                  <c:v>0.30117809423804281</c:v>
                </c:pt>
                <c:pt idx="24">
                  <c:v>0.29448041778802875</c:v>
                </c:pt>
                <c:pt idx="25">
                  <c:v>0.2969757000207901</c:v>
                </c:pt>
                <c:pt idx="26">
                  <c:v>0.31617607361078265</c:v>
                </c:pt>
                <c:pt idx="27">
                  <c:v>0.30859995213150981</c:v>
                </c:pt>
                <c:pt idx="28">
                  <c:v>0.29227186784148218</c:v>
                </c:pt>
                <c:pt idx="29">
                  <c:v>0.29227558156847955</c:v>
                </c:pt>
                <c:pt idx="30">
                  <c:v>0.29213247269392018</c:v>
                </c:pt>
                <c:pt idx="31">
                  <c:v>0.27580547568202024</c:v>
                </c:pt>
                <c:pt idx="32">
                  <c:v>0.27007265132665631</c:v>
                </c:pt>
                <c:pt idx="33">
                  <c:v>0.25262533243000507</c:v>
                </c:pt>
              </c:numCache>
            </c:numRef>
          </c:val>
          <c:smooth val="0"/>
          <c:extLst>
            <c:ext xmlns:c16="http://schemas.microsoft.com/office/drawing/2014/chart" uri="{C3380CC4-5D6E-409C-BE32-E72D297353CC}">
              <c16:uniqueId val="{0000001C-D1DB-474D-87CD-61AEFEF116FE}"/>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D1DB-474D-87CD-61AEFEF116FE}"/>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D1DB-474D-87CD-61AEFEF116FE}"/>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D1DB-474D-87CD-61AEFEF116FE}"/>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D1DB-474D-87CD-61AEFEF116FE}"/>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D1DB-474D-87CD-61AEFEF116FE}"/>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D1DB-474D-87CD-61AEFEF116FE}"/>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0.4608882507383823</c:v>
                </c:pt>
                <c:pt idx="1">
                  <c:v>0.45542234635353085</c:v>
                </c:pt>
                <c:pt idx="2">
                  <c:v>0.41524367895722392</c:v>
                </c:pt>
                <c:pt idx="3">
                  <c:v>0.394694924890995</c:v>
                </c:pt>
                <c:pt idx="4">
                  <c:v>0.42565563628077513</c:v>
                </c:pt>
                <c:pt idx="5">
                  <c:v>0.38684336279332643</c:v>
                </c:pt>
                <c:pt idx="6">
                  <c:v>0.38402032744884496</c:v>
                </c:pt>
                <c:pt idx="7">
                  <c:v>0.37956788748502729</c:v>
                </c:pt>
                <c:pt idx="8">
                  <c:v>0.38684673431515693</c:v>
                </c:pt>
                <c:pt idx="9">
                  <c:v>0.38383709457516674</c:v>
                </c:pt>
                <c:pt idx="10">
                  <c:v>0.36127140983939171</c:v>
                </c:pt>
                <c:pt idx="11">
                  <c:v>0.33670954576134682</c:v>
                </c:pt>
                <c:pt idx="12">
                  <c:v>0.33437916654348371</c:v>
                </c:pt>
                <c:pt idx="13">
                  <c:v>0.33526560148596768</c:v>
                </c:pt>
                <c:pt idx="14">
                  <c:v>0.30362713840603833</c:v>
                </c:pt>
                <c:pt idx="15">
                  <c:v>0.27706190210580828</c:v>
                </c:pt>
                <c:pt idx="16">
                  <c:v>0.31814820966124535</c:v>
                </c:pt>
                <c:pt idx="17">
                  <c:v>0.28925347402691848</c:v>
                </c:pt>
                <c:pt idx="18">
                  <c:v>0.29454751315712935</c:v>
                </c:pt>
                <c:pt idx="19">
                  <c:v>0.30555066359043132</c:v>
                </c:pt>
                <c:pt idx="20">
                  <c:v>0.31309707450866703</c:v>
                </c:pt>
                <c:pt idx="21">
                  <c:v>0.29463373678922655</c:v>
                </c:pt>
                <c:pt idx="22">
                  <c:v>0.28214744096994404</c:v>
                </c:pt>
                <c:pt idx="23">
                  <c:v>0.29756198735535144</c:v>
                </c:pt>
                <c:pt idx="24">
                  <c:v>0.29368862128257756</c:v>
                </c:pt>
                <c:pt idx="25">
                  <c:v>0.29403650934994224</c:v>
                </c:pt>
                <c:pt idx="26">
                  <c:v>0.3120357215553522</c:v>
                </c:pt>
                <c:pt idx="27">
                  <c:v>0.30851969152688985</c:v>
                </c:pt>
                <c:pt idx="28">
                  <c:v>0.29429208597540857</c:v>
                </c:pt>
                <c:pt idx="29">
                  <c:v>0.2910843882262707</c:v>
                </c:pt>
                <c:pt idx="30">
                  <c:v>0.29365028831362727</c:v>
                </c:pt>
                <c:pt idx="31">
                  <c:v>0.27723345099389557</c:v>
                </c:pt>
                <c:pt idx="32">
                  <c:v>0.27360931947827338</c:v>
                </c:pt>
                <c:pt idx="33">
                  <c:v>0.25425076980888844</c:v>
                </c:pt>
              </c:numCache>
            </c:numRef>
          </c:val>
          <c:smooth val="0"/>
          <c:extLst>
            <c:ext xmlns:c16="http://schemas.microsoft.com/office/drawing/2014/chart" uri="{C3380CC4-5D6E-409C-BE32-E72D297353CC}">
              <c16:uniqueId val="{00000023-D1DB-474D-87CD-61AEFEF116FE}"/>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D1DB-474D-87CD-61AEFEF116FE}"/>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D1DB-474D-87CD-61AEFEF116FE}"/>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D1DB-474D-87CD-61AEFEF116FE}"/>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0.46685467383265494</c:v>
                </c:pt>
                <c:pt idx="1">
                  <c:v>0.45261236858367915</c:v>
                </c:pt>
                <c:pt idx="2">
                  <c:v>0.41772513222694396</c:v>
                </c:pt>
                <c:pt idx="3">
                  <c:v>0.3929701685607434</c:v>
                </c:pt>
                <c:pt idx="4">
                  <c:v>0.42280372887849804</c:v>
                </c:pt>
                <c:pt idx="5">
                  <c:v>0.38185311457514765</c:v>
                </c:pt>
                <c:pt idx="6">
                  <c:v>0.38421801093220714</c:v>
                </c:pt>
                <c:pt idx="7">
                  <c:v>0.37426594212651254</c:v>
                </c:pt>
                <c:pt idx="8">
                  <c:v>0.38793709635734563</c:v>
                </c:pt>
                <c:pt idx="9">
                  <c:v>0.38507508710026744</c:v>
                </c:pt>
                <c:pt idx="10">
                  <c:v>0.36015874236822126</c:v>
                </c:pt>
                <c:pt idx="11">
                  <c:v>0.33489476472139362</c:v>
                </c:pt>
                <c:pt idx="12">
                  <c:v>0.339386265963316</c:v>
                </c:pt>
                <c:pt idx="13">
                  <c:v>0.33684851381182673</c:v>
                </c:pt>
                <c:pt idx="14">
                  <c:v>0.30619833070039748</c:v>
                </c:pt>
                <c:pt idx="15">
                  <c:v>0.2776379631906748</c:v>
                </c:pt>
                <c:pt idx="16">
                  <c:v>0.31628419172763828</c:v>
                </c:pt>
                <c:pt idx="17">
                  <c:v>0.28837875443696981</c:v>
                </c:pt>
                <c:pt idx="18">
                  <c:v>0.30109254965186122</c:v>
                </c:pt>
                <c:pt idx="19">
                  <c:v>0.30101655489206314</c:v>
                </c:pt>
                <c:pt idx="20">
                  <c:v>0.31987510544061659</c:v>
                </c:pt>
                <c:pt idx="21">
                  <c:v>0.29572505912184716</c:v>
                </c:pt>
                <c:pt idx="22">
                  <c:v>0.26958844798803328</c:v>
                </c:pt>
                <c:pt idx="23">
                  <c:v>0.29724802830815317</c:v>
                </c:pt>
                <c:pt idx="24">
                  <c:v>0.28583478857576849</c:v>
                </c:pt>
                <c:pt idx="25">
                  <c:v>0.29031585870683191</c:v>
                </c:pt>
                <c:pt idx="26">
                  <c:v>0.31044492477178576</c:v>
                </c:pt>
                <c:pt idx="27">
                  <c:v>0.31370970621705052</c:v>
                </c:pt>
                <c:pt idx="28">
                  <c:v>0.28726521933078764</c:v>
                </c:pt>
                <c:pt idx="29">
                  <c:v>0.28219559651613235</c:v>
                </c:pt>
                <c:pt idx="30">
                  <c:v>0.28920038300752643</c:v>
                </c:pt>
                <c:pt idx="31">
                  <c:v>0.26825744079053399</c:v>
                </c:pt>
                <c:pt idx="32">
                  <c:v>0.26958700236678129</c:v>
                </c:pt>
                <c:pt idx="33">
                  <c:v>0.24812435767054558</c:v>
                </c:pt>
              </c:numCache>
            </c:numRef>
          </c:val>
          <c:smooth val="0"/>
          <c:extLst>
            <c:ext xmlns:c16="http://schemas.microsoft.com/office/drawing/2014/chart" uri="{C3380CC4-5D6E-409C-BE32-E72D297353CC}">
              <c16:uniqueId val="{00000027-D1DB-474D-87CD-61AEFEF116FE}"/>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D1DB-474D-87CD-61AEFEF116FE}"/>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D1DB-474D-87CD-61AEFEF116FE}"/>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0.46266221705079075</c:v>
                </c:pt>
                <c:pt idx="1">
                  <c:v>0.45545821040868756</c:v>
                </c:pt>
                <c:pt idx="2">
                  <c:v>0.4154568078517914</c:v>
                </c:pt>
                <c:pt idx="3">
                  <c:v>0.39531652539968493</c:v>
                </c:pt>
                <c:pt idx="4">
                  <c:v>0.42601446098089218</c:v>
                </c:pt>
                <c:pt idx="5">
                  <c:v>0.38837482127547268</c:v>
                </c:pt>
                <c:pt idx="6">
                  <c:v>0.3818482702076435</c:v>
                </c:pt>
                <c:pt idx="7">
                  <c:v>0.37659239998459815</c:v>
                </c:pt>
                <c:pt idx="8">
                  <c:v>0.38746790596842767</c:v>
                </c:pt>
                <c:pt idx="9">
                  <c:v>0.38408910971879962</c:v>
                </c:pt>
                <c:pt idx="10">
                  <c:v>0.36173956187069417</c:v>
                </c:pt>
                <c:pt idx="11">
                  <c:v>0.337726725101471</c:v>
                </c:pt>
                <c:pt idx="12">
                  <c:v>0.33619076350331312</c:v>
                </c:pt>
                <c:pt idx="13">
                  <c:v>0.3356751778423786</c:v>
                </c:pt>
                <c:pt idx="14">
                  <c:v>0.30759967879950995</c:v>
                </c:pt>
                <c:pt idx="15">
                  <c:v>0.27846594822406767</c:v>
                </c:pt>
                <c:pt idx="16">
                  <c:v>0.32095719909667969</c:v>
                </c:pt>
                <c:pt idx="17">
                  <c:v>0.29174725288152697</c:v>
                </c:pt>
                <c:pt idx="18">
                  <c:v>0.29618620488047603</c:v>
                </c:pt>
                <c:pt idx="19">
                  <c:v>0.30789972949028011</c:v>
                </c:pt>
                <c:pt idx="20">
                  <c:v>0.31490912055969239</c:v>
                </c:pt>
                <c:pt idx="21">
                  <c:v>0.29704034247994426</c:v>
                </c:pt>
                <c:pt idx="22">
                  <c:v>0.2838559237718582</c:v>
                </c:pt>
                <c:pt idx="23">
                  <c:v>0.30203539903461929</c:v>
                </c:pt>
                <c:pt idx="24">
                  <c:v>0.29501011431217194</c:v>
                </c:pt>
                <c:pt idx="25">
                  <c:v>0.29952262799441814</c:v>
                </c:pt>
                <c:pt idx="26">
                  <c:v>0.31666567657887934</c:v>
                </c:pt>
                <c:pt idx="27">
                  <c:v>0.30956528705358505</c:v>
                </c:pt>
                <c:pt idx="28">
                  <c:v>0.29499649600684641</c:v>
                </c:pt>
                <c:pt idx="29">
                  <c:v>0.29268651956319808</c:v>
                </c:pt>
                <c:pt idx="30">
                  <c:v>0.2968277305066585</c:v>
                </c:pt>
                <c:pt idx="31">
                  <c:v>0.27858503676950935</c:v>
                </c:pt>
                <c:pt idx="32">
                  <c:v>0.27532204979658126</c:v>
                </c:pt>
                <c:pt idx="33">
                  <c:v>0.25699467654526237</c:v>
                </c:pt>
              </c:numCache>
            </c:numRef>
          </c:val>
          <c:smooth val="0"/>
          <c:extLst>
            <c:ext xmlns:c16="http://schemas.microsoft.com/office/drawing/2014/chart" uri="{C3380CC4-5D6E-409C-BE32-E72D297353CC}">
              <c16:uniqueId val="{0000002A-D1DB-474D-87CD-61AEFEF116FE}"/>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D1DB-474D-87CD-61AEFEF116FE}"/>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0.46356048718094833</c:v>
                </c:pt>
                <c:pt idx="1">
                  <c:v>0.45265398553013803</c:v>
                </c:pt>
                <c:pt idx="2">
                  <c:v>0.41419188505411147</c:v>
                </c:pt>
                <c:pt idx="3">
                  <c:v>0.39506669604778294</c:v>
                </c:pt>
                <c:pt idx="4">
                  <c:v>0.42481569018960003</c:v>
                </c:pt>
                <c:pt idx="5">
                  <c:v>0.38811457851529119</c:v>
                </c:pt>
                <c:pt idx="6">
                  <c:v>0.38002959081530574</c:v>
                </c:pt>
                <c:pt idx="7">
                  <c:v>0.37623419612646108</c:v>
                </c:pt>
                <c:pt idx="8">
                  <c:v>0.38624315410852428</c:v>
                </c:pt>
                <c:pt idx="9">
                  <c:v>0.38446202939748769</c:v>
                </c:pt>
                <c:pt idx="10">
                  <c:v>0.36172160360217098</c:v>
                </c:pt>
                <c:pt idx="11">
                  <c:v>0.33717851984500891</c:v>
                </c:pt>
                <c:pt idx="12">
                  <c:v>0.33583987882733352</c:v>
                </c:pt>
                <c:pt idx="13">
                  <c:v>0.33544531756639484</c:v>
                </c:pt>
                <c:pt idx="14">
                  <c:v>0.30841117331385615</c:v>
                </c:pt>
                <c:pt idx="15">
                  <c:v>0.27790430405735966</c:v>
                </c:pt>
                <c:pt idx="16">
                  <c:v>0.32086125707626345</c:v>
                </c:pt>
                <c:pt idx="17">
                  <c:v>0.29155950570106504</c:v>
                </c:pt>
                <c:pt idx="18">
                  <c:v>0.29608350411057477</c:v>
                </c:pt>
                <c:pt idx="19">
                  <c:v>0.30770079308748244</c:v>
                </c:pt>
                <c:pt idx="20">
                  <c:v>0.31601248854398728</c:v>
                </c:pt>
                <c:pt idx="21">
                  <c:v>0.29789597395062445</c:v>
                </c:pt>
                <c:pt idx="22">
                  <c:v>0.28350064304471012</c:v>
                </c:pt>
                <c:pt idx="23">
                  <c:v>0.30427176822721957</c:v>
                </c:pt>
                <c:pt idx="24">
                  <c:v>0.29558352833986284</c:v>
                </c:pt>
                <c:pt idx="25">
                  <c:v>0.30024146701395515</c:v>
                </c:pt>
                <c:pt idx="26">
                  <c:v>0.31741407467424876</c:v>
                </c:pt>
                <c:pt idx="27">
                  <c:v>0.31038146814703943</c:v>
                </c:pt>
                <c:pt idx="28">
                  <c:v>0.29278211702406409</c:v>
                </c:pt>
                <c:pt idx="29">
                  <c:v>0.29161376804113387</c:v>
                </c:pt>
                <c:pt idx="30">
                  <c:v>0.29650806871056556</c:v>
                </c:pt>
                <c:pt idx="31">
                  <c:v>0.27711839793622495</c:v>
                </c:pt>
                <c:pt idx="32">
                  <c:v>0.27411619475483895</c:v>
                </c:pt>
                <c:pt idx="33">
                  <c:v>0.25603612358868122</c:v>
                </c:pt>
              </c:numCache>
            </c:numRef>
          </c:val>
          <c:smooth val="0"/>
          <c:extLst>
            <c:ext xmlns:c16="http://schemas.microsoft.com/office/drawing/2014/chart" uri="{C3380CC4-5D6E-409C-BE32-E72D297353CC}">
              <c16:uniqueId val="{0000002C-D1DB-474D-87CD-61AEFEF116FE}"/>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D1DB-474D-87CD-61AEFEF116FE}"/>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D1DB-474D-87CD-61AEFEF116FE}"/>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D1DB-474D-87CD-61AEFEF116FE}"/>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0.45842927137017248</c:v>
                </c:pt>
                <c:pt idx="1">
                  <c:v>0.45633186945319176</c:v>
                </c:pt>
                <c:pt idx="2">
                  <c:v>0.41661020743846888</c:v>
                </c:pt>
                <c:pt idx="3">
                  <c:v>0.39692420393228534</c:v>
                </c:pt>
                <c:pt idx="4">
                  <c:v>0.42453970196843149</c:v>
                </c:pt>
                <c:pt idx="5">
                  <c:v>0.38764293339848521</c:v>
                </c:pt>
                <c:pt idx="6">
                  <c:v>0.3790198431015015</c:v>
                </c:pt>
                <c:pt idx="7">
                  <c:v>0.37527685642242437</c:v>
                </c:pt>
                <c:pt idx="8">
                  <c:v>0.38767802628874781</c:v>
                </c:pt>
                <c:pt idx="9">
                  <c:v>0.38256040957570076</c:v>
                </c:pt>
                <c:pt idx="10">
                  <c:v>0.36030511473119259</c:v>
                </c:pt>
                <c:pt idx="11">
                  <c:v>0.33428173723816879</c:v>
                </c:pt>
                <c:pt idx="12">
                  <c:v>0.33732957893610005</c:v>
                </c:pt>
                <c:pt idx="13">
                  <c:v>0.33493538191914557</c:v>
                </c:pt>
                <c:pt idx="14">
                  <c:v>0.30570027433335784</c:v>
                </c:pt>
                <c:pt idx="15">
                  <c:v>0.27874902807176111</c:v>
                </c:pt>
                <c:pt idx="16">
                  <c:v>0.32136141145229341</c:v>
                </c:pt>
                <c:pt idx="17">
                  <c:v>0.29243643730878832</c:v>
                </c:pt>
                <c:pt idx="18">
                  <c:v>0.29578199055790905</c:v>
                </c:pt>
                <c:pt idx="19">
                  <c:v>0.30964650309085845</c:v>
                </c:pt>
                <c:pt idx="20">
                  <c:v>0.31336178582906726</c:v>
                </c:pt>
                <c:pt idx="21">
                  <c:v>0.29660268878936769</c:v>
                </c:pt>
                <c:pt idx="22">
                  <c:v>0.28428823807835579</c:v>
                </c:pt>
                <c:pt idx="23">
                  <c:v>0.29969601179659361</c:v>
                </c:pt>
                <c:pt idx="24">
                  <c:v>0.29473606489598747</c:v>
                </c:pt>
                <c:pt idx="25">
                  <c:v>0.29941083472967145</c:v>
                </c:pt>
                <c:pt idx="26">
                  <c:v>0.31608273224532601</c:v>
                </c:pt>
                <c:pt idx="27">
                  <c:v>0.30694275978207591</c:v>
                </c:pt>
                <c:pt idx="28">
                  <c:v>0.29410752840340132</c:v>
                </c:pt>
                <c:pt idx="29">
                  <c:v>0.29232839986681941</c:v>
                </c:pt>
                <c:pt idx="30">
                  <c:v>0.29777270051836963</c:v>
                </c:pt>
                <c:pt idx="31">
                  <c:v>0.2786814838051796</c:v>
                </c:pt>
                <c:pt idx="32">
                  <c:v>0.2785996550917626</c:v>
                </c:pt>
                <c:pt idx="33">
                  <c:v>0.26154513561725617</c:v>
                </c:pt>
              </c:numCache>
            </c:numRef>
          </c:val>
          <c:smooth val="0"/>
          <c:extLst>
            <c:ext xmlns:c16="http://schemas.microsoft.com/office/drawing/2014/chart" uri="{C3380CC4-5D6E-409C-BE32-E72D297353CC}">
              <c16:uniqueId val="{00000030-D1DB-474D-87CD-61AEFEF116FE}"/>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D1DB-474D-87CD-61AEFEF116FE}"/>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D1DB-474D-87CD-61AEFEF116F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DF28-419A-B4EF-0F6F909A6859}"/>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DF28-419A-B4EF-0F6F909A6859}"/>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DF28-419A-B4EF-0F6F909A6859}"/>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DF28-419A-B4EF-0F6F909A6859}"/>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DF28-419A-B4EF-0F6F909A6859}"/>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0.45666371449828147</c:v>
                </c:pt>
                <c:pt idx="1">
                  <c:v>0.45459255975484847</c:v>
                </c:pt>
                <c:pt idx="2">
                  <c:v>0.41565396025776863</c:v>
                </c:pt>
                <c:pt idx="3">
                  <c:v>0.39076894369721404</c:v>
                </c:pt>
                <c:pt idx="4">
                  <c:v>0.41791774132847792</c:v>
                </c:pt>
                <c:pt idx="5">
                  <c:v>0.39020654201507571</c:v>
                </c:pt>
                <c:pt idx="6">
                  <c:v>0.38454268187284468</c:v>
                </c:pt>
                <c:pt idx="7">
                  <c:v>0.37804035201668734</c:v>
                </c:pt>
                <c:pt idx="8">
                  <c:v>0.3929560571312905</c:v>
                </c:pt>
                <c:pt idx="9">
                  <c:v>0.38021250036358839</c:v>
                </c:pt>
                <c:pt idx="10">
                  <c:v>0.35786368004977709</c:v>
                </c:pt>
                <c:pt idx="11">
                  <c:v>0.3332752905488014</c:v>
                </c:pt>
                <c:pt idx="12">
                  <c:v>0.3340861749351024</c:v>
                </c:pt>
                <c:pt idx="13">
                  <c:v>0.33739430975913998</c:v>
                </c:pt>
                <c:pt idx="14">
                  <c:v>0.30432540459930896</c:v>
                </c:pt>
                <c:pt idx="15">
                  <c:v>0.2805299161672592</c:v>
                </c:pt>
                <c:pt idx="16">
                  <c:v>0.32229770404100411</c:v>
                </c:pt>
                <c:pt idx="17">
                  <c:v>0.29365527331829072</c:v>
                </c:pt>
                <c:pt idx="18">
                  <c:v>0.30286548057198531</c:v>
                </c:pt>
                <c:pt idx="19">
                  <c:v>0.30690206721425062</c:v>
                </c:pt>
                <c:pt idx="20">
                  <c:v>0.3148842925727367</c:v>
                </c:pt>
                <c:pt idx="21">
                  <c:v>0.29818389844894405</c:v>
                </c:pt>
                <c:pt idx="22">
                  <c:v>0.28200879704952247</c:v>
                </c:pt>
                <c:pt idx="23">
                  <c:v>0.29183160762488841</c:v>
                </c:pt>
                <c:pt idx="24">
                  <c:v>0.29017686656117442</c:v>
                </c:pt>
                <c:pt idx="25">
                  <c:v>0.2958618690818548</c:v>
                </c:pt>
                <c:pt idx="26">
                  <c:v>0.31146766020357608</c:v>
                </c:pt>
                <c:pt idx="27">
                  <c:v>0.30224644775688647</c:v>
                </c:pt>
                <c:pt idx="28">
                  <c:v>0.29926153455674648</c:v>
                </c:pt>
                <c:pt idx="29">
                  <c:v>0.2864698139727116</c:v>
                </c:pt>
                <c:pt idx="30">
                  <c:v>0.29776542010903362</c:v>
                </c:pt>
                <c:pt idx="31">
                  <c:v>0.27709079965949063</c:v>
                </c:pt>
                <c:pt idx="32">
                  <c:v>0.27441741710901257</c:v>
                </c:pt>
                <c:pt idx="33">
                  <c:v>0.25903463976085184</c:v>
                </c:pt>
              </c:numCache>
            </c:numRef>
          </c:val>
          <c:smooth val="0"/>
          <c:extLst>
            <c:ext xmlns:c16="http://schemas.microsoft.com/office/drawing/2014/chart" uri="{C3380CC4-5D6E-409C-BE32-E72D297353CC}">
              <c16:uniqueId val="{00000005-DF28-419A-B4EF-0F6F909A6859}"/>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DF28-419A-B4EF-0F6F909A6859}"/>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DF28-419A-B4EF-0F6F909A6859}"/>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DF28-419A-B4EF-0F6F909A6859}"/>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DF28-419A-B4EF-0F6F909A6859}"/>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DF28-419A-B4EF-0F6F909A6859}"/>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DF28-419A-B4EF-0F6F909A6859}"/>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DF28-419A-B4EF-0F6F909A6859}"/>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0.46220235961675638</c:v>
                </c:pt>
                <c:pt idx="1">
                  <c:v>0.45418570297956468</c:v>
                </c:pt>
                <c:pt idx="2">
                  <c:v>0.40972015470266343</c:v>
                </c:pt>
                <c:pt idx="3">
                  <c:v>0.39555690234899521</c:v>
                </c:pt>
                <c:pt idx="4">
                  <c:v>0.42406940183043484</c:v>
                </c:pt>
                <c:pt idx="5">
                  <c:v>0.38843432024121288</c:v>
                </c:pt>
                <c:pt idx="6">
                  <c:v>0.38168729045987126</c:v>
                </c:pt>
                <c:pt idx="7">
                  <c:v>0.37702626109123233</c:v>
                </c:pt>
                <c:pt idx="8">
                  <c:v>0.38419502601027489</c:v>
                </c:pt>
                <c:pt idx="9">
                  <c:v>0.37915209469199179</c:v>
                </c:pt>
                <c:pt idx="10">
                  <c:v>0.36265677657723427</c:v>
                </c:pt>
                <c:pt idx="11">
                  <c:v>0.33683892086148259</c:v>
                </c:pt>
                <c:pt idx="12">
                  <c:v>0.33747861990332606</c:v>
                </c:pt>
                <c:pt idx="13">
                  <c:v>0.33812726357579226</c:v>
                </c:pt>
                <c:pt idx="14">
                  <c:v>0.30742720121145245</c:v>
                </c:pt>
                <c:pt idx="15">
                  <c:v>0.27523290885984897</c:v>
                </c:pt>
                <c:pt idx="16">
                  <c:v>0.31784454795718198</c:v>
                </c:pt>
                <c:pt idx="17">
                  <c:v>0.2907867769896984</c:v>
                </c:pt>
                <c:pt idx="18">
                  <c:v>0.29790063917636872</c:v>
                </c:pt>
                <c:pt idx="19">
                  <c:v>0.31042618727684018</c:v>
                </c:pt>
                <c:pt idx="20">
                  <c:v>0.31976578819751739</c:v>
                </c:pt>
                <c:pt idx="21">
                  <c:v>0.30392988279461863</c:v>
                </c:pt>
                <c:pt idx="22">
                  <c:v>0.28619106048345566</c:v>
                </c:pt>
                <c:pt idx="23">
                  <c:v>0.30368299126625059</c:v>
                </c:pt>
                <c:pt idx="24">
                  <c:v>0.29537474112212658</c:v>
                </c:pt>
                <c:pt idx="25">
                  <c:v>0.30308686240017413</c:v>
                </c:pt>
                <c:pt idx="26">
                  <c:v>0.32010448157787319</c:v>
                </c:pt>
                <c:pt idx="27">
                  <c:v>0.30711771251261233</c:v>
                </c:pt>
                <c:pt idx="28">
                  <c:v>0.29618653330206862</c:v>
                </c:pt>
                <c:pt idx="29">
                  <c:v>0.28982951703667642</c:v>
                </c:pt>
                <c:pt idx="30">
                  <c:v>0.29870573478937151</c:v>
                </c:pt>
                <c:pt idx="31">
                  <c:v>0.27896947494149205</c:v>
                </c:pt>
                <c:pt idx="32">
                  <c:v>0.28112926185131076</c:v>
                </c:pt>
                <c:pt idx="33">
                  <c:v>0.26100114873051644</c:v>
                </c:pt>
              </c:numCache>
            </c:numRef>
          </c:val>
          <c:smooth val="0"/>
          <c:extLst>
            <c:ext xmlns:c16="http://schemas.microsoft.com/office/drawing/2014/chart" uri="{C3380CC4-5D6E-409C-BE32-E72D297353CC}">
              <c16:uniqueId val="{0000000D-DF28-419A-B4EF-0F6F909A6859}"/>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DF28-419A-B4EF-0F6F909A6859}"/>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0.4626629649400712</c:v>
                </c:pt>
                <c:pt idx="1">
                  <c:v>0.45172903102636341</c:v>
                </c:pt>
                <c:pt idx="2">
                  <c:v>0.41707022711634639</c:v>
                </c:pt>
                <c:pt idx="3">
                  <c:v>0.39608414429426198</c:v>
                </c:pt>
                <c:pt idx="4">
                  <c:v>0.42403816768527036</c:v>
                </c:pt>
                <c:pt idx="5">
                  <c:v>0.3843249954581261</c:v>
                </c:pt>
                <c:pt idx="6">
                  <c:v>0.37945492431521421</c:v>
                </c:pt>
                <c:pt idx="7">
                  <c:v>0.37774999681115157</c:v>
                </c:pt>
                <c:pt idx="8">
                  <c:v>0.38273865985870364</c:v>
                </c:pt>
                <c:pt idx="9">
                  <c:v>0.38309281682968144</c:v>
                </c:pt>
                <c:pt idx="10">
                  <c:v>0.35972221830487261</c:v>
                </c:pt>
                <c:pt idx="11">
                  <c:v>0.34098632016777997</c:v>
                </c:pt>
                <c:pt idx="12">
                  <c:v>0.33905464363098153</c:v>
                </c:pt>
                <c:pt idx="13">
                  <c:v>0.33088809362053873</c:v>
                </c:pt>
                <c:pt idx="14">
                  <c:v>0.30650394818186755</c:v>
                </c:pt>
                <c:pt idx="15">
                  <c:v>0.28095677205920222</c:v>
                </c:pt>
                <c:pt idx="16">
                  <c:v>0.32453162622451781</c:v>
                </c:pt>
                <c:pt idx="17">
                  <c:v>0.2929408116638661</c:v>
                </c:pt>
                <c:pt idx="18">
                  <c:v>0.2953975142538548</c:v>
                </c:pt>
                <c:pt idx="19">
                  <c:v>0.30690860834717748</c:v>
                </c:pt>
                <c:pt idx="20">
                  <c:v>0.30787354949116713</c:v>
                </c:pt>
                <c:pt idx="21">
                  <c:v>0.29310244411230091</c:v>
                </c:pt>
                <c:pt idx="22">
                  <c:v>0.28796017652750017</c:v>
                </c:pt>
                <c:pt idx="23">
                  <c:v>0.30852689260244376</c:v>
                </c:pt>
                <c:pt idx="24">
                  <c:v>0.29897477912902837</c:v>
                </c:pt>
                <c:pt idx="25">
                  <c:v>0.30272035676240922</c:v>
                </c:pt>
                <c:pt idx="26">
                  <c:v>0.31161478188633923</c:v>
                </c:pt>
                <c:pt idx="27">
                  <c:v>0.3119029653966427</c:v>
                </c:pt>
                <c:pt idx="28">
                  <c:v>0.28850045359134674</c:v>
                </c:pt>
                <c:pt idx="29">
                  <c:v>0.29453349828720093</c:v>
                </c:pt>
                <c:pt idx="30">
                  <c:v>0.30118147450685506</c:v>
                </c:pt>
                <c:pt idx="31">
                  <c:v>0.27566716137528424</c:v>
                </c:pt>
                <c:pt idx="32">
                  <c:v>0.27504891075193882</c:v>
                </c:pt>
                <c:pt idx="33">
                  <c:v>0.25818677847087385</c:v>
                </c:pt>
              </c:numCache>
            </c:numRef>
          </c:val>
          <c:smooth val="0"/>
          <c:extLst>
            <c:ext xmlns:c16="http://schemas.microsoft.com/office/drawing/2014/chart" uri="{C3380CC4-5D6E-409C-BE32-E72D297353CC}">
              <c16:uniqueId val="{0000000F-DF28-419A-B4EF-0F6F909A6859}"/>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DF28-419A-B4EF-0F6F909A6859}"/>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DF28-419A-B4EF-0F6F909A6859}"/>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DF28-419A-B4EF-0F6F909A6859}"/>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DF28-419A-B4EF-0F6F909A6859}"/>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DF28-419A-B4EF-0F6F909A6859}"/>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DF28-419A-B4EF-0F6F909A6859}"/>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0.45984383893013009</c:v>
                </c:pt>
                <c:pt idx="1">
                  <c:v>0.45406980264186869</c:v>
                </c:pt>
                <c:pt idx="2">
                  <c:v>0.41289275443553924</c:v>
                </c:pt>
                <c:pt idx="3">
                  <c:v>0.39829886502027512</c:v>
                </c:pt>
                <c:pt idx="4">
                  <c:v>0.42745720303058626</c:v>
                </c:pt>
                <c:pt idx="5">
                  <c:v>0.38595040538907061</c:v>
                </c:pt>
                <c:pt idx="6">
                  <c:v>0.38347755190730104</c:v>
                </c:pt>
                <c:pt idx="7">
                  <c:v>0.37237076804041869</c:v>
                </c:pt>
                <c:pt idx="8">
                  <c:v>0.38912441068887704</c:v>
                </c:pt>
                <c:pt idx="9">
                  <c:v>0.3872397259473801</c:v>
                </c:pt>
                <c:pt idx="10">
                  <c:v>0.36117604266107084</c:v>
                </c:pt>
                <c:pt idx="11">
                  <c:v>0.33549074670672419</c:v>
                </c:pt>
                <c:pt idx="12">
                  <c:v>0.33773879030346876</c:v>
                </c:pt>
                <c:pt idx="13">
                  <c:v>0.33156373342871664</c:v>
                </c:pt>
                <c:pt idx="14">
                  <c:v>0.30540939010679724</c:v>
                </c:pt>
                <c:pt idx="15">
                  <c:v>0.27900307327508928</c:v>
                </c:pt>
                <c:pt idx="16">
                  <c:v>0.32019721308350563</c:v>
                </c:pt>
                <c:pt idx="17">
                  <c:v>0.29649469447135929</c:v>
                </c:pt>
                <c:pt idx="18">
                  <c:v>0.28732262077927595</c:v>
                </c:pt>
                <c:pt idx="19">
                  <c:v>0.31195637983083724</c:v>
                </c:pt>
                <c:pt idx="20">
                  <c:v>0.31349986296892168</c:v>
                </c:pt>
                <c:pt idx="21">
                  <c:v>0.29275417423248284</c:v>
                </c:pt>
                <c:pt idx="22">
                  <c:v>0.28625583526492115</c:v>
                </c:pt>
                <c:pt idx="23">
                  <c:v>0.30018012684583661</c:v>
                </c:pt>
                <c:pt idx="24">
                  <c:v>0.29513733014464377</c:v>
                </c:pt>
                <c:pt idx="25">
                  <c:v>0.29705886930227282</c:v>
                </c:pt>
                <c:pt idx="26">
                  <c:v>0.31749073323607441</c:v>
                </c:pt>
                <c:pt idx="27">
                  <c:v>0.31520614343881609</c:v>
                </c:pt>
                <c:pt idx="28">
                  <c:v>0.29306962656974794</c:v>
                </c:pt>
                <c:pt idx="29">
                  <c:v>0.28891568547487256</c:v>
                </c:pt>
                <c:pt idx="30">
                  <c:v>0.29872705799341198</c:v>
                </c:pt>
                <c:pt idx="31">
                  <c:v>0.28180744892358778</c:v>
                </c:pt>
                <c:pt idx="32">
                  <c:v>0.27872598630189899</c:v>
                </c:pt>
                <c:pt idx="33">
                  <c:v>0.26217138005793095</c:v>
                </c:pt>
              </c:numCache>
            </c:numRef>
          </c:val>
          <c:smooth val="0"/>
          <c:extLst>
            <c:ext xmlns:c16="http://schemas.microsoft.com/office/drawing/2014/chart" uri="{C3380CC4-5D6E-409C-BE32-E72D297353CC}">
              <c16:uniqueId val="{00000016-DF28-419A-B4EF-0F6F909A6859}"/>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DF28-419A-B4EF-0F6F909A6859}"/>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DF28-419A-B4EF-0F6F909A6859}"/>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DF28-419A-B4EF-0F6F909A6859}"/>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0.46306668162345882</c:v>
                </c:pt>
                <c:pt idx="1">
                  <c:v>0.45398520189523695</c:v>
                </c:pt>
                <c:pt idx="2">
                  <c:v>0.41706110349297526</c:v>
                </c:pt>
                <c:pt idx="3">
                  <c:v>0.39491424426436417</c:v>
                </c:pt>
                <c:pt idx="4">
                  <c:v>0.42578907531499866</c:v>
                </c:pt>
                <c:pt idx="5">
                  <c:v>0.38953394779562955</c:v>
                </c:pt>
                <c:pt idx="6">
                  <c:v>0.37843813630938533</c:v>
                </c:pt>
                <c:pt idx="7">
                  <c:v>0.37762441810965536</c:v>
                </c:pt>
                <c:pt idx="8">
                  <c:v>0.38814480468630791</c:v>
                </c:pt>
                <c:pt idx="9">
                  <c:v>0.38692568877339367</c:v>
                </c:pt>
                <c:pt idx="10">
                  <c:v>0.36257426306605339</c:v>
                </c:pt>
                <c:pt idx="11">
                  <c:v>0.33640718936920166</c:v>
                </c:pt>
                <c:pt idx="12">
                  <c:v>0.33354690262675285</c:v>
                </c:pt>
                <c:pt idx="13">
                  <c:v>0.33605278098583224</c:v>
                </c:pt>
                <c:pt idx="14">
                  <c:v>0.30828830343484875</c:v>
                </c:pt>
                <c:pt idx="15">
                  <c:v>0.27863927412033079</c:v>
                </c:pt>
                <c:pt idx="16">
                  <c:v>0.32103131979703903</c:v>
                </c:pt>
                <c:pt idx="17">
                  <c:v>0.28993275120854378</c:v>
                </c:pt>
                <c:pt idx="18">
                  <c:v>0.29650262638926506</c:v>
                </c:pt>
                <c:pt idx="19">
                  <c:v>0.30630120179057124</c:v>
                </c:pt>
                <c:pt idx="20">
                  <c:v>0.31490094724297524</c:v>
                </c:pt>
                <c:pt idx="21">
                  <c:v>0.29548096051812167</c:v>
                </c:pt>
                <c:pt idx="22">
                  <c:v>0.2808079431951046</c:v>
                </c:pt>
                <c:pt idx="23">
                  <c:v>0.30117809423804281</c:v>
                </c:pt>
                <c:pt idx="24">
                  <c:v>0.29448041778802875</c:v>
                </c:pt>
                <c:pt idx="25">
                  <c:v>0.2969757000207901</c:v>
                </c:pt>
                <c:pt idx="26">
                  <c:v>0.31617607361078265</c:v>
                </c:pt>
                <c:pt idx="27">
                  <c:v>0.30859995213150981</c:v>
                </c:pt>
                <c:pt idx="28">
                  <c:v>0.29227186784148218</c:v>
                </c:pt>
                <c:pt idx="29">
                  <c:v>0.29227558156847955</c:v>
                </c:pt>
                <c:pt idx="30">
                  <c:v>0.29213247269392018</c:v>
                </c:pt>
                <c:pt idx="31">
                  <c:v>0.27580547568202024</c:v>
                </c:pt>
                <c:pt idx="32">
                  <c:v>0.27007265132665631</c:v>
                </c:pt>
                <c:pt idx="33">
                  <c:v>0.25262533243000507</c:v>
                </c:pt>
              </c:numCache>
            </c:numRef>
          </c:val>
          <c:smooth val="0"/>
          <c:extLst>
            <c:ext xmlns:c16="http://schemas.microsoft.com/office/drawing/2014/chart" uri="{C3380CC4-5D6E-409C-BE32-E72D297353CC}">
              <c16:uniqueId val="{0000001A-DF28-419A-B4EF-0F6F909A6859}"/>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DF28-419A-B4EF-0F6F909A6859}"/>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DF28-419A-B4EF-0F6F909A6859}"/>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DF28-419A-B4EF-0F6F909A6859}"/>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DF28-419A-B4EF-0F6F909A6859}"/>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DF28-419A-B4EF-0F6F909A6859}"/>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DF28-419A-B4EF-0F6F909A6859}"/>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0.4608882507383823</c:v>
                </c:pt>
                <c:pt idx="1">
                  <c:v>0.45542234635353085</c:v>
                </c:pt>
                <c:pt idx="2">
                  <c:v>0.41524367895722392</c:v>
                </c:pt>
                <c:pt idx="3">
                  <c:v>0.394694924890995</c:v>
                </c:pt>
                <c:pt idx="4">
                  <c:v>0.42565563628077513</c:v>
                </c:pt>
                <c:pt idx="5">
                  <c:v>0.38684336279332643</c:v>
                </c:pt>
                <c:pt idx="6">
                  <c:v>0.38402032744884496</c:v>
                </c:pt>
                <c:pt idx="7">
                  <c:v>0.37956788748502729</c:v>
                </c:pt>
                <c:pt idx="8">
                  <c:v>0.38684673431515693</c:v>
                </c:pt>
                <c:pt idx="9">
                  <c:v>0.38383709457516674</c:v>
                </c:pt>
                <c:pt idx="10">
                  <c:v>0.36127140983939171</c:v>
                </c:pt>
                <c:pt idx="11">
                  <c:v>0.33670954576134682</c:v>
                </c:pt>
                <c:pt idx="12">
                  <c:v>0.33437916654348371</c:v>
                </c:pt>
                <c:pt idx="13">
                  <c:v>0.33526560148596768</c:v>
                </c:pt>
                <c:pt idx="14">
                  <c:v>0.30362713840603833</c:v>
                </c:pt>
                <c:pt idx="15">
                  <c:v>0.27706190210580828</c:v>
                </c:pt>
                <c:pt idx="16">
                  <c:v>0.31814820966124535</c:v>
                </c:pt>
                <c:pt idx="17">
                  <c:v>0.28925347402691848</c:v>
                </c:pt>
                <c:pt idx="18">
                  <c:v>0.29454751315712935</c:v>
                </c:pt>
                <c:pt idx="19">
                  <c:v>0.30555066359043132</c:v>
                </c:pt>
                <c:pt idx="20">
                  <c:v>0.31309707450866703</c:v>
                </c:pt>
                <c:pt idx="21">
                  <c:v>0.29463373678922655</c:v>
                </c:pt>
                <c:pt idx="22">
                  <c:v>0.28214744096994404</c:v>
                </c:pt>
                <c:pt idx="23">
                  <c:v>0.29756198735535144</c:v>
                </c:pt>
                <c:pt idx="24">
                  <c:v>0.29368862128257756</c:v>
                </c:pt>
                <c:pt idx="25">
                  <c:v>0.29403650934994224</c:v>
                </c:pt>
                <c:pt idx="26">
                  <c:v>0.3120357215553522</c:v>
                </c:pt>
                <c:pt idx="27">
                  <c:v>0.30851969152688985</c:v>
                </c:pt>
                <c:pt idx="28">
                  <c:v>0.29429208597540857</c:v>
                </c:pt>
                <c:pt idx="29">
                  <c:v>0.2910843882262707</c:v>
                </c:pt>
                <c:pt idx="30">
                  <c:v>0.29365028831362727</c:v>
                </c:pt>
                <c:pt idx="31">
                  <c:v>0.27723345099389557</c:v>
                </c:pt>
                <c:pt idx="32">
                  <c:v>0.27360931947827338</c:v>
                </c:pt>
                <c:pt idx="33">
                  <c:v>0.25425076980888844</c:v>
                </c:pt>
              </c:numCache>
            </c:numRef>
          </c:val>
          <c:smooth val="0"/>
          <c:extLst>
            <c:ext xmlns:c16="http://schemas.microsoft.com/office/drawing/2014/chart" uri="{C3380CC4-5D6E-409C-BE32-E72D297353CC}">
              <c16:uniqueId val="{00000021-DF28-419A-B4EF-0F6F909A6859}"/>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DF28-419A-B4EF-0F6F909A6859}"/>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DF28-419A-B4EF-0F6F909A6859}"/>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DF28-419A-B4EF-0F6F909A6859}"/>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0.46685467383265494</c:v>
                </c:pt>
                <c:pt idx="1">
                  <c:v>0.45261236858367915</c:v>
                </c:pt>
                <c:pt idx="2">
                  <c:v>0.41772513222694396</c:v>
                </c:pt>
                <c:pt idx="3">
                  <c:v>0.3929701685607434</c:v>
                </c:pt>
                <c:pt idx="4">
                  <c:v>0.42280372887849804</c:v>
                </c:pt>
                <c:pt idx="5">
                  <c:v>0.38185311457514765</c:v>
                </c:pt>
                <c:pt idx="6">
                  <c:v>0.38421801093220714</c:v>
                </c:pt>
                <c:pt idx="7">
                  <c:v>0.37426594212651254</c:v>
                </c:pt>
                <c:pt idx="8">
                  <c:v>0.38793709635734563</c:v>
                </c:pt>
                <c:pt idx="9">
                  <c:v>0.38507508710026744</c:v>
                </c:pt>
                <c:pt idx="10">
                  <c:v>0.36015874236822126</c:v>
                </c:pt>
                <c:pt idx="11">
                  <c:v>0.33489476472139362</c:v>
                </c:pt>
                <c:pt idx="12">
                  <c:v>0.339386265963316</c:v>
                </c:pt>
                <c:pt idx="13">
                  <c:v>0.33684851381182673</c:v>
                </c:pt>
                <c:pt idx="14">
                  <c:v>0.30619833070039748</c:v>
                </c:pt>
                <c:pt idx="15">
                  <c:v>0.2776379631906748</c:v>
                </c:pt>
                <c:pt idx="16">
                  <c:v>0.31628419172763828</c:v>
                </c:pt>
                <c:pt idx="17">
                  <c:v>0.28837875443696981</c:v>
                </c:pt>
                <c:pt idx="18">
                  <c:v>0.30109254965186122</c:v>
                </c:pt>
                <c:pt idx="19">
                  <c:v>0.30101655489206314</c:v>
                </c:pt>
                <c:pt idx="20">
                  <c:v>0.31987510544061659</c:v>
                </c:pt>
                <c:pt idx="21">
                  <c:v>0.29572505912184716</c:v>
                </c:pt>
                <c:pt idx="22">
                  <c:v>0.26958844798803328</c:v>
                </c:pt>
                <c:pt idx="23">
                  <c:v>0.29724802830815317</c:v>
                </c:pt>
                <c:pt idx="24">
                  <c:v>0.28583478857576849</c:v>
                </c:pt>
                <c:pt idx="25">
                  <c:v>0.29031585870683191</c:v>
                </c:pt>
                <c:pt idx="26">
                  <c:v>0.31044492477178576</c:v>
                </c:pt>
                <c:pt idx="27">
                  <c:v>0.31370970621705052</c:v>
                </c:pt>
                <c:pt idx="28">
                  <c:v>0.28726521933078764</c:v>
                </c:pt>
                <c:pt idx="29">
                  <c:v>0.28219559651613235</c:v>
                </c:pt>
                <c:pt idx="30">
                  <c:v>0.28920038300752643</c:v>
                </c:pt>
                <c:pt idx="31">
                  <c:v>0.26825744079053399</c:v>
                </c:pt>
                <c:pt idx="32">
                  <c:v>0.26958700236678129</c:v>
                </c:pt>
                <c:pt idx="33">
                  <c:v>0.24812435767054558</c:v>
                </c:pt>
              </c:numCache>
            </c:numRef>
          </c:val>
          <c:smooth val="0"/>
          <c:extLst>
            <c:ext xmlns:c16="http://schemas.microsoft.com/office/drawing/2014/chart" uri="{C3380CC4-5D6E-409C-BE32-E72D297353CC}">
              <c16:uniqueId val="{00000025-DF28-419A-B4EF-0F6F909A6859}"/>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DF28-419A-B4EF-0F6F909A6859}"/>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DF28-419A-B4EF-0F6F909A6859}"/>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0.46266221705079075</c:v>
                </c:pt>
                <c:pt idx="1">
                  <c:v>0.45545821040868756</c:v>
                </c:pt>
                <c:pt idx="2">
                  <c:v>0.4154568078517914</c:v>
                </c:pt>
                <c:pt idx="3">
                  <c:v>0.39531652539968493</c:v>
                </c:pt>
                <c:pt idx="4">
                  <c:v>0.42601446098089218</c:v>
                </c:pt>
                <c:pt idx="5">
                  <c:v>0.38837482127547268</c:v>
                </c:pt>
                <c:pt idx="6">
                  <c:v>0.3818482702076435</c:v>
                </c:pt>
                <c:pt idx="7">
                  <c:v>0.37659239998459815</c:v>
                </c:pt>
                <c:pt idx="8">
                  <c:v>0.38746790596842767</c:v>
                </c:pt>
                <c:pt idx="9">
                  <c:v>0.38408910971879962</c:v>
                </c:pt>
                <c:pt idx="10">
                  <c:v>0.36173956187069417</c:v>
                </c:pt>
                <c:pt idx="11">
                  <c:v>0.337726725101471</c:v>
                </c:pt>
                <c:pt idx="12">
                  <c:v>0.33619076350331312</c:v>
                </c:pt>
                <c:pt idx="13">
                  <c:v>0.3356751778423786</c:v>
                </c:pt>
                <c:pt idx="14">
                  <c:v>0.30759967879950995</c:v>
                </c:pt>
                <c:pt idx="15">
                  <c:v>0.27846594822406767</c:v>
                </c:pt>
                <c:pt idx="16">
                  <c:v>0.32095719909667969</c:v>
                </c:pt>
                <c:pt idx="17">
                  <c:v>0.29174725288152697</c:v>
                </c:pt>
                <c:pt idx="18">
                  <c:v>0.29618620488047603</c:v>
                </c:pt>
                <c:pt idx="19">
                  <c:v>0.30789972949028011</c:v>
                </c:pt>
                <c:pt idx="20">
                  <c:v>0.31490912055969239</c:v>
                </c:pt>
                <c:pt idx="21">
                  <c:v>0.29704034247994426</c:v>
                </c:pt>
                <c:pt idx="22">
                  <c:v>0.2838559237718582</c:v>
                </c:pt>
                <c:pt idx="23">
                  <c:v>0.30203539903461929</c:v>
                </c:pt>
                <c:pt idx="24">
                  <c:v>0.29501011431217194</c:v>
                </c:pt>
                <c:pt idx="25">
                  <c:v>0.29952262799441814</c:v>
                </c:pt>
                <c:pt idx="26">
                  <c:v>0.31666567657887934</c:v>
                </c:pt>
                <c:pt idx="27">
                  <c:v>0.30956528705358505</c:v>
                </c:pt>
                <c:pt idx="28">
                  <c:v>0.29499649600684641</c:v>
                </c:pt>
                <c:pt idx="29">
                  <c:v>0.29268651956319808</c:v>
                </c:pt>
                <c:pt idx="30">
                  <c:v>0.2968277305066585</c:v>
                </c:pt>
                <c:pt idx="31">
                  <c:v>0.27858503676950935</c:v>
                </c:pt>
                <c:pt idx="32">
                  <c:v>0.27532204979658126</c:v>
                </c:pt>
                <c:pt idx="33">
                  <c:v>0.25699467654526237</c:v>
                </c:pt>
              </c:numCache>
            </c:numRef>
          </c:val>
          <c:smooth val="0"/>
          <c:extLst>
            <c:ext xmlns:c16="http://schemas.microsoft.com/office/drawing/2014/chart" uri="{C3380CC4-5D6E-409C-BE32-E72D297353CC}">
              <c16:uniqueId val="{00000028-DF28-419A-B4EF-0F6F909A6859}"/>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DF28-419A-B4EF-0F6F909A6859}"/>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0.46356048718094833</c:v>
                </c:pt>
                <c:pt idx="1">
                  <c:v>0.45265398553013803</c:v>
                </c:pt>
                <c:pt idx="2">
                  <c:v>0.41419188505411147</c:v>
                </c:pt>
                <c:pt idx="3">
                  <c:v>0.39506669604778294</c:v>
                </c:pt>
                <c:pt idx="4">
                  <c:v>0.42481569018960003</c:v>
                </c:pt>
                <c:pt idx="5">
                  <c:v>0.38811457851529119</c:v>
                </c:pt>
                <c:pt idx="6">
                  <c:v>0.38002959081530574</c:v>
                </c:pt>
                <c:pt idx="7">
                  <c:v>0.37623419612646108</c:v>
                </c:pt>
                <c:pt idx="8">
                  <c:v>0.38624315410852428</c:v>
                </c:pt>
                <c:pt idx="9">
                  <c:v>0.38446202939748769</c:v>
                </c:pt>
                <c:pt idx="10">
                  <c:v>0.36172160360217098</c:v>
                </c:pt>
                <c:pt idx="11">
                  <c:v>0.33717851984500891</c:v>
                </c:pt>
                <c:pt idx="12">
                  <c:v>0.33583987882733352</c:v>
                </c:pt>
                <c:pt idx="13">
                  <c:v>0.33544531756639484</c:v>
                </c:pt>
                <c:pt idx="14">
                  <c:v>0.30841117331385615</c:v>
                </c:pt>
                <c:pt idx="15">
                  <c:v>0.27790430405735966</c:v>
                </c:pt>
                <c:pt idx="16">
                  <c:v>0.32086125707626345</c:v>
                </c:pt>
                <c:pt idx="17">
                  <c:v>0.29155950570106504</c:v>
                </c:pt>
                <c:pt idx="18">
                  <c:v>0.29608350411057477</c:v>
                </c:pt>
                <c:pt idx="19">
                  <c:v>0.30770079308748244</c:v>
                </c:pt>
                <c:pt idx="20">
                  <c:v>0.31601248854398728</c:v>
                </c:pt>
                <c:pt idx="21">
                  <c:v>0.29789597395062445</c:v>
                </c:pt>
                <c:pt idx="22">
                  <c:v>0.28350064304471012</c:v>
                </c:pt>
                <c:pt idx="23">
                  <c:v>0.30427176822721957</c:v>
                </c:pt>
                <c:pt idx="24">
                  <c:v>0.29558352833986284</c:v>
                </c:pt>
                <c:pt idx="25">
                  <c:v>0.30024146701395515</c:v>
                </c:pt>
                <c:pt idx="26">
                  <c:v>0.31741407467424876</c:v>
                </c:pt>
                <c:pt idx="27">
                  <c:v>0.31038146814703943</c:v>
                </c:pt>
                <c:pt idx="28">
                  <c:v>0.29278211702406409</c:v>
                </c:pt>
                <c:pt idx="29">
                  <c:v>0.29161376804113387</c:v>
                </c:pt>
                <c:pt idx="30">
                  <c:v>0.29650806871056556</c:v>
                </c:pt>
                <c:pt idx="31">
                  <c:v>0.27711839793622495</c:v>
                </c:pt>
                <c:pt idx="32">
                  <c:v>0.27411619475483895</c:v>
                </c:pt>
                <c:pt idx="33">
                  <c:v>0.25603612358868122</c:v>
                </c:pt>
              </c:numCache>
            </c:numRef>
          </c:val>
          <c:smooth val="0"/>
          <c:extLst>
            <c:ext xmlns:c16="http://schemas.microsoft.com/office/drawing/2014/chart" uri="{C3380CC4-5D6E-409C-BE32-E72D297353CC}">
              <c16:uniqueId val="{0000002A-DF28-419A-B4EF-0F6F909A6859}"/>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DF28-419A-B4EF-0F6F909A6859}"/>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DF28-419A-B4EF-0F6F909A6859}"/>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DF28-419A-B4EF-0F6F909A6859}"/>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0.45842927137017248</c:v>
                </c:pt>
                <c:pt idx="1">
                  <c:v>0.45633186945319176</c:v>
                </c:pt>
                <c:pt idx="2">
                  <c:v>0.41661020743846888</c:v>
                </c:pt>
                <c:pt idx="3">
                  <c:v>0.39692420393228534</c:v>
                </c:pt>
                <c:pt idx="4">
                  <c:v>0.42453970196843149</c:v>
                </c:pt>
                <c:pt idx="5">
                  <c:v>0.38764293339848521</c:v>
                </c:pt>
                <c:pt idx="6">
                  <c:v>0.3790198431015015</c:v>
                </c:pt>
                <c:pt idx="7">
                  <c:v>0.37527685642242437</c:v>
                </c:pt>
                <c:pt idx="8">
                  <c:v>0.38767802628874781</c:v>
                </c:pt>
                <c:pt idx="9">
                  <c:v>0.38256040957570076</c:v>
                </c:pt>
                <c:pt idx="10">
                  <c:v>0.36030511473119259</c:v>
                </c:pt>
                <c:pt idx="11">
                  <c:v>0.33428173723816879</c:v>
                </c:pt>
                <c:pt idx="12">
                  <c:v>0.33732957893610005</c:v>
                </c:pt>
                <c:pt idx="13">
                  <c:v>0.33493538191914557</c:v>
                </c:pt>
                <c:pt idx="14">
                  <c:v>0.30570027433335784</c:v>
                </c:pt>
                <c:pt idx="15">
                  <c:v>0.27874902807176111</c:v>
                </c:pt>
                <c:pt idx="16">
                  <c:v>0.32136141145229341</c:v>
                </c:pt>
                <c:pt idx="17">
                  <c:v>0.29243643730878832</c:v>
                </c:pt>
                <c:pt idx="18">
                  <c:v>0.29578199055790905</c:v>
                </c:pt>
                <c:pt idx="19">
                  <c:v>0.30964650309085845</c:v>
                </c:pt>
                <c:pt idx="20">
                  <c:v>0.31336178582906726</c:v>
                </c:pt>
                <c:pt idx="21">
                  <c:v>0.29660268878936769</c:v>
                </c:pt>
                <c:pt idx="22">
                  <c:v>0.28428823807835579</c:v>
                </c:pt>
                <c:pt idx="23">
                  <c:v>0.29969601179659361</c:v>
                </c:pt>
                <c:pt idx="24">
                  <c:v>0.29473606489598747</c:v>
                </c:pt>
                <c:pt idx="25">
                  <c:v>0.29941083472967145</c:v>
                </c:pt>
                <c:pt idx="26">
                  <c:v>0.31608273224532601</c:v>
                </c:pt>
                <c:pt idx="27">
                  <c:v>0.30694275978207591</c:v>
                </c:pt>
                <c:pt idx="28">
                  <c:v>0.29410752840340132</c:v>
                </c:pt>
                <c:pt idx="29">
                  <c:v>0.29232839986681941</c:v>
                </c:pt>
                <c:pt idx="30">
                  <c:v>0.29777270051836963</c:v>
                </c:pt>
                <c:pt idx="31">
                  <c:v>0.2786814838051796</c:v>
                </c:pt>
                <c:pt idx="32">
                  <c:v>0.2785996550917626</c:v>
                </c:pt>
                <c:pt idx="33">
                  <c:v>0.26154513561725617</c:v>
                </c:pt>
              </c:numCache>
            </c:numRef>
          </c:val>
          <c:smooth val="0"/>
          <c:extLst>
            <c:ext xmlns:c16="http://schemas.microsoft.com/office/drawing/2014/chart" uri="{C3380CC4-5D6E-409C-BE32-E72D297353CC}">
              <c16:uniqueId val="{0000002E-DF28-419A-B4EF-0F6F909A6859}"/>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DF28-419A-B4EF-0F6F909A6859}"/>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DF28-419A-B4EF-0F6F909A6859}"/>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0.46249172374606135</c:v>
                </c:pt>
                <c:pt idx="1">
                  <c:v>0.45429284453392033</c:v>
                </c:pt>
                <c:pt idx="2">
                  <c:v>0.41522167655825615</c:v>
                </c:pt>
                <c:pt idx="3">
                  <c:v>0.39546543154120445</c:v>
                </c:pt>
                <c:pt idx="4">
                  <c:v>0.42508276712894438</c:v>
                </c:pt>
                <c:pt idx="5">
                  <c:v>0.38791163915395732</c:v>
                </c:pt>
                <c:pt idx="6">
                  <c:v>0.3812879464030266</c:v>
                </c:pt>
                <c:pt idx="7">
                  <c:v>0.37652871060371396</c:v>
                </c:pt>
                <c:pt idx="8">
                  <c:v>0.38711089265346527</c:v>
                </c:pt>
                <c:pt idx="9">
                  <c:v>0.38410090702772137</c:v>
                </c:pt>
                <c:pt idx="10">
                  <c:v>0.36129151625931261</c:v>
                </c:pt>
                <c:pt idx="11">
                  <c:v>0.33687886363267899</c:v>
                </c:pt>
                <c:pt idx="12">
                  <c:v>0.33613276308774948</c:v>
                </c:pt>
                <c:pt idx="13">
                  <c:v>0.33535041403770438</c:v>
                </c:pt>
                <c:pt idx="14">
                  <c:v>0.30724632464349272</c:v>
                </c:pt>
                <c:pt idx="15">
                  <c:v>0.27828589279949661</c:v>
                </c:pt>
                <c:pt idx="16">
                  <c:v>0.32082698729634285</c:v>
                </c:pt>
                <c:pt idx="17">
                  <c:v>0.29186471855640417</c:v>
                </c:pt>
                <c:pt idx="18">
                  <c:v>0.29593857404589657</c:v>
                </c:pt>
                <c:pt idx="19">
                  <c:v>0.30778839951753612</c:v>
                </c:pt>
                <c:pt idx="20">
                  <c:v>0.31505857673287385</c:v>
                </c:pt>
                <c:pt idx="21">
                  <c:v>0.29709503424167638</c:v>
                </c:pt>
                <c:pt idx="22">
                  <c:v>0.2836132333874703</c:v>
                </c:pt>
                <c:pt idx="23">
                  <c:v>0.30226728378236295</c:v>
                </c:pt>
                <c:pt idx="24">
                  <c:v>0.29511985446512701</c:v>
                </c:pt>
                <c:pt idx="25">
                  <c:v>0.29918686524033544</c:v>
                </c:pt>
                <c:pt idx="26">
                  <c:v>0.31620879234373567</c:v>
                </c:pt>
                <c:pt idx="27">
                  <c:v>0.30985015830397611</c:v>
                </c:pt>
                <c:pt idx="28">
                  <c:v>0.29393395404517653</c:v>
                </c:pt>
                <c:pt idx="29">
                  <c:v>0.29188917967677114</c:v>
                </c:pt>
                <c:pt idx="30">
                  <c:v>0.29679476535320287</c:v>
                </c:pt>
                <c:pt idx="31">
                  <c:v>0.27790786644816401</c:v>
                </c:pt>
                <c:pt idx="32">
                  <c:v>0.27518991136550908</c:v>
                </c:pt>
                <c:pt idx="33">
                  <c:v>0.25709336046874526</c:v>
                </c:pt>
              </c:numCache>
            </c:numRef>
          </c:val>
          <c:smooth val="0"/>
          <c:extLst>
            <c:ext xmlns:c16="http://schemas.microsoft.com/office/drawing/2014/chart" uri="{C3380CC4-5D6E-409C-BE32-E72D297353CC}">
              <c16:uniqueId val="{00000031-DF28-419A-B4EF-0F6F909A6859}"/>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0.46242773532867432</c:v>
                </c:pt>
                <c:pt idx="1">
                  <c:v>0.45858585834503174</c:v>
                </c:pt>
                <c:pt idx="2">
                  <c:v>0.41060903668403625</c:v>
                </c:pt>
                <c:pt idx="3">
                  <c:v>0.39177489280700684</c:v>
                </c:pt>
                <c:pt idx="4">
                  <c:v>0.42994242906570435</c:v>
                </c:pt>
                <c:pt idx="5">
                  <c:v>0.38387715816497803</c:v>
                </c:pt>
                <c:pt idx="6">
                  <c:v>0.38562092185020447</c:v>
                </c:pt>
                <c:pt idx="7">
                  <c:v>0.3767605721950531</c:v>
                </c:pt>
                <c:pt idx="8">
                  <c:v>0.37627813220024109</c:v>
                </c:pt>
                <c:pt idx="9">
                  <c:v>0.3919999897480011</c:v>
                </c:pt>
                <c:pt idx="10">
                  <c:v>0.35546037554740906</c:v>
                </c:pt>
                <c:pt idx="11">
                  <c:v>0.32978722453117371</c:v>
                </c:pt>
                <c:pt idx="12">
                  <c:v>0.33273056149482727</c:v>
                </c:pt>
                <c:pt idx="13">
                  <c:v>0.35067436099052429</c:v>
                </c:pt>
                <c:pt idx="14">
                  <c:v>0.30434781312942505</c:v>
                </c:pt>
                <c:pt idx="15">
                  <c:v>0.26956522464752197</c:v>
                </c:pt>
                <c:pt idx="16">
                  <c:v>0.3430493175983429</c:v>
                </c:pt>
                <c:pt idx="17">
                  <c:v>0.25872689485549927</c:v>
                </c:pt>
                <c:pt idx="18">
                  <c:v>0.30885529518127441</c:v>
                </c:pt>
                <c:pt idx="19">
                  <c:v>0.2932790219783783</c:v>
                </c:pt>
                <c:pt idx="20">
                  <c:v>0.33266532421112061</c:v>
                </c:pt>
                <c:pt idx="21">
                  <c:v>0.29126214981079102</c:v>
                </c:pt>
                <c:pt idx="22">
                  <c:v>0.30158731341362</c:v>
                </c:pt>
                <c:pt idx="23">
                  <c:v>0.29263156652450562</c:v>
                </c:pt>
                <c:pt idx="24">
                  <c:v>0.31662869453430176</c:v>
                </c:pt>
                <c:pt idx="25">
                  <c:v>0.32378855347633362</c:v>
                </c:pt>
                <c:pt idx="26">
                  <c:v>0.308270663022995</c:v>
                </c:pt>
                <c:pt idx="27">
                  <c:v>0.30421686172485352</c:v>
                </c:pt>
                <c:pt idx="28">
                  <c:v>0.22096318006515503</c:v>
                </c:pt>
                <c:pt idx="29">
                  <c:v>0.25301206111907959</c:v>
                </c:pt>
                <c:pt idx="30">
                  <c:v>0.34337350726127625</c:v>
                </c:pt>
                <c:pt idx="31">
                  <c:v>0.29325512051582336</c:v>
                </c:pt>
                <c:pt idx="32">
                  <c:v>0.27272728085517883</c:v>
                </c:pt>
                <c:pt idx="33">
                  <c:v>0.28020566701889038</c:v>
                </c:pt>
              </c:numCache>
            </c:numRef>
          </c:val>
          <c:smooth val="0"/>
          <c:extLst>
            <c:ext xmlns:c16="http://schemas.microsoft.com/office/drawing/2014/chart" uri="{C3380CC4-5D6E-409C-BE32-E72D297353CC}">
              <c16:uniqueId val="{00000032-DF28-419A-B4EF-0F6F909A6859}"/>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1A361E41-CA11-4713-AAFA-CDF57445E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BD32C1D5-FB66-437E-B6A8-25AAA6B0D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3.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0.77679</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2940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2.xml><?xml version="1.0" encoding="utf-8"?>
<c:userShapes xmlns:c="http://schemas.openxmlformats.org/drawingml/2006/chart">
  <cdr:absSizeAnchor xmlns:cdr="http://schemas.openxmlformats.org/drawingml/2006/chartDrawing">
    <cdr:from>
      <cdr:x>0.55754</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24" y="98215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p>
        <a:p xmlns:a="http://schemas.openxmlformats.org/drawingml/2006/main">
          <a:r>
            <a:rPr lang="en-US" sz="1000" b="0" i="0" baseline="0">
              <a:latin typeface="Avenir LT Pro 55 Roman" panose="020B0503020203020204" pitchFamily="34" charset="0"/>
            </a:rPr>
            <a:t>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0.94614</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03213"/>
          <a:ext cx="7727373" cy="41907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Share of Total Fatal Crashes </a:t>
          </a:r>
          <a:endParaRPr lang="en-US" sz="1800" b="0">
            <a:latin typeface="Avenir LT Pro 55 Roman" panose="020B0503020203020204" pitchFamily="34" charset="0"/>
          </a:endParaRPr>
        </a:p>
      </cdr:txBody>
    </cdr:sp>
  </cdr:relSizeAnchor>
  <cdr:relSizeAnchor xmlns:cdr="http://schemas.openxmlformats.org/drawingml/2006/chartDrawing">
    <cdr:from>
      <cdr:x>0</cdr:x>
      <cdr:y>0.07299</cdr:y>
    </cdr:from>
    <cdr:to>
      <cdr:x>0.87617</cdr:x>
      <cdr:y>0.14706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5373"/>
          <a:ext cx="7155873"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0.71183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813714"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3.xml><?xml version="1.0" encoding="utf-8"?>
<c:userShapes xmlns:c="http://schemas.openxmlformats.org/drawingml/2006/chart">
  <cdr:absSizeAnchor xmlns:cdr="http://schemas.openxmlformats.org/drawingml/2006/chartDrawing">
    <cdr:from>
      <cdr:x>0.5598</cdr:x>
      <cdr:y>0.20037</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85579" y="10287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2000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0.07569</cdr:y>
    </cdr:from>
    <cdr:to>
      <cdr:x>0.87556</cdr:x>
      <cdr:y>0.14976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8572"/>
          <a:ext cx="71524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0.76426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5414"/>
          <a:ext cx="6243204" cy="34223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9525</xdr:colOff>
      <xdr:row>2</xdr:row>
      <xdr:rowOff>171450</xdr:rowOff>
    </xdr:from>
    <xdr:to>
      <xdr:col>16</xdr:col>
      <xdr:colOff>66675</xdr:colOff>
      <xdr:row>31</xdr:row>
      <xdr:rowOff>123825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0.57006</cdr:x>
      <cdr:y>0.1913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477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A943F08A-A907-469C-863A-A93330D1E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B786DBD5-8B06-4625-91C9-5E8DADDFA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F121EC78-83C1-433B-AF3F-CAD468EAA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9.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0.6823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960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selin/Box%20Sync/Illinois%20Alcohol%20Taxes%20and%20Drunk%20Driving/Results/Synth%20Run%2001.10.2018/Analysis_share_narrow_20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All Lags - Data"/>
      <sheetName val="Original - Data"/>
      <sheetName val="Variable Weights - Data"/>
      <sheetName val="Placebo - Data"/>
      <sheetName val="Placebo Lags - Data"/>
      <sheetName val="Lag Test - Data"/>
      <sheetName val="Pre-Treatment Test - Data"/>
      <sheetName val="Leave-One-Out - Data"/>
      <sheetName val="All Lags Figure"/>
      <sheetName val="Original Figures"/>
      <sheetName val="Placebo Figure"/>
      <sheetName val="Placebo Lags Figure"/>
      <sheetName val="Lag Test"/>
      <sheetName val="Pre-Treatment Test"/>
      <sheetName val="Leave-One_Out Test"/>
      <sheetName val="St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A2">
            <v>1982</v>
          </cell>
        </row>
      </sheetData>
      <sheetData sheetId="8">
        <row r="1">
          <cell r="A1" t="str">
            <v>_time</v>
          </cell>
        </row>
      </sheetData>
      <sheetData sheetId="9" refreshError="1"/>
      <sheetData sheetId="10" refreshError="1"/>
      <sheetData sheetId="11" refreshError="1"/>
      <sheetData sheetId="12" refreshError="1"/>
      <sheetData sheetId="13" refreshError="1"/>
      <sheetData sheetId="14">
        <row r="1">
          <cell r="B1" t="str">
            <v>Actual</v>
          </cell>
          <cell r="C1" t="str">
            <v>Synthetic 1982-1998</v>
          </cell>
          <cell r="D1" t="str">
            <v>1985-1998</v>
          </cell>
          <cell r="E1" t="str">
            <v>1990-1998</v>
          </cell>
          <cell r="F1" t="str">
            <v>1995-1998</v>
          </cell>
        </row>
        <row r="2">
          <cell r="A2">
            <v>1982</v>
          </cell>
          <cell r="B2">
            <v>0.45485404133796692</v>
          </cell>
          <cell r="C2">
            <v>0.46775920414924627</v>
          </cell>
          <cell r="D2">
            <v>0.47249452471733094</v>
          </cell>
          <cell r="E2">
            <v>0.48500302085280417</v>
          </cell>
          <cell r="F2">
            <v>0.48294179704785345</v>
          </cell>
        </row>
        <row r="3">
          <cell r="A3">
            <v>1983</v>
          </cell>
          <cell r="B3">
            <v>0.45566859841346741</v>
          </cell>
          <cell r="C3">
            <v>0.45710288432240492</v>
          </cell>
          <cell r="D3">
            <v>0.46249369648098942</v>
          </cell>
          <cell r="E3">
            <v>0.46431311058998104</v>
          </cell>
          <cell r="F3">
            <v>0.47903353026509282</v>
          </cell>
        </row>
        <row r="4">
          <cell r="A4">
            <v>1984</v>
          </cell>
          <cell r="B4">
            <v>0.4263959527015686</v>
          </cell>
          <cell r="C4">
            <v>0.42933347466588023</v>
          </cell>
          <cell r="D4">
            <v>0.43146980687975872</v>
          </cell>
          <cell r="E4">
            <v>0.44710976305603983</v>
          </cell>
          <cell r="F4">
            <v>0.45137381625175477</v>
          </cell>
        </row>
        <row r="5">
          <cell r="A5">
            <v>1985</v>
          </cell>
          <cell r="B5">
            <v>0.38088235259056091</v>
          </cell>
          <cell r="C5">
            <v>0.38188576024770732</v>
          </cell>
          <cell r="D5">
            <v>0.38151665452122685</v>
          </cell>
          <cell r="E5">
            <v>0.40852960953116413</v>
          </cell>
          <cell r="F5">
            <v>0.36878806522488589</v>
          </cell>
        </row>
        <row r="6">
          <cell r="A6">
            <v>1986</v>
          </cell>
          <cell r="B6">
            <v>0.38520056009292603</v>
          </cell>
          <cell r="C6">
            <v>0.40575282025337223</v>
          </cell>
          <cell r="D6">
            <v>0.4087198507189751</v>
          </cell>
          <cell r="E6">
            <v>0.40381163763999939</v>
          </cell>
          <cell r="F6">
            <v>0.40119607290625575</v>
          </cell>
        </row>
        <row r="7">
          <cell r="A7">
            <v>1987</v>
          </cell>
          <cell r="B7">
            <v>0.37112009525299072</v>
          </cell>
          <cell r="C7">
            <v>0.37448333287239077</v>
          </cell>
          <cell r="D7">
            <v>0.37210794308781631</v>
          </cell>
          <cell r="E7">
            <v>0.38267916682362557</v>
          </cell>
          <cell r="F7">
            <v>0.37818702429533008</v>
          </cell>
        </row>
        <row r="8">
          <cell r="A8">
            <v>1988</v>
          </cell>
          <cell r="B8">
            <v>0.37837839126586914</v>
          </cell>
          <cell r="C8">
            <v>0.36633342042565348</v>
          </cell>
          <cell r="D8">
            <v>0.36431188285350802</v>
          </cell>
          <cell r="E8">
            <v>0.37153538823127746</v>
          </cell>
          <cell r="F8">
            <v>0.36306029590964312</v>
          </cell>
        </row>
        <row r="9">
          <cell r="A9">
            <v>1989</v>
          </cell>
          <cell r="B9">
            <v>0.37176164984703064</v>
          </cell>
          <cell r="C9">
            <v>0.37052624201774592</v>
          </cell>
          <cell r="D9">
            <v>0.36483853107690817</v>
          </cell>
          <cell r="E9">
            <v>0.40731652984023092</v>
          </cell>
          <cell r="F9">
            <v>0.38845615860819815</v>
          </cell>
        </row>
        <row r="10">
          <cell r="A10">
            <v>1990</v>
          </cell>
          <cell r="B10">
            <v>0.37998601794242859</v>
          </cell>
          <cell r="C10">
            <v>0.3715194233655929</v>
          </cell>
          <cell r="D10">
            <v>0.37209084564447398</v>
          </cell>
          <cell r="E10">
            <v>0.3757170130610466</v>
          </cell>
          <cell r="F10">
            <v>0.36842278167605402</v>
          </cell>
        </row>
        <row r="11">
          <cell r="A11">
            <v>1991</v>
          </cell>
          <cell r="B11">
            <v>0.37684538960456848</v>
          </cell>
          <cell r="C11">
            <v>0.37457000425457954</v>
          </cell>
          <cell r="D11">
            <v>0.37435530245304105</v>
          </cell>
          <cell r="E11">
            <v>0.37678759059309963</v>
          </cell>
          <cell r="F11">
            <v>0.35642444247007365</v>
          </cell>
        </row>
        <row r="12">
          <cell r="A12">
            <v>1992</v>
          </cell>
          <cell r="B12">
            <v>0.35256409645080566</v>
          </cell>
          <cell r="C12">
            <v>0.34548613035678866</v>
          </cell>
          <cell r="D12">
            <v>0.34481778404116636</v>
          </cell>
          <cell r="E12">
            <v>0.36510342872142793</v>
          </cell>
          <cell r="F12">
            <v>0.36730167937278746</v>
          </cell>
        </row>
        <row r="13">
          <cell r="A13">
            <v>1993</v>
          </cell>
          <cell r="B13">
            <v>0.32559999823570251</v>
          </cell>
          <cell r="C13">
            <v>0.32593374466896058</v>
          </cell>
          <cell r="D13">
            <v>0.32664843457937243</v>
          </cell>
          <cell r="E13">
            <v>0.32727751123905185</v>
          </cell>
          <cell r="F13">
            <v>0.34306777536869049</v>
          </cell>
        </row>
        <row r="14">
          <cell r="A14">
            <v>1994</v>
          </cell>
          <cell r="B14">
            <v>0.32926830649375916</v>
          </cell>
          <cell r="C14">
            <v>0.32804951822757722</v>
          </cell>
          <cell r="D14">
            <v>0.33053161111474039</v>
          </cell>
          <cell r="E14">
            <v>0.34239788392186166</v>
          </cell>
          <cell r="F14">
            <v>0.32923498061299322</v>
          </cell>
        </row>
        <row r="15">
          <cell r="A15">
            <v>1995</v>
          </cell>
          <cell r="B15">
            <v>0.32881596684455872</v>
          </cell>
          <cell r="C15">
            <v>0.33449016672372817</v>
          </cell>
          <cell r="D15">
            <v>0.33517324280738831</v>
          </cell>
          <cell r="E15">
            <v>0.35417845034599305</v>
          </cell>
          <cell r="F15">
            <v>0.3505958724021912</v>
          </cell>
        </row>
        <row r="16">
          <cell r="A16">
            <v>1996</v>
          </cell>
          <cell r="B16">
            <v>0.3287566602230072</v>
          </cell>
          <cell r="C16">
            <v>0.31215657070279124</v>
          </cell>
          <cell r="D16">
            <v>0.31821400034427644</v>
          </cell>
          <cell r="E16">
            <v>0.30660657596588137</v>
          </cell>
          <cell r="F16">
            <v>0.313737425506115</v>
          </cell>
        </row>
        <row r="17">
          <cell r="A17">
            <v>1997</v>
          </cell>
          <cell r="B17">
            <v>0.29864972829818726</v>
          </cell>
          <cell r="C17">
            <v>0.28597083726525308</v>
          </cell>
          <cell r="D17">
            <v>0.28489753365516662</v>
          </cell>
          <cell r="E17">
            <v>0.28348001706600195</v>
          </cell>
          <cell r="F17">
            <v>0.28035134005546569</v>
          </cell>
        </row>
        <row r="18">
          <cell r="A18">
            <v>1998</v>
          </cell>
          <cell r="B18">
            <v>0.32145747542381287</v>
          </cell>
          <cell r="C18">
            <v>0.31751833280920982</v>
          </cell>
          <cell r="D18">
            <v>0.31913900423049929</v>
          </cell>
          <cell r="E18">
            <v>0.31887952080368998</v>
          </cell>
          <cell r="F18">
            <v>0.31975639003515244</v>
          </cell>
        </row>
        <row r="19">
          <cell r="A19">
            <v>1999</v>
          </cell>
          <cell r="B19">
            <v>0.30680060386657715</v>
          </cell>
          <cell r="C19">
            <v>0.28875927215814584</v>
          </cell>
          <cell r="D19">
            <v>0.29270470032095908</v>
          </cell>
          <cell r="E19">
            <v>0.29046492925286294</v>
          </cell>
          <cell r="F19">
            <v>0.28105883005261417</v>
          </cell>
        </row>
        <row r="20">
          <cell r="A20">
            <v>2000</v>
          </cell>
          <cell r="B20">
            <v>0.31500393152236938</v>
          </cell>
          <cell r="C20">
            <v>0.31187732532620427</v>
          </cell>
          <cell r="D20">
            <v>0.31034054660797122</v>
          </cell>
          <cell r="E20">
            <v>0.32755523845553397</v>
          </cell>
          <cell r="F20">
            <v>0.33278612604737279</v>
          </cell>
        </row>
        <row r="21">
          <cell r="A21">
            <v>2001</v>
          </cell>
          <cell r="B21">
            <v>0.30393701791763306</v>
          </cell>
          <cell r="C21">
            <v>0.30357734963297839</v>
          </cell>
          <cell r="D21">
            <v>0.30505733346939085</v>
          </cell>
          <cell r="E21">
            <v>0.31251214835047725</v>
          </cell>
          <cell r="F21">
            <v>0.30891735833883283</v>
          </cell>
        </row>
        <row r="22">
          <cell r="A22">
            <v>2002</v>
          </cell>
          <cell r="B22">
            <v>0.31653544306755066</v>
          </cell>
          <cell r="C22">
            <v>0.30711896607279776</v>
          </cell>
          <cell r="D22">
            <v>0.30793886652588842</v>
          </cell>
          <cell r="E22">
            <v>0.32673217126727105</v>
          </cell>
          <cell r="F22">
            <v>0.30585196611285209</v>
          </cell>
        </row>
        <row r="23">
          <cell r="A23">
            <v>2003</v>
          </cell>
          <cell r="B23">
            <v>0.30581039190292358</v>
          </cell>
          <cell r="C23">
            <v>0.30455844664573667</v>
          </cell>
          <cell r="D23">
            <v>0.30560427653789524</v>
          </cell>
          <cell r="E23">
            <v>0.32476588803529738</v>
          </cell>
          <cell r="F23">
            <v>0.31552624320983885</v>
          </cell>
        </row>
        <row r="24">
          <cell r="A24">
            <v>2004</v>
          </cell>
          <cell r="B24">
            <v>0.31045752763748169</v>
          </cell>
          <cell r="C24">
            <v>0.26869957828521729</v>
          </cell>
          <cell r="D24">
            <v>0.26990585476160051</v>
          </cell>
          <cell r="E24">
            <v>0.28096622127294546</v>
          </cell>
          <cell r="F24">
            <v>0.27732096624374392</v>
          </cell>
        </row>
        <row r="25">
          <cell r="A25">
            <v>2005</v>
          </cell>
          <cell r="B25">
            <v>0.30706742405891418</v>
          </cell>
          <cell r="C25">
            <v>0.29951723717153073</v>
          </cell>
          <cell r="D25">
            <v>0.30244550511240959</v>
          </cell>
          <cell r="E25">
            <v>0.30635140039026737</v>
          </cell>
          <cell r="F25">
            <v>0.29052032482624052</v>
          </cell>
        </row>
        <row r="26">
          <cell r="A26">
            <v>2006</v>
          </cell>
          <cell r="B26">
            <v>0.32746478915214539</v>
          </cell>
          <cell r="C26">
            <v>0.29371697494387627</v>
          </cell>
          <cell r="D26">
            <v>0.29650944307446481</v>
          </cell>
          <cell r="E26">
            <v>0.3093433799445629</v>
          </cell>
          <cell r="F26">
            <v>0.29330552968382834</v>
          </cell>
        </row>
        <row r="27">
          <cell r="A27">
            <v>2007</v>
          </cell>
          <cell r="B27">
            <v>0.32060390710830688</v>
          </cell>
          <cell r="C27">
            <v>0.30399046097695831</v>
          </cell>
          <cell r="D27">
            <v>0.30889876174926761</v>
          </cell>
          <cell r="E27">
            <v>0.3034360056966543</v>
          </cell>
          <cell r="F27">
            <v>0.31759885635972018</v>
          </cell>
        </row>
        <row r="28">
          <cell r="A28">
            <v>2008</v>
          </cell>
          <cell r="B28">
            <v>0.31190726161003113</v>
          </cell>
          <cell r="C28">
            <v>0.28944736887514588</v>
          </cell>
          <cell r="D28">
            <v>0.2970685851871967</v>
          </cell>
          <cell r="E28">
            <v>0.29053306038677695</v>
          </cell>
          <cell r="F28">
            <v>0.28774337214231488</v>
          </cell>
        </row>
        <row r="29">
          <cell r="A29">
            <v>2009</v>
          </cell>
          <cell r="B29">
            <v>0.29843562841415405</v>
          </cell>
          <cell r="C29">
            <v>0.29034927867352961</v>
          </cell>
          <cell r="D29">
            <v>0.29604311494529245</v>
          </cell>
          <cell r="E29">
            <v>0.29483463057875636</v>
          </cell>
          <cell r="F29">
            <v>0.26211957491934296</v>
          </cell>
        </row>
        <row r="30">
          <cell r="A30">
            <v>2010</v>
          </cell>
          <cell r="B30">
            <v>0.28271028399467468</v>
          </cell>
          <cell r="C30">
            <v>0.27548019354045394</v>
          </cell>
          <cell r="D30">
            <v>0.28060027927160264</v>
          </cell>
          <cell r="E30">
            <v>0.27665150640904901</v>
          </cell>
          <cell r="F30">
            <v>0.28980596277117726</v>
          </cell>
        </row>
        <row r="31">
          <cell r="A31">
            <v>2011</v>
          </cell>
          <cell r="B31">
            <v>0.27611044049263</v>
          </cell>
          <cell r="C31">
            <v>0.28915220817923543</v>
          </cell>
          <cell r="D31">
            <v>0.29734921324253083</v>
          </cell>
          <cell r="E31">
            <v>0.28365703114867208</v>
          </cell>
          <cell r="F31">
            <v>0.28292007525265217</v>
          </cell>
        </row>
        <row r="32">
          <cell r="A32">
            <v>2012</v>
          </cell>
          <cell r="B32">
            <v>0.31108596920967102</v>
          </cell>
          <cell r="C32">
            <v>0.29341025182604791</v>
          </cell>
          <cell r="D32">
            <v>0.29756131935119629</v>
          </cell>
          <cell r="E32">
            <v>0.29309386190772058</v>
          </cell>
          <cell r="F32">
            <v>0.28796593391895292</v>
          </cell>
        </row>
        <row r="33">
          <cell r="A33">
            <v>2013</v>
          </cell>
          <cell r="B33">
            <v>0.30536913871765137</v>
          </cell>
          <cell r="C33">
            <v>0.26195554503798479</v>
          </cell>
          <cell r="D33">
            <v>0.26919336499273777</v>
          </cell>
          <cell r="E33">
            <v>0.25614559824764732</v>
          </cell>
          <cell r="F33">
            <v>0.24969429136812685</v>
          </cell>
        </row>
        <row r="34">
          <cell r="A34">
            <v>2014</v>
          </cell>
          <cell r="B34">
            <v>0.28554502129554749</v>
          </cell>
          <cell r="C34">
            <v>0.26261211013793939</v>
          </cell>
          <cell r="D34">
            <v>0.26642125685513018</v>
          </cell>
          <cell r="E34">
            <v>0.28595177048444748</v>
          </cell>
          <cell r="F34">
            <v>0.26948001980781555</v>
          </cell>
        </row>
        <row r="35">
          <cell r="A35">
            <v>2015</v>
          </cell>
          <cell r="B35">
            <v>0.27521929144859314</v>
          </cell>
          <cell r="C35">
            <v>0.24554807274043561</v>
          </cell>
          <cell r="D35">
            <v>0.24448450119793413</v>
          </cell>
          <cell r="E35">
            <v>0.2627610296010971</v>
          </cell>
          <cell r="F35">
            <v>0.24711313404142857</v>
          </cell>
        </row>
        <row r="37">
          <cell r="B37" t="str">
            <v>Synthetic 1982-1998</v>
          </cell>
          <cell r="C37" t="str">
            <v>1985-1998</v>
          </cell>
          <cell r="D37" t="str">
            <v>1990-1998</v>
          </cell>
          <cell r="E37" t="str">
            <v>1995-1998</v>
          </cell>
        </row>
        <row r="38">
          <cell r="A38">
            <v>1982</v>
          </cell>
          <cell r="B38">
            <v>2.7589329502881878E-2</v>
          </cell>
          <cell r="C38">
            <v>3.7334788990237323E-2</v>
          </cell>
          <cell r="D38">
            <v>6.2162457177740556E-2</v>
          </cell>
          <cell r="E38">
            <v>5.8159711753222695E-2</v>
          </cell>
        </row>
        <row r="39">
          <cell r="A39">
            <v>1983</v>
          </cell>
          <cell r="B39">
            <v>3.1377747945381196E-3</v>
          </cell>
          <cell r="C39">
            <v>1.4757169923509563E-2</v>
          </cell>
          <cell r="D39">
            <v>1.8617850711838507E-2</v>
          </cell>
          <cell r="E39">
            <v>4.8775149077133435E-2</v>
          </cell>
        </row>
        <row r="40">
          <cell r="A40">
            <v>1984</v>
          </cell>
          <cell r="B40">
            <v>6.8420520123610067E-3</v>
          </cell>
          <cell r="C40">
            <v>1.1759465198463102E-2</v>
          </cell>
          <cell r="D40">
            <v>4.6328244350761362E-2</v>
          </cell>
          <cell r="E40">
            <v>5.5337422444226812E-2</v>
          </cell>
        </row>
        <row r="41">
          <cell r="A41">
            <v>1985</v>
          </cell>
          <cell r="B41">
            <v>2.6275073898946945E-3</v>
          </cell>
          <cell r="C41">
            <v>1.6625799244909391E-3</v>
          </cell>
          <cell r="D41">
            <v>6.7675038223867542E-2</v>
          </cell>
          <cell r="E41">
            <v>-3.2794682111797639E-2</v>
          </cell>
        </row>
        <row r="42">
          <cell r="A42">
            <v>1986</v>
          </cell>
          <cell r="B42">
            <v>5.0652168351195556E-2</v>
          </cell>
          <cell r="C42">
            <v>5.7543793345678017E-2</v>
          </cell>
          <cell r="D42">
            <v>4.6088512098963468E-2</v>
          </cell>
          <cell r="E42">
            <v>3.9869564767816827E-2</v>
          </cell>
        </row>
        <row r="43">
          <cell r="A43">
            <v>1987</v>
          </cell>
          <cell r="B43">
            <v>8.9810074953218539E-3</v>
          </cell>
          <cell r="C43">
            <v>2.6547346090713647E-3</v>
          </cell>
          <cell r="D43">
            <v>3.0205646329219571E-2</v>
          </cell>
          <cell r="E43">
            <v>1.8686333978557439E-2</v>
          </cell>
        </row>
        <row r="44">
          <cell r="A44">
            <v>1988</v>
          </cell>
          <cell r="B44">
            <v>-3.2879803393914372E-2</v>
          </cell>
          <cell r="C44">
            <v>-3.861117101694251E-2</v>
          </cell>
          <cell r="D44">
            <v>-1.8418172942201588E-2</v>
          </cell>
          <cell r="E44">
            <v>-4.2191601584653383E-2</v>
          </cell>
        </row>
        <row r="45">
          <cell r="A45">
            <v>1989</v>
          </cell>
          <cell r="B45">
            <v>-3.3341979303737135E-3</v>
          </cell>
          <cell r="C45">
            <v>-1.897584323039354E-2</v>
          </cell>
          <cell r="D45">
            <v>8.7290540374451817E-2</v>
          </cell>
          <cell r="E45">
            <v>4.2976558335391997E-2</v>
          </cell>
        </row>
        <row r="46">
          <cell r="A46">
            <v>1990</v>
          </cell>
          <cell r="B46">
            <v>-2.2789103460962658E-2</v>
          </cell>
          <cell r="C46">
            <v>-2.1218399727840401E-2</v>
          </cell>
          <cell r="D46">
            <v>-1.1362287926760344E-2</v>
          </cell>
          <cell r="E46">
            <v>-3.1385779711477949E-2</v>
          </cell>
        </row>
        <row r="47">
          <cell r="A47">
            <v>1991</v>
          </cell>
          <cell r="B47">
            <v>-6.0746598076296078E-3</v>
          </cell>
          <cell r="C47">
            <v>-6.6516679080291293E-3</v>
          </cell>
          <cell r="D47">
            <v>-1.5339945611762254E-4</v>
          </cell>
          <cell r="E47">
            <v>-5.7293902160510286E-2</v>
          </cell>
        </row>
        <row r="48">
          <cell r="A48">
            <v>1992</v>
          </cell>
          <cell r="B48">
            <v>-2.0486976095704584E-2</v>
          </cell>
          <cell r="C48">
            <v>-2.2464944582772737E-2</v>
          </cell>
          <cell r="D48">
            <v>3.4344602882898992E-2</v>
          </cell>
          <cell r="E48">
            <v>4.0123919245749221E-2</v>
          </cell>
        </row>
        <row r="49">
          <cell r="A49">
            <v>1993</v>
          </cell>
          <cell r="B49">
            <v>1.0239701740519034E-3</v>
          </cell>
          <cell r="C49">
            <v>3.2096781514351688E-3</v>
          </cell>
          <cell r="D49">
            <v>5.1256592516802715E-3</v>
          </cell>
          <cell r="E49">
            <v>5.0916403075793343E-2</v>
          </cell>
        </row>
        <row r="50">
          <cell r="A50">
            <v>1994</v>
          </cell>
          <cell r="B50">
            <v>-3.715256991587557E-3</v>
          </cell>
          <cell r="C50">
            <v>3.8220387354802481E-3</v>
          </cell>
          <cell r="D50">
            <v>3.8345965453159145E-2</v>
          </cell>
          <cell r="E50">
            <v>-1.0122217482445096E-4</v>
          </cell>
        </row>
        <row r="51">
          <cell r="A51">
            <v>1995</v>
          </cell>
          <cell r="B51">
            <v>1.6963727019981577E-2</v>
          </cell>
          <cell r="C51">
            <v>1.8967134457337578E-2</v>
          </cell>
          <cell r="D51">
            <v>7.1609335567022772E-2</v>
          </cell>
          <cell r="E51">
            <v>6.2122538432646882E-2</v>
          </cell>
        </row>
        <row r="52">
          <cell r="A52">
            <v>1996</v>
          </cell>
          <cell r="B52">
            <v>-5.3178728491418331E-2</v>
          </cell>
          <cell r="C52">
            <v>-3.3130722932757949E-2</v>
          </cell>
          <cell r="D52">
            <v>-7.2242691427435848E-2</v>
          </cell>
          <cell r="E52">
            <v>-4.7871989427667017E-2</v>
          </cell>
        </row>
        <row r="53">
          <cell r="A53">
            <v>1997</v>
          </cell>
          <cell r="B53">
            <v>-4.433630769550756E-2</v>
          </cell>
          <cell r="C53">
            <v>-4.8270669340598683E-2</v>
          </cell>
          <cell r="D53">
            <v>-5.3512453502686838E-2</v>
          </cell>
          <cell r="E53">
            <v>-6.5269487347916183E-2</v>
          </cell>
        </row>
        <row r="54">
          <cell r="A54">
            <v>1998</v>
          </cell>
          <cell r="B54">
            <v>-1.2406032054123913E-2</v>
          </cell>
          <cell r="C54">
            <v>-7.264769152563539E-3</v>
          </cell>
          <cell r="D54">
            <v>-8.0844157493260363E-3</v>
          </cell>
          <cell r="E54">
            <v>-5.3199418109311884E-3</v>
          </cell>
        </row>
        <row r="55">
          <cell r="A55">
            <v>1999</v>
          </cell>
          <cell r="B55">
            <v>-6.2478796173688046E-2</v>
          </cell>
          <cell r="C55">
            <v>-4.8157421217225105E-2</v>
          </cell>
          <cell r="D55">
            <v>-5.6239748653074961E-2</v>
          </cell>
          <cell r="E55">
            <v>-9.15885610466112E-2</v>
          </cell>
        </row>
        <row r="56">
          <cell r="A56">
            <v>2000</v>
          </cell>
          <cell r="B56">
            <v>-1.002511546132724E-2</v>
          </cell>
          <cell r="C56">
            <v>-1.5026669783787704E-2</v>
          </cell>
          <cell r="D56">
            <v>3.8318138315679665E-2</v>
          </cell>
          <cell r="E56">
            <v>5.343430249394493E-2</v>
          </cell>
        </row>
        <row r="57">
          <cell r="A57">
            <v>2001</v>
          </cell>
          <cell r="B57">
            <v>-1.1847665350840676E-3</v>
          </cell>
          <cell r="C57">
            <v>3.6724753967280065E-3</v>
          </cell>
          <cell r="D57">
            <v>2.7439350687984528E-2</v>
          </cell>
          <cell r="E57">
            <v>1.612191832786921E-2</v>
          </cell>
        </row>
        <row r="58">
          <cell r="A58">
            <v>2002</v>
          </cell>
          <cell r="B58">
            <v>-3.066068212967632E-2</v>
          </cell>
          <cell r="C58">
            <v>-2.7916503813394153E-2</v>
          </cell>
          <cell r="D58">
            <v>3.1208216075482027E-2</v>
          </cell>
          <cell r="E58">
            <v>-3.4930221605169016E-2</v>
          </cell>
        </row>
        <row r="59">
          <cell r="A59">
            <v>2003</v>
          </cell>
          <cell r="B59">
            <v>-4.110689658997314E-3</v>
          </cell>
          <cell r="C59">
            <v>-6.7445183478245297E-4</v>
          </cell>
          <cell r="D59">
            <v>5.8366647578189018E-2</v>
          </cell>
          <cell r="E59">
            <v>3.0792529990774174E-2</v>
          </cell>
        </row>
        <row r="60">
          <cell r="A60">
            <v>2004</v>
          </cell>
          <cell r="B60">
            <v>-0.1554075730924277</v>
          </cell>
          <cell r="C60">
            <v>-0.15024376893083413</v>
          </cell>
          <cell r="D60">
            <v>-0.10496388580421849</v>
          </cell>
          <cell r="E60">
            <v>-0.11948812180545076</v>
          </cell>
        </row>
        <row r="61">
          <cell r="A61">
            <v>2005</v>
          </cell>
          <cell r="B61">
            <v>-2.5207854341483316E-2</v>
          </cell>
          <cell r="C61">
            <v>-1.5281823893487112E-2</v>
          </cell>
          <cell r="D61">
            <v>-2.337262593657667E-3</v>
          </cell>
          <cell r="E61">
            <v>-5.695676969441104E-2</v>
          </cell>
        </row>
        <row r="62">
          <cell r="A62">
            <v>2006</v>
          </cell>
          <cell r="B62">
            <v>-0.11489909364182195</v>
          </cell>
          <cell r="C62">
            <v>-0.10439919132661996</v>
          </cell>
          <cell r="D62">
            <v>-5.8580239250085139E-2</v>
          </cell>
          <cell r="E62">
            <v>-0.11646305988550358</v>
          </cell>
        </row>
        <row r="63">
          <cell r="A63">
            <v>2007</v>
          </cell>
          <cell r="B63">
            <v>-5.4651208718709862E-2</v>
          </cell>
          <cell r="C63">
            <v>-3.7893144319368653E-2</v>
          </cell>
          <cell r="D63">
            <v>-5.6578326531279803E-2</v>
          </cell>
          <cell r="E63">
            <v>-9.4617807602654213E-3</v>
          </cell>
        </row>
        <row r="64">
          <cell r="A64">
            <v>2008</v>
          </cell>
          <cell r="B64">
            <v>-7.7595774396461689E-2</v>
          </cell>
          <cell r="C64">
            <v>-4.9950338617878058E-2</v>
          </cell>
          <cell r="D64">
            <v>-7.3568912242893858E-2</v>
          </cell>
          <cell r="E64">
            <v>-8.3977223481502258E-2</v>
          </cell>
        </row>
        <row r="65">
          <cell r="A65">
            <v>2009</v>
          </cell>
          <cell r="B65">
            <v>-2.7850421318651807E-2</v>
          </cell>
          <cell r="C65">
            <v>-8.0816386130234032E-3</v>
          </cell>
          <cell r="D65">
            <v>-1.2213618964397027E-2</v>
          </cell>
          <cell r="E65">
            <v>-0.13854765904448738</v>
          </cell>
        </row>
        <row r="66">
          <cell r="A66">
            <v>2010</v>
          </cell>
          <cell r="B66">
            <v>-2.6245409375171679E-2</v>
          </cell>
          <cell r="C66">
            <v>-7.5196102033444501E-3</v>
          </cell>
          <cell r="D66">
            <v>-2.190039614918033E-2</v>
          </cell>
          <cell r="E66">
            <v>2.4484240105525811E-2</v>
          </cell>
        </row>
        <row r="67">
          <cell r="A67">
            <v>2011</v>
          </cell>
          <cell r="B67">
            <v>4.5103469099296252E-2</v>
          </cell>
          <cell r="C67">
            <v>7.1427035297307373E-2</v>
          </cell>
          <cell r="D67">
            <v>2.6604631041515441E-2</v>
          </cell>
          <cell r="E67">
            <v>2.4069111228466385E-2</v>
          </cell>
        </row>
        <row r="68">
          <cell r="A68">
            <v>2012</v>
          </cell>
          <cell r="B68">
            <v>-6.0242330571674753E-2</v>
          </cell>
          <cell r="C68">
            <v>-4.5451639641751584E-2</v>
          </cell>
          <cell r="D68">
            <v>-6.1386844421925109E-2</v>
          </cell>
          <cell r="E68">
            <v>-8.0287397110052464E-2</v>
          </cell>
        </row>
        <row r="69">
          <cell r="A69">
            <v>2013</v>
          </cell>
          <cell r="B69">
            <v>-0.16572885935043444</v>
          </cell>
          <cell r="C69">
            <v>-0.13438582977663485</v>
          </cell>
          <cell r="D69">
            <v>-0.19217015949816799</v>
          </cell>
          <cell r="E69">
            <v>-0.22297204731622208</v>
          </cell>
        </row>
        <row r="70">
          <cell r="A70">
            <v>2014</v>
          </cell>
          <cell r="B70">
            <v>-8.7326175268773301E-2</v>
          </cell>
          <cell r="C70">
            <v>-7.178017499863415E-2</v>
          </cell>
          <cell r="D70">
            <v>1.4224398338604212E-3</v>
          </cell>
          <cell r="E70">
            <v>-5.9614814854136396E-2</v>
          </cell>
        </row>
        <row r="71">
          <cell r="A71">
            <v>2015</v>
          </cell>
          <cell r="B71">
            <v>-0.12083669962061741</v>
          </cell>
          <cell r="C71">
            <v>-0.12571263249843467</v>
          </cell>
          <cell r="D71">
            <v>-4.7412897819776346E-2</v>
          </cell>
          <cell r="E71">
            <v>-0.11373801524629835</v>
          </cell>
        </row>
      </sheetData>
      <sheetData sheetId="15">
        <row r="2">
          <cell r="Q2" t="str">
            <v>Actual</v>
          </cell>
          <cell r="R2" t="str">
            <v>Synthetic</v>
          </cell>
          <cell r="S2" t="str">
            <v>AL</v>
          </cell>
          <cell r="T2" t="str">
            <v>AK</v>
          </cell>
          <cell r="U2" t="str">
            <v>AZ</v>
          </cell>
          <cell r="V2" t="str">
            <v>AR</v>
          </cell>
          <cell r="W2" t="str">
            <v>CA</v>
          </cell>
          <cell r="X2" t="str">
            <v>CO</v>
          </cell>
          <cell r="Y2" t="str">
            <v>CT</v>
          </cell>
          <cell r="Z2" t="str">
            <v>DE</v>
          </cell>
          <cell r="AA2" t="str">
            <v>DC</v>
          </cell>
          <cell r="AB2" t="str">
            <v>FL</v>
          </cell>
          <cell r="AC2" t="str">
            <v>GA</v>
          </cell>
          <cell r="AD2" t="str">
            <v>HI</v>
          </cell>
          <cell r="AE2" t="str">
            <v>ID</v>
          </cell>
          <cell r="AF2" t="str">
            <v>IN</v>
          </cell>
          <cell r="AG2" t="str">
            <v>IA</v>
          </cell>
          <cell r="AH2" t="str">
            <v>KS</v>
          </cell>
          <cell r="AI2" t="str">
            <v>KY</v>
          </cell>
          <cell r="AJ2" t="str">
            <v>LA</v>
          </cell>
          <cell r="AK2" t="str">
            <v>ME</v>
          </cell>
          <cell r="AL2" t="str">
            <v>MD</v>
          </cell>
          <cell r="AM2" t="str">
            <v>MA</v>
          </cell>
          <cell r="AN2" t="str">
            <v>MI</v>
          </cell>
          <cell r="AO2" t="str">
            <v>MN</v>
          </cell>
          <cell r="AP2" t="str">
            <v>MS</v>
          </cell>
          <cell r="AQ2" t="str">
            <v>MO</v>
          </cell>
          <cell r="AR2" t="str">
            <v>MT</v>
          </cell>
          <cell r="AS2" t="str">
            <v>NE</v>
          </cell>
          <cell r="AT2" t="str">
            <v>NV</v>
          </cell>
          <cell r="AU2" t="str">
            <v>NH</v>
          </cell>
          <cell r="AV2" t="str">
            <v>NJ</v>
          </cell>
          <cell r="AW2" t="str">
            <v>NM</v>
          </cell>
          <cell r="AX2" t="str">
            <v>NY</v>
          </cell>
          <cell r="AY2" t="str">
            <v>NC</v>
          </cell>
          <cell r="AZ2" t="str">
            <v>ND</v>
          </cell>
          <cell r="BA2" t="str">
            <v>OH</v>
          </cell>
          <cell r="BB2" t="str">
            <v>OK</v>
          </cell>
          <cell r="BC2" t="str">
            <v>OR</v>
          </cell>
          <cell r="BD2" t="str">
            <v>PA</v>
          </cell>
          <cell r="BE2" t="str">
            <v>RI</v>
          </cell>
          <cell r="BF2" t="str">
            <v>SC</v>
          </cell>
          <cell r="BG2" t="str">
            <v>SD</v>
          </cell>
          <cell r="BH2" t="str">
            <v>TN</v>
          </cell>
          <cell r="BI2" t="str">
            <v>TX</v>
          </cell>
          <cell r="BJ2" t="str">
            <v>UT</v>
          </cell>
          <cell r="BK2" t="str">
            <v>VT</v>
          </cell>
          <cell r="BL2" t="str">
            <v>VA</v>
          </cell>
          <cell r="BM2" t="str">
            <v>WA</v>
          </cell>
          <cell r="BN2" t="str">
            <v>WV</v>
          </cell>
          <cell r="BO2" t="str">
            <v>WI</v>
          </cell>
          <cell r="BP2" t="str">
            <v>WY</v>
          </cell>
        </row>
        <row r="3">
          <cell r="P3">
            <v>1982</v>
          </cell>
          <cell r="Q3">
            <v>0.45485404133796692</v>
          </cell>
          <cell r="R3">
            <v>0.46775920414924627</v>
          </cell>
          <cell r="S3">
            <v>0</v>
          </cell>
          <cell r="T3">
            <v>0</v>
          </cell>
          <cell r="U3">
            <v>0.47010190039873123</v>
          </cell>
          <cell r="V3">
            <v>0</v>
          </cell>
          <cell r="W3">
            <v>0</v>
          </cell>
          <cell r="X3">
            <v>0.4655249300599098</v>
          </cell>
          <cell r="Y3">
            <v>0</v>
          </cell>
          <cell r="Z3">
            <v>0</v>
          </cell>
          <cell r="AA3">
            <v>0</v>
          </cell>
          <cell r="AB3">
            <v>0</v>
          </cell>
          <cell r="AC3">
            <v>0</v>
          </cell>
          <cell r="AD3">
            <v>0</v>
          </cell>
          <cell r="AE3">
            <v>0</v>
          </cell>
          <cell r="AF3">
            <v>0.47025175750255593</v>
          </cell>
          <cell r="AG3">
            <v>0</v>
          </cell>
          <cell r="AH3">
            <v>0</v>
          </cell>
          <cell r="AI3">
            <v>0</v>
          </cell>
          <cell r="AJ3">
            <v>0</v>
          </cell>
          <cell r="AK3">
            <v>0</v>
          </cell>
          <cell r="AL3">
            <v>0</v>
          </cell>
          <cell r="AM3">
            <v>0</v>
          </cell>
          <cell r="AN3">
            <v>0</v>
          </cell>
          <cell r="AO3">
            <v>0.45704735451936729</v>
          </cell>
          <cell r="AP3">
            <v>0</v>
          </cell>
          <cell r="AQ3">
            <v>0.46823013669252395</v>
          </cell>
          <cell r="AR3">
            <v>0</v>
          </cell>
          <cell r="AS3">
            <v>0</v>
          </cell>
          <cell r="AT3">
            <v>0</v>
          </cell>
          <cell r="AU3">
            <v>0</v>
          </cell>
          <cell r="AV3">
            <v>0</v>
          </cell>
          <cell r="AW3">
            <v>0</v>
          </cell>
          <cell r="AX3">
            <v>0</v>
          </cell>
          <cell r="AY3">
            <v>0</v>
          </cell>
          <cell r="AZ3">
            <v>0.46468453234434126</v>
          </cell>
          <cell r="BA3">
            <v>0</v>
          </cell>
          <cell r="BB3">
            <v>0</v>
          </cell>
          <cell r="BC3">
            <v>0</v>
          </cell>
          <cell r="BD3">
            <v>0</v>
          </cell>
          <cell r="BE3">
            <v>0</v>
          </cell>
          <cell r="BF3">
            <v>0</v>
          </cell>
          <cell r="BG3">
            <v>0.46235759010910993</v>
          </cell>
          <cell r="BH3">
            <v>0</v>
          </cell>
          <cell r="BI3">
            <v>0.468014060497284</v>
          </cell>
          <cell r="BJ3">
            <v>0</v>
          </cell>
          <cell r="BK3">
            <v>0</v>
          </cell>
          <cell r="BL3">
            <v>0</v>
          </cell>
          <cell r="BM3">
            <v>0</v>
          </cell>
          <cell r="BN3">
            <v>0</v>
          </cell>
          <cell r="BO3">
            <v>0</v>
          </cell>
        </row>
        <row r="4">
          <cell r="P4">
            <v>1983</v>
          </cell>
          <cell r="Q4">
            <v>0.45566859841346741</v>
          </cell>
          <cell r="R4">
            <v>0.45710288432240492</v>
          </cell>
          <cell r="S4">
            <v>0</v>
          </cell>
          <cell r="T4">
            <v>0</v>
          </cell>
          <cell r="U4">
            <v>0.45872903624176981</v>
          </cell>
          <cell r="V4">
            <v>0</v>
          </cell>
          <cell r="W4">
            <v>0</v>
          </cell>
          <cell r="X4">
            <v>0.45509187874197965</v>
          </cell>
          <cell r="Y4">
            <v>0</v>
          </cell>
          <cell r="Z4">
            <v>0</v>
          </cell>
          <cell r="AA4">
            <v>0</v>
          </cell>
          <cell r="AB4">
            <v>0</v>
          </cell>
          <cell r="AC4">
            <v>0</v>
          </cell>
          <cell r="AD4">
            <v>0</v>
          </cell>
          <cell r="AE4">
            <v>0</v>
          </cell>
          <cell r="AF4">
            <v>0.45680486777424811</v>
          </cell>
          <cell r="AG4">
            <v>0</v>
          </cell>
          <cell r="AH4">
            <v>0</v>
          </cell>
          <cell r="AI4">
            <v>0</v>
          </cell>
          <cell r="AJ4">
            <v>0</v>
          </cell>
          <cell r="AK4">
            <v>0</v>
          </cell>
          <cell r="AL4">
            <v>0</v>
          </cell>
          <cell r="AM4">
            <v>0</v>
          </cell>
          <cell r="AN4">
            <v>0</v>
          </cell>
          <cell r="AO4">
            <v>0.45689846205711365</v>
          </cell>
          <cell r="AP4">
            <v>0</v>
          </cell>
          <cell r="AQ4">
            <v>0.45738418161869043</v>
          </cell>
          <cell r="AR4">
            <v>0</v>
          </cell>
          <cell r="AS4">
            <v>0</v>
          </cell>
          <cell r="AT4">
            <v>0</v>
          </cell>
          <cell r="AU4">
            <v>0</v>
          </cell>
          <cell r="AV4">
            <v>0</v>
          </cell>
          <cell r="AW4">
            <v>0</v>
          </cell>
          <cell r="AX4">
            <v>0</v>
          </cell>
          <cell r="AY4">
            <v>0</v>
          </cell>
          <cell r="AZ4">
            <v>0.45511216354370115</v>
          </cell>
          <cell r="BA4">
            <v>0</v>
          </cell>
          <cell r="BB4">
            <v>0</v>
          </cell>
          <cell r="BC4">
            <v>0</v>
          </cell>
          <cell r="BD4">
            <v>0</v>
          </cell>
          <cell r="BE4">
            <v>0</v>
          </cell>
          <cell r="BF4">
            <v>0</v>
          </cell>
          <cell r="BG4">
            <v>0.45669463327527049</v>
          </cell>
          <cell r="BH4">
            <v>0</v>
          </cell>
          <cell r="BI4">
            <v>0.45726157337427137</v>
          </cell>
          <cell r="BJ4">
            <v>0</v>
          </cell>
          <cell r="BK4">
            <v>0</v>
          </cell>
          <cell r="BL4">
            <v>0</v>
          </cell>
          <cell r="BM4">
            <v>0</v>
          </cell>
          <cell r="BN4">
            <v>0</v>
          </cell>
          <cell r="BO4">
            <v>0</v>
          </cell>
        </row>
        <row r="5">
          <cell r="P5">
            <v>1984</v>
          </cell>
          <cell r="Q5">
            <v>0.4263959527015686</v>
          </cell>
          <cell r="R5">
            <v>0.42933347466588023</v>
          </cell>
          <cell r="S5">
            <v>0</v>
          </cell>
          <cell r="T5">
            <v>0</v>
          </cell>
          <cell r="U5">
            <v>0.43022070503234855</v>
          </cell>
          <cell r="V5">
            <v>0</v>
          </cell>
          <cell r="W5">
            <v>0</v>
          </cell>
          <cell r="X5">
            <v>0.43088726896047597</v>
          </cell>
          <cell r="Y5">
            <v>0</v>
          </cell>
          <cell r="Z5">
            <v>0</v>
          </cell>
          <cell r="AA5">
            <v>0</v>
          </cell>
          <cell r="AB5">
            <v>0</v>
          </cell>
          <cell r="AC5">
            <v>0</v>
          </cell>
          <cell r="AD5">
            <v>0</v>
          </cell>
          <cell r="AE5">
            <v>0</v>
          </cell>
          <cell r="AF5">
            <v>0.44145574432611467</v>
          </cell>
          <cell r="AG5">
            <v>0</v>
          </cell>
          <cell r="AH5">
            <v>0</v>
          </cell>
          <cell r="AI5">
            <v>0</v>
          </cell>
          <cell r="AJ5">
            <v>0</v>
          </cell>
          <cell r="AK5">
            <v>0</v>
          </cell>
          <cell r="AL5">
            <v>0</v>
          </cell>
          <cell r="AM5">
            <v>0</v>
          </cell>
          <cell r="AN5">
            <v>0</v>
          </cell>
          <cell r="AO5">
            <v>0.3982519372701645</v>
          </cell>
          <cell r="AP5">
            <v>0</v>
          </cell>
          <cell r="AQ5">
            <v>0.43032161891460424</v>
          </cell>
          <cell r="AR5">
            <v>0</v>
          </cell>
          <cell r="AS5">
            <v>0</v>
          </cell>
          <cell r="AT5">
            <v>0</v>
          </cell>
          <cell r="AU5">
            <v>0</v>
          </cell>
          <cell r="AV5">
            <v>0</v>
          </cell>
          <cell r="AW5">
            <v>0</v>
          </cell>
          <cell r="AX5">
            <v>0</v>
          </cell>
          <cell r="AY5">
            <v>0</v>
          </cell>
          <cell r="AZ5">
            <v>0.43533883345127106</v>
          </cell>
          <cell r="BA5">
            <v>0</v>
          </cell>
          <cell r="BB5">
            <v>0</v>
          </cell>
          <cell r="BC5">
            <v>0</v>
          </cell>
          <cell r="BD5">
            <v>0</v>
          </cell>
          <cell r="BE5">
            <v>0</v>
          </cell>
          <cell r="BF5">
            <v>0</v>
          </cell>
          <cell r="BG5">
            <v>0.42198501622676848</v>
          </cell>
          <cell r="BH5">
            <v>0</v>
          </cell>
          <cell r="BI5">
            <v>0.42951526099443438</v>
          </cell>
          <cell r="BJ5">
            <v>0</v>
          </cell>
          <cell r="BK5">
            <v>0</v>
          </cell>
          <cell r="BL5">
            <v>0</v>
          </cell>
          <cell r="BM5">
            <v>0</v>
          </cell>
          <cell r="BN5">
            <v>0</v>
          </cell>
          <cell r="BO5">
            <v>0</v>
          </cell>
        </row>
        <row r="6">
          <cell r="P6">
            <v>1985</v>
          </cell>
          <cell r="Q6">
            <v>0.38088235259056091</v>
          </cell>
          <cell r="R6">
            <v>0.38188576024770732</v>
          </cell>
          <cell r="S6">
            <v>0</v>
          </cell>
          <cell r="T6">
            <v>0</v>
          </cell>
          <cell r="U6">
            <v>0.38229603293538089</v>
          </cell>
          <cell r="V6">
            <v>0</v>
          </cell>
          <cell r="W6">
            <v>0</v>
          </cell>
          <cell r="X6">
            <v>0.3829981115758419</v>
          </cell>
          <cell r="Y6">
            <v>0</v>
          </cell>
          <cell r="Z6">
            <v>0</v>
          </cell>
          <cell r="AA6">
            <v>0</v>
          </cell>
          <cell r="AB6">
            <v>0</v>
          </cell>
          <cell r="AC6">
            <v>0</v>
          </cell>
          <cell r="AD6">
            <v>0</v>
          </cell>
          <cell r="AE6">
            <v>0</v>
          </cell>
          <cell r="AF6">
            <v>0.38670714420080188</v>
          </cell>
          <cell r="AG6">
            <v>0</v>
          </cell>
          <cell r="AH6">
            <v>0</v>
          </cell>
          <cell r="AI6">
            <v>0</v>
          </cell>
          <cell r="AJ6">
            <v>0</v>
          </cell>
          <cell r="AK6">
            <v>0</v>
          </cell>
          <cell r="AL6">
            <v>0</v>
          </cell>
          <cell r="AM6">
            <v>0</v>
          </cell>
          <cell r="AN6">
            <v>0</v>
          </cell>
          <cell r="AO6">
            <v>0.38285786768794061</v>
          </cell>
          <cell r="AP6">
            <v>0</v>
          </cell>
          <cell r="AQ6">
            <v>0.38257696905732147</v>
          </cell>
          <cell r="AR6">
            <v>0</v>
          </cell>
          <cell r="AS6">
            <v>0</v>
          </cell>
          <cell r="AT6">
            <v>0</v>
          </cell>
          <cell r="AU6">
            <v>0</v>
          </cell>
          <cell r="AV6">
            <v>0</v>
          </cell>
          <cell r="AW6">
            <v>0</v>
          </cell>
          <cell r="AX6">
            <v>0</v>
          </cell>
          <cell r="AY6">
            <v>0</v>
          </cell>
          <cell r="AZ6">
            <v>0.38359603139758114</v>
          </cell>
          <cell r="BA6">
            <v>0</v>
          </cell>
          <cell r="BB6">
            <v>0</v>
          </cell>
          <cell r="BC6">
            <v>0</v>
          </cell>
          <cell r="BD6">
            <v>0</v>
          </cell>
          <cell r="BE6">
            <v>0</v>
          </cell>
          <cell r="BF6">
            <v>0</v>
          </cell>
          <cell r="BG6">
            <v>0.37835931593179706</v>
          </cell>
          <cell r="BH6">
            <v>0</v>
          </cell>
          <cell r="BI6">
            <v>0.3816141412556171</v>
          </cell>
          <cell r="BJ6">
            <v>0</v>
          </cell>
          <cell r="BK6">
            <v>0</v>
          </cell>
          <cell r="BL6">
            <v>0</v>
          </cell>
          <cell r="BM6">
            <v>0</v>
          </cell>
          <cell r="BN6">
            <v>0</v>
          </cell>
          <cell r="BO6">
            <v>0</v>
          </cell>
        </row>
        <row r="7">
          <cell r="P7">
            <v>1986</v>
          </cell>
          <cell r="Q7">
            <v>0.38520056009292603</v>
          </cell>
          <cell r="R7">
            <v>0.40575282025337223</v>
          </cell>
          <cell r="S7">
            <v>0</v>
          </cell>
          <cell r="T7">
            <v>0</v>
          </cell>
          <cell r="U7">
            <v>0.40668714606761924</v>
          </cell>
          <cell r="V7">
            <v>0</v>
          </cell>
          <cell r="W7">
            <v>0</v>
          </cell>
          <cell r="X7">
            <v>0.40181322443485262</v>
          </cell>
          <cell r="Y7">
            <v>0</v>
          </cell>
          <cell r="Z7">
            <v>0</v>
          </cell>
          <cell r="AA7">
            <v>0</v>
          </cell>
          <cell r="AB7">
            <v>0</v>
          </cell>
          <cell r="AC7">
            <v>0</v>
          </cell>
          <cell r="AD7">
            <v>0</v>
          </cell>
          <cell r="AE7">
            <v>0</v>
          </cell>
          <cell r="AF7">
            <v>0.39465989157557491</v>
          </cell>
          <cell r="AG7">
            <v>0</v>
          </cell>
          <cell r="AH7">
            <v>0</v>
          </cell>
          <cell r="AI7">
            <v>0</v>
          </cell>
          <cell r="AJ7">
            <v>0</v>
          </cell>
          <cell r="AK7">
            <v>0</v>
          </cell>
          <cell r="AL7">
            <v>0</v>
          </cell>
          <cell r="AM7">
            <v>0</v>
          </cell>
          <cell r="AN7">
            <v>0</v>
          </cell>
          <cell r="AO7">
            <v>0.41329894053936012</v>
          </cell>
          <cell r="AP7">
            <v>0</v>
          </cell>
          <cell r="AQ7">
            <v>0.40544697400927543</v>
          </cell>
          <cell r="AR7">
            <v>0</v>
          </cell>
          <cell r="AS7">
            <v>0</v>
          </cell>
          <cell r="AT7">
            <v>0</v>
          </cell>
          <cell r="AU7">
            <v>0</v>
          </cell>
          <cell r="AV7">
            <v>0</v>
          </cell>
          <cell r="AW7">
            <v>0</v>
          </cell>
          <cell r="AX7">
            <v>0</v>
          </cell>
          <cell r="AY7">
            <v>0</v>
          </cell>
          <cell r="AZ7">
            <v>0.40229094699025159</v>
          </cell>
          <cell r="BA7">
            <v>0</v>
          </cell>
          <cell r="BB7">
            <v>0</v>
          </cell>
          <cell r="BC7">
            <v>0</v>
          </cell>
          <cell r="BD7">
            <v>0</v>
          </cell>
          <cell r="BE7">
            <v>0</v>
          </cell>
          <cell r="BF7">
            <v>0</v>
          </cell>
          <cell r="BG7">
            <v>0.41089420652389524</v>
          </cell>
          <cell r="BH7">
            <v>0</v>
          </cell>
          <cell r="BI7">
            <v>0.40604877701401709</v>
          </cell>
          <cell r="BJ7">
            <v>0</v>
          </cell>
          <cell r="BK7">
            <v>0</v>
          </cell>
          <cell r="BL7">
            <v>0</v>
          </cell>
          <cell r="BM7">
            <v>0</v>
          </cell>
          <cell r="BN7">
            <v>0</v>
          </cell>
          <cell r="BO7">
            <v>0</v>
          </cell>
        </row>
        <row r="8">
          <cell r="P8">
            <v>1987</v>
          </cell>
          <cell r="Q8">
            <v>0.37112009525299072</v>
          </cell>
          <cell r="R8">
            <v>0.37448333287239077</v>
          </cell>
          <cell r="S8">
            <v>0</v>
          </cell>
          <cell r="T8">
            <v>0</v>
          </cell>
          <cell r="U8">
            <v>0.3726692279577255</v>
          </cell>
          <cell r="V8">
            <v>0</v>
          </cell>
          <cell r="W8">
            <v>0</v>
          </cell>
          <cell r="X8">
            <v>0.38051257747411726</v>
          </cell>
          <cell r="Y8">
            <v>0</v>
          </cell>
          <cell r="Z8">
            <v>0</v>
          </cell>
          <cell r="AA8">
            <v>0</v>
          </cell>
          <cell r="AB8">
            <v>0</v>
          </cell>
          <cell r="AC8">
            <v>0</v>
          </cell>
          <cell r="AD8">
            <v>0</v>
          </cell>
          <cell r="AE8">
            <v>0</v>
          </cell>
          <cell r="AF8">
            <v>0.38252196970582009</v>
          </cell>
          <cell r="AG8">
            <v>0</v>
          </cell>
          <cell r="AH8">
            <v>0</v>
          </cell>
          <cell r="AI8">
            <v>0</v>
          </cell>
          <cell r="AJ8">
            <v>0</v>
          </cell>
          <cell r="AK8">
            <v>0</v>
          </cell>
          <cell r="AL8">
            <v>0</v>
          </cell>
          <cell r="AM8">
            <v>0</v>
          </cell>
          <cell r="AN8">
            <v>0</v>
          </cell>
          <cell r="AO8">
            <v>0.36693103906512264</v>
          </cell>
          <cell r="AP8">
            <v>0</v>
          </cell>
          <cell r="AQ8">
            <v>0.37559873059391974</v>
          </cell>
          <cell r="AR8">
            <v>0</v>
          </cell>
          <cell r="AS8">
            <v>0</v>
          </cell>
          <cell r="AT8">
            <v>0</v>
          </cell>
          <cell r="AU8">
            <v>0</v>
          </cell>
          <cell r="AV8">
            <v>0</v>
          </cell>
          <cell r="AW8">
            <v>0</v>
          </cell>
          <cell r="AX8">
            <v>0</v>
          </cell>
          <cell r="AY8">
            <v>0</v>
          </cell>
          <cell r="AZ8">
            <v>0.37706830015778547</v>
          </cell>
          <cell r="BA8">
            <v>0</v>
          </cell>
          <cell r="BB8">
            <v>0</v>
          </cell>
          <cell r="BC8">
            <v>0</v>
          </cell>
          <cell r="BD8">
            <v>0</v>
          </cell>
          <cell r="BE8">
            <v>0</v>
          </cell>
          <cell r="BF8">
            <v>0</v>
          </cell>
          <cell r="BG8">
            <v>0.37464132478833195</v>
          </cell>
          <cell r="BH8">
            <v>0</v>
          </cell>
          <cell r="BI8">
            <v>0.37343134734034539</v>
          </cell>
          <cell r="BJ8">
            <v>0</v>
          </cell>
          <cell r="BK8">
            <v>0</v>
          </cell>
          <cell r="BL8">
            <v>0</v>
          </cell>
          <cell r="BM8">
            <v>0</v>
          </cell>
          <cell r="BN8">
            <v>0</v>
          </cell>
          <cell r="BO8">
            <v>0</v>
          </cell>
        </row>
        <row r="9">
          <cell r="P9">
            <v>1988</v>
          </cell>
          <cell r="Q9">
            <v>0.37837839126586914</v>
          </cell>
          <cell r="R9">
            <v>0.36633342042565348</v>
          </cell>
          <cell r="S9">
            <v>0</v>
          </cell>
          <cell r="T9">
            <v>0</v>
          </cell>
          <cell r="U9">
            <v>0.36615954586863519</v>
          </cell>
          <cell r="V9">
            <v>0</v>
          </cell>
          <cell r="W9">
            <v>0</v>
          </cell>
          <cell r="X9">
            <v>0.37153359496593469</v>
          </cell>
          <cell r="Y9">
            <v>0</v>
          </cell>
          <cell r="Z9">
            <v>0</v>
          </cell>
          <cell r="AA9">
            <v>0</v>
          </cell>
          <cell r="AB9">
            <v>0</v>
          </cell>
          <cell r="AC9">
            <v>0</v>
          </cell>
          <cell r="AD9">
            <v>0</v>
          </cell>
          <cell r="AE9">
            <v>0</v>
          </cell>
          <cell r="AF9">
            <v>0.36588519144058229</v>
          </cell>
          <cell r="AG9">
            <v>0</v>
          </cell>
          <cell r="AH9">
            <v>0</v>
          </cell>
          <cell r="AI9">
            <v>0</v>
          </cell>
          <cell r="AJ9">
            <v>0</v>
          </cell>
          <cell r="AK9">
            <v>0</v>
          </cell>
          <cell r="AL9">
            <v>0</v>
          </cell>
          <cell r="AM9">
            <v>0</v>
          </cell>
          <cell r="AN9">
            <v>0</v>
          </cell>
          <cell r="AO9">
            <v>0.38992246612906462</v>
          </cell>
          <cell r="AP9">
            <v>0</v>
          </cell>
          <cell r="AQ9">
            <v>0.36661616003513331</v>
          </cell>
          <cell r="AR9">
            <v>0</v>
          </cell>
          <cell r="AS9">
            <v>0</v>
          </cell>
          <cell r="AT9">
            <v>0</v>
          </cell>
          <cell r="AU9">
            <v>0</v>
          </cell>
          <cell r="AV9">
            <v>0</v>
          </cell>
          <cell r="AW9">
            <v>0</v>
          </cell>
          <cell r="AX9">
            <v>0</v>
          </cell>
          <cell r="AY9">
            <v>0</v>
          </cell>
          <cell r="AZ9">
            <v>0.37199112439155579</v>
          </cell>
          <cell r="BA9">
            <v>0</v>
          </cell>
          <cell r="BB9">
            <v>0</v>
          </cell>
          <cell r="BC9">
            <v>0</v>
          </cell>
          <cell r="BD9">
            <v>0</v>
          </cell>
          <cell r="BE9">
            <v>0</v>
          </cell>
          <cell r="BF9">
            <v>0</v>
          </cell>
          <cell r="BG9">
            <v>0.3705831232070923</v>
          </cell>
          <cell r="BH9">
            <v>0</v>
          </cell>
          <cell r="BI9">
            <v>0.36520767754316324</v>
          </cell>
          <cell r="BJ9">
            <v>0</v>
          </cell>
          <cell r="BK9">
            <v>0</v>
          </cell>
          <cell r="BL9">
            <v>0</v>
          </cell>
          <cell r="BM9">
            <v>0</v>
          </cell>
          <cell r="BN9">
            <v>0</v>
          </cell>
          <cell r="BO9">
            <v>0</v>
          </cell>
        </row>
        <row r="10">
          <cell r="P10">
            <v>1989</v>
          </cell>
          <cell r="Q10">
            <v>0.37176164984703064</v>
          </cell>
          <cell r="R10">
            <v>0.37052624201774592</v>
          </cell>
          <cell r="S10">
            <v>0</v>
          </cell>
          <cell r="T10">
            <v>0</v>
          </cell>
          <cell r="U10">
            <v>0.3723843291699887</v>
          </cell>
          <cell r="V10">
            <v>0</v>
          </cell>
          <cell r="W10">
            <v>0</v>
          </cell>
          <cell r="X10">
            <v>0.37916164156794552</v>
          </cell>
          <cell r="Y10">
            <v>0</v>
          </cell>
          <cell r="Z10">
            <v>0</v>
          </cell>
          <cell r="AA10">
            <v>0</v>
          </cell>
          <cell r="AB10">
            <v>0</v>
          </cell>
          <cell r="AC10">
            <v>0</v>
          </cell>
          <cell r="AD10">
            <v>0</v>
          </cell>
          <cell r="AE10">
            <v>0</v>
          </cell>
          <cell r="AF10">
            <v>0.38856001821160313</v>
          </cell>
          <cell r="AG10">
            <v>0</v>
          </cell>
          <cell r="AH10">
            <v>0</v>
          </cell>
          <cell r="AI10">
            <v>0</v>
          </cell>
          <cell r="AJ10">
            <v>0</v>
          </cell>
          <cell r="AK10">
            <v>0</v>
          </cell>
          <cell r="AL10">
            <v>0</v>
          </cell>
          <cell r="AM10">
            <v>0</v>
          </cell>
          <cell r="AN10">
            <v>0</v>
          </cell>
          <cell r="AO10">
            <v>0.34729990845918657</v>
          </cell>
          <cell r="AP10">
            <v>0</v>
          </cell>
          <cell r="AQ10">
            <v>0.37117620021104808</v>
          </cell>
          <cell r="AR10">
            <v>0</v>
          </cell>
          <cell r="AS10">
            <v>0</v>
          </cell>
          <cell r="AT10">
            <v>0</v>
          </cell>
          <cell r="AU10">
            <v>0</v>
          </cell>
          <cell r="AV10">
            <v>0</v>
          </cell>
          <cell r="AW10">
            <v>0</v>
          </cell>
          <cell r="AX10">
            <v>0</v>
          </cell>
          <cell r="AY10">
            <v>0</v>
          </cell>
          <cell r="AZ10">
            <v>0.38753337633609775</v>
          </cell>
          <cell r="BA10">
            <v>0</v>
          </cell>
          <cell r="BB10">
            <v>0</v>
          </cell>
          <cell r="BC10">
            <v>0</v>
          </cell>
          <cell r="BD10">
            <v>0</v>
          </cell>
          <cell r="BE10">
            <v>0</v>
          </cell>
          <cell r="BF10">
            <v>0</v>
          </cell>
          <cell r="BG10">
            <v>0.35940408733487128</v>
          </cell>
          <cell r="BH10">
            <v>0</v>
          </cell>
          <cell r="BI10">
            <v>0.36863638341426852</v>
          </cell>
          <cell r="BJ10">
            <v>0</v>
          </cell>
          <cell r="BK10">
            <v>0</v>
          </cell>
          <cell r="BL10">
            <v>0</v>
          </cell>
          <cell r="BM10">
            <v>0</v>
          </cell>
          <cell r="BN10">
            <v>0</v>
          </cell>
          <cell r="BO10">
            <v>0</v>
          </cell>
        </row>
        <row r="11">
          <cell r="P11">
            <v>1990</v>
          </cell>
          <cell r="Q11">
            <v>0.37998601794242859</v>
          </cell>
          <cell r="R11">
            <v>0.3715194233655929</v>
          </cell>
          <cell r="S11">
            <v>0</v>
          </cell>
          <cell r="T11">
            <v>0</v>
          </cell>
          <cell r="U11">
            <v>0.37209627333283429</v>
          </cell>
          <cell r="V11">
            <v>0</v>
          </cell>
          <cell r="W11">
            <v>0</v>
          </cell>
          <cell r="X11">
            <v>0.37485230144858361</v>
          </cell>
          <cell r="Y11">
            <v>0</v>
          </cell>
          <cell r="Z11">
            <v>0</v>
          </cell>
          <cell r="AA11">
            <v>0</v>
          </cell>
          <cell r="AB11">
            <v>0</v>
          </cell>
          <cell r="AC11">
            <v>0</v>
          </cell>
          <cell r="AD11">
            <v>0</v>
          </cell>
          <cell r="AE11">
            <v>0</v>
          </cell>
          <cell r="AF11">
            <v>0.37607454490661618</v>
          </cell>
          <cell r="AG11">
            <v>0</v>
          </cell>
          <cell r="AH11">
            <v>0</v>
          </cell>
          <cell r="AI11">
            <v>0</v>
          </cell>
          <cell r="AJ11">
            <v>0</v>
          </cell>
          <cell r="AK11">
            <v>0</v>
          </cell>
          <cell r="AL11">
            <v>0</v>
          </cell>
          <cell r="AM11">
            <v>0</v>
          </cell>
          <cell r="AN11">
            <v>0</v>
          </cell>
          <cell r="AO11">
            <v>0.37766896736621863</v>
          </cell>
          <cell r="AP11">
            <v>0</v>
          </cell>
          <cell r="AQ11">
            <v>0.37181503459811205</v>
          </cell>
          <cell r="AR11">
            <v>0</v>
          </cell>
          <cell r="AS11">
            <v>0</v>
          </cell>
          <cell r="AT11">
            <v>0</v>
          </cell>
          <cell r="AU11">
            <v>0</v>
          </cell>
          <cell r="AV11">
            <v>0</v>
          </cell>
          <cell r="AW11">
            <v>0</v>
          </cell>
          <cell r="AX11">
            <v>0</v>
          </cell>
          <cell r="AY11">
            <v>0</v>
          </cell>
          <cell r="AZ11">
            <v>0.3724213909804821</v>
          </cell>
          <cell r="BA11">
            <v>0</v>
          </cell>
          <cell r="BB11">
            <v>0</v>
          </cell>
          <cell r="BC11">
            <v>0</v>
          </cell>
          <cell r="BD11">
            <v>0</v>
          </cell>
          <cell r="BE11">
            <v>0</v>
          </cell>
          <cell r="BF11">
            <v>0</v>
          </cell>
          <cell r="BG11">
            <v>0.37139959901571268</v>
          </cell>
          <cell r="BH11">
            <v>0</v>
          </cell>
          <cell r="BI11">
            <v>0.37112505146861074</v>
          </cell>
          <cell r="BJ11">
            <v>0</v>
          </cell>
          <cell r="BK11">
            <v>0</v>
          </cell>
          <cell r="BL11">
            <v>0</v>
          </cell>
          <cell r="BM11">
            <v>0</v>
          </cell>
          <cell r="BN11">
            <v>0</v>
          </cell>
          <cell r="BO11">
            <v>0</v>
          </cell>
        </row>
        <row r="12">
          <cell r="P12">
            <v>1991</v>
          </cell>
          <cell r="Q12">
            <v>0.37684538960456848</v>
          </cell>
          <cell r="R12">
            <v>0.37457000425457954</v>
          </cell>
          <cell r="S12">
            <v>0</v>
          </cell>
          <cell r="T12">
            <v>0</v>
          </cell>
          <cell r="U12">
            <v>0.3756075621545315</v>
          </cell>
          <cell r="V12">
            <v>0</v>
          </cell>
          <cell r="W12">
            <v>0</v>
          </cell>
          <cell r="X12">
            <v>0.37395966312289236</v>
          </cell>
          <cell r="Y12">
            <v>0</v>
          </cell>
          <cell r="Z12">
            <v>0</v>
          </cell>
          <cell r="AA12">
            <v>0</v>
          </cell>
          <cell r="AB12">
            <v>0</v>
          </cell>
          <cell r="AC12">
            <v>0</v>
          </cell>
          <cell r="AD12">
            <v>0</v>
          </cell>
          <cell r="AE12">
            <v>0</v>
          </cell>
          <cell r="AF12">
            <v>0.37054621225595469</v>
          </cell>
          <cell r="AG12">
            <v>0</v>
          </cell>
          <cell r="AH12">
            <v>0</v>
          </cell>
          <cell r="AI12">
            <v>0</v>
          </cell>
          <cell r="AJ12">
            <v>0</v>
          </cell>
          <cell r="AK12">
            <v>0</v>
          </cell>
          <cell r="AL12">
            <v>0</v>
          </cell>
          <cell r="AM12">
            <v>0</v>
          </cell>
          <cell r="AN12">
            <v>0</v>
          </cell>
          <cell r="AO12">
            <v>0.3775291433036328</v>
          </cell>
          <cell r="AP12">
            <v>0</v>
          </cell>
          <cell r="AQ12">
            <v>0.37420691257715222</v>
          </cell>
          <cell r="AR12">
            <v>0</v>
          </cell>
          <cell r="AS12">
            <v>0</v>
          </cell>
          <cell r="AT12">
            <v>0</v>
          </cell>
          <cell r="AU12">
            <v>0</v>
          </cell>
          <cell r="AV12">
            <v>0</v>
          </cell>
          <cell r="AW12">
            <v>0</v>
          </cell>
          <cell r="AX12">
            <v>0</v>
          </cell>
          <cell r="AY12">
            <v>0</v>
          </cell>
          <cell r="AZ12">
            <v>0.37340775632858281</v>
          </cell>
          <cell r="BA12">
            <v>0</v>
          </cell>
          <cell r="BB12">
            <v>0</v>
          </cell>
          <cell r="BC12">
            <v>0</v>
          </cell>
          <cell r="BD12">
            <v>0</v>
          </cell>
          <cell r="BE12">
            <v>0</v>
          </cell>
          <cell r="BF12">
            <v>0</v>
          </cell>
          <cell r="BG12">
            <v>0.37585995122790333</v>
          </cell>
          <cell r="BH12">
            <v>0</v>
          </cell>
          <cell r="BI12">
            <v>0.37460773232579231</v>
          </cell>
          <cell r="BJ12">
            <v>0</v>
          </cell>
          <cell r="BK12">
            <v>0</v>
          </cell>
          <cell r="BL12">
            <v>0</v>
          </cell>
          <cell r="BM12">
            <v>0</v>
          </cell>
          <cell r="BN12">
            <v>0</v>
          </cell>
          <cell r="BO12">
            <v>0</v>
          </cell>
        </row>
        <row r="13">
          <cell r="P13">
            <v>1992</v>
          </cell>
          <cell r="Q13">
            <v>0.35256409645080566</v>
          </cell>
          <cell r="R13">
            <v>0.34548613035678866</v>
          </cell>
          <cell r="S13">
            <v>0</v>
          </cell>
          <cell r="T13">
            <v>0</v>
          </cell>
          <cell r="U13">
            <v>0.34622223681211478</v>
          </cell>
          <cell r="V13">
            <v>0</v>
          </cell>
          <cell r="W13">
            <v>0</v>
          </cell>
          <cell r="X13">
            <v>0.34857358700037</v>
          </cell>
          <cell r="Y13">
            <v>0</v>
          </cell>
          <cell r="Z13">
            <v>0</v>
          </cell>
          <cell r="AA13">
            <v>0</v>
          </cell>
          <cell r="AB13">
            <v>0</v>
          </cell>
          <cell r="AC13">
            <v>0</v>
          </cell>
          <cell r="AD13">
            <v>0</v>
          </cell>
          <cell r="AE13">
            <v>0</v>
          </cell>
          <cell r="AF13">
            <v>0.36364580142498015</v>
          </cell>
          <cell r="AG13">
            <v>0</v>
          </cell>
          <cell r="AH13">
            <v>0</v>
          </cell>
          <cell r="AI13">
            <v>0</v>
          </cell>
          <cell r="AJ13">
            <v>0</v>
          </cell>
          <cell r="AK13">
            <v>0</v>
          </cell>
          <cell r="AL13">
            <v>0</v>
          </cell>
          <cell r="AM13">
            <v>0</v>
          </cell>
          <cell r="AN13">
            <v>0</v>
          </cell>
          <cell r="AO13">
            <v>0.32235565358400348</v>
          </cell>
          <cell r="AP13">
            <v>0</v>
          </cell>
          <cell r="AQ13">
            <v>0.34604547160863874</v>
          </cell>
          <cell r="AR13">
            <v>0</v>
          </cell>
          <cell r="AS13">
            <v>0</v>
          </cell>
          <cell r="AT13">
            <v>0</v>
          </cell>
          <cell r="AU13">
            <v>0</v>
          </cell>
          <cell r="AV13">
            <v>0</v>
          </cell>
          <cell r="AW13">
            <v>0</v>
          </cell>
          <cell r="AX13">
            <v>0</v>
          </cell>
          <cell r="AY13">
            <v>0</v>
          </cell>
          <cell r="AZ13">
            <v>0.35123967707157144</v>
          </cell>
          <cell r="BA13">
            <v>0</v>
          </cell>
          <cell r="BB13">
            <v>0</v>
          </cell>
          <cell r="BC13">
            <v>0</v>
          </cell>
          <cell r="BD13">
            <v>0</v>
          </cell>
          <cell r="BE13">
            <v>0</v>
          </cell>
          <cell r="BF13">
            <v>0</v>
          </cell>
          <cell r="BG13">
            <v>0.33860370127856726</v>
          </cell>
          <cell r="BH13">
            <v>0</v>
          </cell>
          <cell r="BI13">
            <v>0.34517867451906209</v>
          </cell>
          <cell r="BJ13">
            <v>0</v>
          </cell>
          <cell r="BK13">
            <v>0</v>
          </cell>
          <cell r="BL13">
            <v>0</v>
          </cell>
          <cell r="BM13">
            <v>0</v>
          </cell>
          <cell r="BN13">
            <v>0</v>
          </cell>
          <cell r="BO13">
            <v>0</v>
          </cell>
        </row>
        <row r="14">
          <cell r="P14">
            <v>1993</v>
          </cell>
          <cell r="Q14">
            <v>0.32559999823570251</v>
          </cell>
          <cell r="R14">
            <v>0.32593374466896058</v>
          </cell>
          <cell r="S14">
            <v>0</v>
          </cell>
          <cell r="T14">
            <v>0</v>
          </cell>
          <cell r="U14">
            <v>0.32509732177853584</v>
          </cell>
          <cell r="V14">
            <v>0</v>
          </cell>
          <cell r="W14">
            <v>0</v>
          </cell>
          <cell r="X14">
            <v>0.32907780292630195</v>
          </cell>
          <cell r="Y14">
            <v>0</v>
          </cell>
          <cell r="Z14">
            <v>0</v>
          </cell>
          <cell r="AA14">
            <v>0</v>
          </cell>
          <cell r="AB14">
            <v>0</v>
          </cell>
          <cell r="AC14">
            <v>0</v>
          </cell>
          <cell r="AD14">
            <v>0</v>
          </cell>
          <cell r="AE14">
            <v>0</v>
          </cell>
          <cell r="AF14">
            <v>0.33160253587365157</v>
          </cell>
          <cell r="AG14">
            <v>0</v>
          </cell>
          <cell r="AH14">
            <v>0</v>
          </cell>
          <cell r="AI14">
            <v>0</v>
          </cell>
          <cell r="AJ14">
            <v>0</v>
          </cell>
          <cell r="AK14">
            <v>0</v>
          </cell>
          <cell r="AL14">
            <v>0</v>
          </cell>
          <cell r="AM14">
            <v>0</v>
          </cell>
          <cell r="AN14">
            <v>0</v>
          </cell>
          <cell r="AO14">
            <v>0.3255086870193481</v>
          </cell>
          <cell r="AP14">
            <v>0</v>
          </cell>
          <cell r="AQ14">
            <v>0.3264168099164963</v>
          </cell>
          <cell r="AR14">
            <v>0</v>
          </cell>
          <cell r="AS14">
            <v>0</v>
          </cell>
          <cell r="AT14">
            <v>0</v>
          </cell>
          <cell r="AU14">
            <v>0</v>
          </cell>
          <cell r="AV14">
            <v>0</v>
          </cell>
          <cell r="AW14">
            <v>0</v>
          </cell>
          <cell r="AX14">
            <v>0</v>
          </cell>
          <cell r="AY14">
            <v>0</v>
          </cell>
          <cell r="AZ14">
            <v>0.32729437094926833</v>
          </cell>
          <cell r="BA14">
            <v>0</v>
          </cell>
          <cell r="BB14">
            <v>0</v>
          </cell>
          <cell r="BC14">
            <v>0</v>
          </cell>
          <cell r="BD14">
            <v>0</v>
          </cell>
          <cell r="BE14">
            <v>0</v>
          </cell>
          <cell r="BF14">
            <v>0</v>
          </cell>
          <cell r="BG14">
            <v>0.32716461694240567</v>
          </cell>
          <cell r="BH14">
            <v>0</v>
          </cell>
          <cell r="BI14">
            <v>0.32554134690761571</v>
          </cell>
          <cell r="BJ14">
            <v>0</v>
          </cell>
          <cell r="BK14">
            <v>0</v>
          </cell>
          <cell r="BL14">
            <v>0</v>
          </cell>
          <cell r="BM14">
            <v>0</v>
          </cell>
          <cell r="BN14">
            <v>0</v>
          </cell>
          <cell r="BO14">
            <v>0</v>
          </cell>
        </row>
        <row r="15">
          <cell r="P15">
            <v>1994</v>
          </cell>
          <cell r="Q15">
            <v>0.32926830649375916</v>
          </cell>
          <cell r="R15">
            <v>0.32804951822757722</v>
          </cell>
          <cell r="S15">
            <v>0</v>
          </cell>
          <cell r="T15">
            <v>0</v>
          </cell>
          <cell r="U15">
            <v>0.33127459818124771</v>
          </cell>
          <cell r="V15">
            <v>0</v>
          </cell>
          <cell r="W15">
            <v>0</v>
          </cell>
          <cell r="X15">
            <v>0.32762126347422599</v>
          </cell>
          <cell r="Y15">
            <v>0</v>
          </cell>
          <cell r="Z15">
            <v>0</v>
          </cell>
          <cell r="AA15">
            <v>0</v>
          </cell>
          <cell r="AB15">
            <v>0</v>
          </cell>
          <cell r="AC15">
            <v>0</v>
          </cell>
          <cell r="AD15">
            <v>0</v>
          </cell>
          <cell r="AE15">
            <v>0</v>
          </cell>
          <cell r="AF15">
            <v>0.33892313882708552</v>
          </cell>
          <cell r="AG15">
            <v>0</v>
          </cell>
          <cell r="AH15">
            <v>0</v>
          </cell>
          <cell r="AI15">
            <v>0</v>
          </cell>
          <cell r="AJ15">
            <v>0</v>
          </cell>
          <cell r="AK15">
            <v>0</v>
          </cell>
          <cell r="AL15">
            <v>0</v>
          </cell>
          <cell r="AM15">
            <v>0</v>
          </cell>
          <cell r="AN15">
            <v>0</v>
          </cell>
          <cell r="AO15">
            <v>0.33634929475188258</v>
          </cell>
          <cell r="AP15">
            <v>0</v>
          </cell>
          <cell r="AQ15">
            <v>0.32773288315534593</v>
          </cell>
          <cell r="AR15">
            <v>0</v>
          </cell>
          <cell r="AS15">
            <v>0</v>
          </cell>
          <cell r="AT15">
            <v>0</v>
          </cell>
          <cell r="AU15">
            <v>0</v>
          </cell>
          <cell r="AV15">
            <v>0</v>
          </cell>
          <cell r="AW15">
            <v>0</v>
          </cell>
          <cell r="AX15">
            <v>0</v>
          </cell>
          <cell r="AY15">
            <v>0</v>
          </cell>
          <cell r="AZ15">
            <v>0.3264231073856354</v>
          </cell>
          <cell r="BA15">
            <v>0</v>
          </cell>
          <cell r="BB15">
            <v>0</v>
          </cell>
          <cell r="BC15">
            <v>0</v>
          </cell>
          <cell r="BD15">
            <v>0</v>
          </cell>
          <cell r="BE15">
            <v>0</v>
          </cell>
          <cell r="BF15">
            <v>0</v>
          </cell>
          <cell r="BG15">
            <v>0.322031108379364</v>
          </cell>
          <cell r="BH15">
            <v>0</v>
          </cell>
          <cell r="BI15">
            <v>0.32823708873987195</v>
          </cell>
          <cell r="BJ15">
            <v>0</v>
          </cell>
          <cell r="BK15">
            <v>0</v>
          </cell>
          <cell r="BL15">
            <v>0</v>
          </cell>
          <cell r="BM15">
            <v>0</v>
          </cell>
          <cell r="BN15">
            <v>0</v>
          </cell>
          <cell r="BO15">
            <v>0</v>
          </cell>
        </row>
        <row r="16">
          <cell r="P16">
            <v>1995</v>
          </cell>
          <cell r="Q16">
            <v>0.32881596684455872</v>
          </cell>
          <cell r="R16">
            <v>0.33449016672372817</v>
          </cell>
          <cell r="S16">
            <v>0</v>
          </cell>
          <cell r="T16">
            <v>0</v>
          </cell>
          <cell r="U16">
            <v>0.33666169786453248</v>
          </cell>
          <cell r="V16">
            <v>0</v>
          </cell>
          <cell r="W16">
            <v>0</v>
          </cell>
          <cell r="X16">
            <v>0.337100736707449</v>
          </cell>
          <cell r="Y16">
            <v>0</v>
          </cell>
          <cell r="Z16">
            <v>0</v>
          </cell>
          <cell r="AA16">
            <v>0</v>
          </cell>
          <cell r="AB16">
            <v>0</v>
          </cell>
          <cell r="AC16">
            <v>0</v>
          </cell>
          <cell r="AD16">
            <v>0</v>
          </cell>
          <cell r="AE16">
            <v>0</v>
          </cell>
          <cell r="AF16">
            <v>0.35565579667687419</v>
          </cell>
          <cell r="AG16">
            <v>0</v>
          </cell>
          <cell r="AH16">
            <v>0</v>
          </cell>
          <cell r="AI16">
            <v>0</v>
          </cell>
          <cell r="AJ16">
            <v>0</v>
          </cell>
          <cell r="AK16">
            <v>0</v>
          </cell>
          <cell r="AL16">
            <v>0</v>
          </cell>
          <cell r="AM16">
            <v>0</v>
          </cell>
          <cell r="AN16">
            <v>0</v>
          </cell>
          <cell r="AO16">
            <v>0.3229677250981331</v>
          </cell>
          <cell r="AP16">
            <v>0</v>
          </cell>
          <cell r="AQ16">
            <v>0.33483798500895506</v>
          </cell>
          <cell r="AR16">
            <v>0</v>
          </cell>
          <cell r="AS16">
            <v>0</v>
          </cell>
          <cell r="AT16">
            <v>0</v>
          </cell>
          <cell r="AU16">
            <v>0</v>
          </cell>
          <cell r="AV16">
            <v>0</v>
          </cell>
          <cell r="AW16">
            <v>0</v>
          </cell>
          <cell r="AX16">
            <v>0</v>
          </cell>
          <cell r="AY16">
            <v>0</v>
          </cell>
          <cell r="AZ16">
            <v>0.3368731527030468</v>
          </cell>
          <cell r="BA16">
            <v>0</v>
          </cell>
          <cell r="BB16">
            <v>0</v>
          </cell>
          <cell r="BC16">
            <v>0</v>
          </cell>
          <cell r="BD16">
            <v>0</v>
          </cell>
          <cell r="BE16">
            <v>0</v>
          </cell>
          <cell r="BF16">
            <v>0</v>
          </cell>
          <cell r="BG16">
            <v>0.32486523713171483</v>
          </cell>
          <cell r="BH16">
            <v>0</v>
          </cell>
          <cell r="BI16">
            <v>0.33431811547279355</v>
          </cell>
          <cell r="BJ16">
            <v>0</v>
          </cell>
          <cell r="BK16">
            <v>0</v>
          </cell>
          <cell r="BL16">
            <v>0</v>
          </cell>
          <cell r="BM16">
            <v>0</v>
          </cell>
          <cell r="BN16">
            <v>0</v>
          </cell>
          <cell r="BO16">
            <v>0</v>
          </cell>
        </row>
        <row r="17">
          <cell r="P17">
            <v>1996</v>
          </cell>
          <cell r="Q17">
            <v>0.3287566602230072</v>
          </cell>
          <cell r="R17">
            <v>0.31215657070279124</v>
          </cell>
          <cell r="S17">
            <v>0</v>
          </cell>
          <cell r="T17">
            <v>0</v>
          </cell>
          <cell r="U17">
            <v>0.31438312762975695</v>
          </cell>
          <cell r="V17">
            <v>0</v>
          </cell>
          <cell r="W17">
            <v>0</v>
          </cell>
          <cell r="X17">
            <v>0.30792123764753343</v>
          </cell>
          <cell r="Y17">
            <v>0</v>
          </cell>
          <cell r="Z17">
            <v>0</v>
          </cell>
          <cell r="AA17">
            <v>0</v>
          </cell>
          <cell r="AB17">
            <v>0</v>
          </cell>
          <cell r="AC17">
            <v>0</v>
          </cell>
          <cell r="AD17">
            <v>0</v>
          </cell>
          <cell r="AE17">
            <v>0</v>
          </cell>
          <cell r="AF17">
            <v>0.3107640734612942</v>
          </cell>
          <cell r="AG17">
            <v>0</v>
          </cell>
          <cell r="AH17">
            <v>0</v>
          </cell>
          <cell r="AI17">
            <v>0</v>
          </cell>
          <cell r="AJ17">
            <v>0</v>
          </cell>
          <cell r="AK17">
            <v>0</v>
          </cell>
          <cell r="AL17">
            <v>0</v>
          </cell>
          <cell r="AM17">
            <v>0</v>
          </cell>
          <cell r="AN17">
            <v>0</v>
          </cell>
          <cell r="AO17">
            <v>0.32310699951648719</v>
          </cell>
          <cell r="AP17">
            <v>0</v>
          </cell>
          <cell r="AQ17">
            <v>0.31170152941346169</v>
          </cell>
          <cell r="AR17">
            <v>0</v>
          </cell>
          <cell r="AS17">
            <v>0</v>
          </cell>
          <cell r="AT17">
            <v>0</v>
          </cell>
          <cell r="AU17">
            <v>0</v>
          </cell>
          <cell r="AV17">
            <v>0</v>
          </cell>
          <cell r="AW17">
            <v>0</v>
          </cell>
          <cell r="AX17">
            <v>0</v>
          </cell>
          <cell r="AY17">
            <v>0</v>
          </cell>
          <cell r="AZ17">
            <v>0.29912492308020588</v>
          </cell>
          <cell r="BA17">
            <v>0</v>
          </cell>
          <cell r="BB17">
            <v>0</v>
          </cell>
          <cell r="BC17">
            <v>0</v>
          </cell>
          <cell r="BD17">
            <v>0</v>
          </cell>
          <cell r="BE17">
            <v>0</v>
          </cell>
          <cell r="BF17">
            <v>0</v>
          </cell>
          <cell r="BG17">
            <v>0.3133083942681551</v>
          </cell>
          <cell r="BH17">
            <v>0</v>
          </cell>
          <cell r="BI17">
            <v>0.31288908246159558</v>
          </cell>
          <cell r="BJ17">
            <v>0</v>
          </cell>
          <cell r="BK17">
            <v>0</v>
          </cell>
          <cell r="BL17">
            <v>0</v>
          </cell>
          <cell r="BM17">
            <v>0</v>
          </cell>
          <cell r="BN17">
            <v>0</v>
          </cell>
          <cell r="BO17">
            <v>0</v>
          </cell>
        </row>
        <row r="18">
          <cell r="P18">
            <v>1997</v>
          </cell>
          <cell r="Q18">
            <v>0.29864972829818726</v>
          </cell>
          <cell r="R18">
            <v>0.28597083726525308</v>
          </cell>
          <cell r="S18">
            <v>0</v>
          </cell>
          <cell r="T18">
            <v>0</v>
          </cell>
          <cell r="U18">
            <v>0.28320244604349137</v>
          </cell>
          <cell r="V18">
            <v>0</v>
          </cell>
          <cell r="W18">
            <v>0</v>
          </cell>
          <cell r="X18">
            <v>0.29045214089751242</v>
          </cell>
          <cell r="Y18">
            <v>0</v>
          </cell>
          <cell r="Z18">
            <v>0</v>
          </cell>
          <cell r="AA18">
            <v>0</v>
          </cell>
          <cell r="AB18">
            <v>0</v>
          </cell>
          <cell r="AC18">
            <v>0</v>
          </cell>
          <cell r="AD18">
            <v>0</v>
          </cell>
          <cell r="AE18">
            <v>0</v>
          </cell>
          <cell r="AF18">
            <v>0.28608305147290231</v>
          </cell>
          <cell r="AG18">
            <v>0</v>
          </cell>
          <cell r="AH18">
            <v>0</v>
          </cell>
          <cell r="AI18">
            <v>0</v>
          </cell>
          <cell r="AJ18">
            <v>0</v>
          </cell>
          <cell r="AK18">
            <v>0</v>
          </cell>
          <cell r="AL18">
            <v>0</v>
          </cell>
          <cell r="AM18">
            <v>0</v>
          </cell>
          <cell r="AN18">
            <v>0</v>
          </cell>
          <cell r="AO18">
            <v>0.29616571411490439</v>
          </cell>
          <cell r="AP18">
            <v>0</v>
          </cell>
          <cell r="AQ18">
            <v>0.28697196328639984</v>
          </cell>
          <cell r="AR18">
            <v>0</v>
          </cell>
          <cell r="AS18">
            <v>0</v>
          </cell>
          <cell r="AT18">
            <v>0</v>
          </cell>
          <cell r="AU18">
            <v>0</v>
          </cell>
          <cell r="AV18">
            <v>0</v>
          </cell>
          <cell r="AW18">
            <v>0</v>
          </cell>
          <cell r="AX18">
            <v>0</v>
          </cell>
          <cell r="AY18">
            <v>0</v>
          </cell>
          <cell r="AZ18">
            <v>0.28413245505094531</v>
          </cell>
          <cell r="BA18">
            <v>0</v>
          </cell>
          <cell r="BB18">
            <v>0</v>
          </cell>
          <cell r="BC18">
            <v>0</v>
          </cell>
          <cell r="BD18">
            <v>0</v>
          </cell>
          <cell r="BE18">
            <v>0</v>
          </cell>
          <cell r="BF18">
            <v>0</v>
          </cell>
          <cell r="BG18">
            <v>0.28832377076148985</v>
          </cell>
          <cell r="BH18">
            <v>0</v>
          </cell>
          <cell r="BI18">
            <v>0.28545558708906177</v>
          </cell>
          <cell r="BJ18">
            <v>0</v>
          </cell>
          <cell r="BK18">
            <v>0</v>
          </cell>
          <cell r="BL18">
            <v>0</v>
          </cell>
          <cell r="BM18">
            <v>0</v>
          </cell>
          <cell r="BN18">
            <v>0</v>
          </cell>
          <cell r="BO18">
            <v>0</v>
          </cell>
        </row>
        <row r="19">
          <cell r="P19">
            <v>1998</v>
          </cell>
          <cell r="Q19">
            <v>0.32145747542381287</v>
          </cell>
          <cell r="R19">
            <v>0.31751833280920982</v>
          </cell>
          <cell r="S19">
            <v>0</v>
          </cell>
          <cell r="T19">
            <v>0</v>
          </cell>
          <cell r="U19">
            <v>0.31746757128834724</v>
          </cell>
          <cell r="V19">
            <v>0</v>
          </cell>
          <cell r="W19">
            <v>0</v>
          </cell>
          <cell r="X19">
            <v>0.318795681387186</v>
          </cell>
          <cell r="Y19">
            <v>0</v>
          </cell>
          <cell r="Z19">
            <v>0</v>
          </cell>
          <cell r="AA19">
            <v>0</v>
          </cell>
          <cell r="AB19">
            <v>0</v>
          </cell>
          <cell r="AC19">
            <v>0</v>
          </cell>
          <cell r="AD19">
            <v>0</v>
          </cell>
          <cell r="AE19">
            <v>0</v>
          </cell>
          <cell r="AF19">
            <v>0.31674031108617784</v>
          </cell>
          <cell r="AG19">
            <v>0</v>
          </cell>
          <cell r="AH19">
            <v>0</v>
          </cell>
          <cell r="AI19">
            <v>0</v>
          </cell>
          <cell r="AJ19">
            <v>0</v>
          </cell>
          <cell r="AK19">
            <v>0</v>
          </cell>
          <cell r="AL19">
            <v>0</v>
          </cell>
          <cell r="AM19">
            <v>0</v>
          </cell>
          <cell r="AN19">
            <v>0</v>
          </cell>
          <cell r="AO19">
            <v>0.31615096417069438</v>
          </cell>
          <cell r="AP19">
            <v>0</v>
          </cell>
          <cell r="AQ19">
            <v>0.31828962486982343</v>
          </cell>
          <cell r="AR19">
            <v>0</v>
          </cell>
          <cell r="AS19">
            <v>0</v>
          </cell>
          <cell r="AT19">
            <v>0</v>
          </cell>
          <cell r="AU19">
            <v>0</v>
          </cell>
          <cell r="AV19">
            <v>0</v>
          </cell>
          <cell r="AW19">
            <v>0</v>
          </cell>
          <cell r="AX19">
            <v>0</v>
          </cell>
          <cell r="AY19">
            <v>0</v>
          </cell>
          <cell r="AZ19">
            <v>0.31582598364353182</v>
          </cell>
          <cell r="BA19">
            <v>0</v>
          </cell>
          <cell r="BB19">
            <v>0</v>
          </cell>
          <cell r="BC19">
            <v>0</v>
          </cell>
          <cell r="BD19">
            <v>0</v>
          </cell>
          <cell r="BE19">
            <v>0</v>
          </cell>
          <cell r="BF19">
            <v>0</v>
          </cell>
          <cell r="BG19">
            <v>0.31417967109382156</v>
          </cell>
          <cell r="BH19">
            <v>0</v>
          </cell>
          <cell r="BI19">
            <v>0.31745403090119362</v>
          </cell>
          <cell r="BJ19">
            <v>0</v>
          </cell>
          <cell r="BK19">
            <v>0</v>
          </cell>
          <cell r="BL19">
            <v>0</v>
          </cell>
          <cell r="BM19">
            <v>0</v>
          </cell>
          <cell r="BN19">
            <v>0</v>
          </cell>
          <cell r="BO19">
            <v>0</v>
          </cell>
        </row>
        <row r="20">
          <cell r="P20">
            <v>1999</v>
          </cell>
          <cell r="Q20">
            <v>0.30680060386657715</v>
          </cell>
          <cell r="R20">
            <v>0.28875927215814584</v>
          </cell>
          <cell r="S20">
            <v>0</v>
          </cell>
          <cell r="T20">
            <v>0</v>
          </cell>
          <cell r="U20">
            <v>0.29049899885058406</v>
          </cell>
          <cell r="V20">
            <v>0</v>
          </cell>
          <cell r="W20">
            <v>0</v>
          </cell>
          <cell r="X20">
            <v>0.28656122711300847</v>
          </cell>
          <cell r="Y20">
            <v>0</v>
          </cell>
          <cell r="Z20">
            <v>0</v>
          </cell>
          <cell r="AA20">
            <v>0</v>
          </cell>
          <cell r="AB20">
            <v>0</v>
          </cell>
          <cell r="AC20">
            <v>0</v>
          </cell>
          <cell r="AD20">
            <v>0</v>
          </cell>
          <cell r="AE20">
            <v>0</v>
          </cell>
          <cell r="AF20">
            <v>0.29239338535070425</v>
          </cell>
          <cell r="AG20">
            <v>0</v>
          </cell>
          <cell r="AH20">
            <v>0</v>
          </cell>
          <cell r="AI20">
            <v>0</v>
          </cell>
          <cell r="AJ20">
            <v>0</v>
          </cell>
          <cell r="AK20">
            <v>0</v>
          </cell>
          <cell r="AL20">
            <v>0</v>
          </cell>
          <cell r="AM20">
            <v>0</v>
          </cell>
          <cell r="AN20">
            <v>0</v>
          </cell>
          <cell r="AO20">
            <v>0.31381930038332939</v>
          </cell>
          <cell r="AP20">
            <v>0</v>
          </cell>
          <cell r="AQ20">
            <v>0.28885628509521483</v>
          </cell>
          <cell r="AR20">
            <v>0</v>
          </cell>
          <cell r="AS20">
            <v>0</v>
          </cell>
          <cell r="AT20">
            <v>0</v>
          </cell>
          <cell r="AU20">
            <v>0</v>
          </cell>
          <cell r="AV20">
            <v>0</v>
          </cell>
          <cell r="AW20">
            <v>0</v>
          </cell>
          <cell r="AX20">
            <v>0</v>
          </cell>
          <cell r="AY20">
            <v>0</v>
          </cell>
          <cell r="AZ20">
            <v>0.28091718804836274</v>
          </cell>
          <cell r="BA20">
            <v>0</v>
          </cell>
          <cell r="BB20">
            <v>0</v>
          </cell>
          <cell r="BC20">
            <v>0</v>
          </cell>
          <cell r="BD20">
            <v>0</v>
          </cell>
          <cell r="BE20">
            <v>0</v>
          </cell>
          <cell r="BF20">
            <v>0</v>
          </cell>
          <cell r="BG20">
            <v>0.28793154966831208</v>
          </cell>
          <cell r="BH20">
            <v>0</v>
          </cell>
          <cell r="BI20">
            <v>0.28976361683011054</v>
          </cell>
          <cell r="BJ20">
            <v>0</v>
          </cell>
          <cell r="BK20">
            <v>0</v>
          </cell>
          <cell r="BL20">
            <v>0</v>
          </cell>
          <cell r="BM20">
            <v>0</v>
          </cell>
          <cell r="BN20">
            <v>0</v>
          </cell>
          <cell r="BO20">
            <v>0</v>
          </cell>
        </row>
        <row r="21">
          <cell r="P21">
            <v>2000</v>
          </cell>
          <cell r="Q21">
            <v>0.31500393152236938</v>
          </cell>
          <cell r="R21">
            <v>0.31187732532620427</v>
          </cell>
          <cell r="S21">
            <v>0</v>
          </cell>
          <cell r="T21">
            <v>0</v>
          </cell>
          <cell r="U21">
            <v>0.31061649441719053</v>
          </cell>
          <cell r="V21">
            <v>0</v>
          </cell>
          <cell r="W21">
            <v>0</v>
          </cell>
          <cell r="X21">
            <v>0.31960185733437529</v>
          </cell>
          <cell r="Y21">
            <v>0</v>
          </cell>
          <cell r="Z21">
            <v>0</v>
          </cell>
          <cell r="AA21">
            <v>0</v>
          </cell>
          <cell r="AB21">
            <v>0</v>
          </cell>
          <cell r="AC21">
            <v>0</v>
          </cell>
          <cell r="AD21">
            <v>0</v>
          </cell>
          <cell r="AE21">
            <v>0</v>
          </cell>
          <cell r="AF21">
            <v>0.33458189409971234</v>
          </cell>
          <cell r="AG21">
            <v>0</v>
          </cell>
          <cell r="AH21">
            <v>0</v>
          </cell>
          <cell r="AI21">
            <v>0</v>
          </cell>
          <cell r="AJ21">
            <v>0</v>
          </cell>
          <cell r="AK21">
            <v>0</v>
          </cell>
          <cell r="AL21">
            <v>0</v>
          </cell>
          <cell r="AM21">
            <v>0</v>
          </cell>
          <cell r="AN21">
            <v>0</v>
          </cell>
          <cell r="AO21">
            <v>0.29734601494669916</v>
          </cell>
          <cell r="AP21">
            <v>0</v>
          </cell>
          <cell r="AQ21">
            <v>0.31358257731795308</v>
          </cell>
          <cell r="AR21">
            <v>0</v>
          </cell>
          <cell r="AS21">
            <v>0</v>
          </cell>
          <cell r="AT21">
            <v>0</v>
          </cell>
          <cell r="AU21">
            <v>0</v>
          </cell>
          <cell r="AV21">
            <v>0</v>
          </cell>
          <cell r="AW21">
            <v>0</v>
          </cell>
          <cell r="AX21">
            <v>0</v>
          </cell>
          <cell r="AY21">
            <v>0</v>
          </cell>
          <cell r="AZ21">
            <v>0.3155372386872769</v>
          </cell>
          <cell r="BA21">
            <v>0</v>
          </cell>
          <cell r="BB21">
            <v>0</v>
          </cell>
          <cell r="BC21">
            <v>0</v>
          </cell>
          <cell r="BD21">
            <v>0</v>
          </cell>
          <cell r="BE21">
            <v>0</v>
          </cell>
          <cell r="BF21">
            <v>0</v>
          </cell>
          <cell r="BG21">
            <v>0.30398677808046343</v>
          </cell>
          <cell r="BH21">
            <v>0</v>
          </cell>
          <cell r="BI21">
            <v>0.31107261356711391</v>
          </cell>
          <cell r="BJ21">
            <v>0</v>
          </cell>
          <cell r="BK21">
            <v>0</v>
          </cell>
          <cell r="BL21">
            <v>0</v>
          </cell>
          <cell r="BM21">
            <v>0</v>
          </cell>
          <cell r="BN21">
            <v>0</v>
          </cell>
          <cell r="BO21">
            <v>0</v>
          </cell>
        </row>
        <row r="22">
          <cell r="P22">
            <v>2001</v>
          </cell>
          <cell r="Q22">
            <v>0.30393701791763306</v>
          </cell>
          <cell r="R22">
            <v>0.30357734963297839</v>
          </cell>
          <cell r="S22">
            <v>0</v>
          </cell>
          <cell r="T22">
            <v>0</v>
          </cell>
          <cell r="U22">
            <v>0.30475665515661238</v>
          </cell>
          <cell r="V22">
            <v>0</v>
          </cell>
          <cell r="W22">
            <v>0</v>
          </cell>
          <cell r="X22">
            <v>0.30314240106940266</v>
          </cell>
          <cell r="Y22">
            <v>0</v>
          </cell>
          <cell r="Z22">
            <v>0</v>
          </cell>
          <cell r="AA22">
            <v>0</v>
          </cell>
          <cell r="AB22">
            <v>0</v>
          </cell>
          <cell r="AC22">
            <v>0</v>
          </cell>
          <cell r="AD22">
            <v>0</v>
          </cell>
          <cell r="AE22">
            <v>0</v>
          </cell>
          <cell r="AF22">
            <v>0.3121530261635781</v>
          </cell>
          <cell r="AG22">
            <v>0</v>
          </cell>
          <cell r="AH22">
            <v>0</v>
          </cell>
          <cell r="AI22">
            <v>0</v>
          </cell>
          <cell r="AJ22">
            <v>0</v>
          </cell>
          <cell r="AK22">
            <v>0</v>
          </cell>
          <cell r="AL22">
            <v>0</v>
          </cell>
          <cell r="AM22">
            <v>0</v>
          </cell>
          <cell r="AN22">
            <v>0</v>
          </cell>
          <cell r="AO22">
            <v>0.31320861992239957</v>
          </cell>
          <cell r="AP22">
            <v>0</v>
          </cell>
          <cell r="AQ22">
            <v>0.30379792121052746</v>
          </cell>
          <cell r="AR22">
            <v>0</v>
          </cell>
          <cell r="AS22">
            <v>0</v>
          </cell>
          <cell r="AT22">
            <v>0</v>
          </cell>
          <cell r="AU22">
            <v>0</v>
          </cell>
          <cell r="AV22">
            <v>0</v>
          </cell>
          <cell r="AW22">
            <v>0</v>
          </cell>
          <cell r="AX22">
            <v>0</v>
          </cell>
          <cell r="AY22">
            <v>0</v>
          </cell>
          <cell r="AZ22">
            <v>0.29896294936537743</v>
          </cell>
          <cell r="BA22">
            <v>0</v>
          </cell>
          <cell r="BB22">
            <v>0</v>
          </cell>
          <cell r="BC22">
            <v>0</v>
          </cell>
          <cell r="BD22">
            <v>0</v>
          </cell>
          <cell r="BE22">
            <v>0</v>
          </cell>
          <cell r="BF22">
            <v>0</v>
          </cell>
          <cell r="BG22">
            <v>0.29962149555981155</v>
          </cell>
          <cell r="BH22">
            <v>0</v>
          </cell>
          <cell r="BI22">
            <v>0.30382939711213108</v>
          </cell>
          <cell r="BJ22">
            <v>0</v>
          </cell>
          <cell r="BK22">
            <v>0</v>
          </cell>
          <cell r="BL22">
            <v>0</v>
          </cell>
          <cell r="BM22">
            <v>0</v>
          </cell>
          <cell r="BN22">
            <v>0</v>
          </cell>
          <cell r="BO22">
            <v>0</v>
          </cell>
        </row>
        <row r="23">
          <cell r="P23">
            <v>2002</v>
          </cell>
          <cell r="Q23">
            <v>0.31653544306755066</v>
          </cell>
          <cell r="R23">
            <v>0.30711896607279776</v>
          </cell>
          <cell r="S23">
            <v>0</v>
          </cell>
          <cell r="T23">
            <v>0</v>
          </cell>
          <cell r="U23">
            <v>0.30846443209052088</v>
          </cell>
          <cell r="V23">
            <v>0</v>
          </cell>
          <cell r="W23">
            <v>0</v>
          </cell>
          <cell r="X23">
            <v>0.30772481977939609</v>
          </cell>
          <cell r="Y23">
            <v>0</v>
          </cell>
          <cell r="Z23">
            <v>0</v>
          </cell>
          <cell r="AA23">
            <v>0</v>
          </cell>
          <cell r="AB23">
            <v>0</v>
          </cell>
          <cell r="AC23">
            <v>0</v>
          </cell>
          <cell r="AD23">
            <v>0</v>
          </cell>
          <cell r="AE23">
            <v>0</v>
          </cell>
          <cell r="AF23">
            <v>0.32568382653594019</v>
          </cell>
          <cell r="AG23">
            <v>0</v>
          </cell>
          <cell r="AH23">
            <v>0</v>
          </cell>
          <cell r="AI23">
            <v>0</v>
          </cell>
          <cell r="AJ23">
            <v>0</v>
          </cell>
          <cell r="AK23">
            <v>0</v>
          </cell>
          <cell r="AL23">
            <v>0</v>
          </cell>
          <cell r="AM23">
            <v>0</v>
          </cell>
          <cell r="AN23">
            <v>0</v>
          </cell>
          <cell r="AO23">
            <v>0.30561776232719418</v>
          </cell>
          <cell r="AP23">
            <v>0</v>
          </cell>
          <cell r="AQ23">
            <v>0.30777237904071808</v>
          </cell>
          <cell r="AR23">
            <v>0</v>
          </cell>
          <cell r="AS23">
            <v>0</v>
          </cell>
          <cell r="AT23">
            <v>0</v>
          </cell>
          <cell r="AU23">
            <v>0</v>
          </cell>
          <cell r="AV23">
            <v>0</v>
          </cell>
          <cell r="AW23">
            <v>0</v>
          </cell>
          <cell r="AX23">
            <v>0</v>
          </cell>
          <cell r="AY23">
            <v>0</v>
          </cell>
          <cell r="AZ23">
            <v>0.30447430849075319</v>
          </cell>
          <cell r="BA23">
            <v>0</v>
          </cell>
          <cell r="BB23">
            <v>0</v>
          </cell>
          <cell r="BC23">
            <v>0</v>
          </cell>
          <cell r="BD23">
            <v>0</v>
          </cell>
          <cell r="BE23">
            <v>0</v>
          </cell>
          <cell r="BF23">
            <v>0</v>
          </cell>
          <cell r="BG23">
            <v>0.30032299610972402</v>
          </cell>
          <cell r="BH23">
            <v>0</v>
          </cell>
          <cell r="BI23">
            <v>0.30746930631995201</v>
          </cell>
          <cell r="BJ23">
            <v>0</v>
          </cell>
          <cell r="BK23">
            <v>0</v>
          </cell>
          <cell r="BL23">
            <v>0</v>
          </cell>
          <cell r="BM23">
            <v>0</v>
          </cell>
          <cell r="BN23">
            <v>0</v>
          </cell>
          <cell r="BO23">
            <v>0</v>
          </cell>
        </row>
        <row r="24">
          <cell r="P24">
            <v>2003</v>
          </cell>
          <cell r="Q24">
            <v>0.30581039190292358</v>
          </cell>
          <cell r="R24">
            <v>0.30455844664573667</v>
          </cell>
          <cell r="S24">
            <v>0</v>
          </cell>
          <cell r="T24">
            <v>0</v>
          </cell>
          <cell r="U24">
            <v>0.3062077792286873</v>
          </cell>
          <cell r="V24">
            <v>0</v>
          </cell>
          <cell r="W24">
            <v>0</v>
          </cell>
          <cell r="X24">
            <v>0.30564498150348662</v>
          </cell>
          <cell r="Y24">
            <v>0</v>
          </cell>
          <cell r="Z24">
            <v>0</v>
          </cell>
          <cell r="AA24">
            <v>0</v>
          </cell>
          <cell r="AB24">
            <v>0</v>
          </cell>
          <cell r="AC24">
            <v>0</v>
          </cell>
          <cell r="AD24">
            <v>0</v>
          </cell>
          <cell r="AE24">
            <v>0</v>
          </cell>
          <cell r="AF24">
            <v>0.3318433212339878</v>
          </cell>
          <cell r="AG24">
            <v>0</v>
          </cell>
          <cell r="AH24">
            <v>0</v>
          </cell>
          <cell r="AI24">
            <v>0</v>
          </cell>
          <cell r="AJ24">
            <v>0</v>
          </cell>
          <cell r="AK24">
            <v>0</v>
          </cell>
          <cell r="AL24">
            <v>0</v>
          </cell>
          <cell r="AM24">
            <v>0</v>
          </cell>
          <cell r="AN24">
            <v>0</v>
          </cell>
          <cell r="AO24">
            <v>0.30371125763654716</v>
          </cell>
          <cell r="AP24">
            <v>0</v>
          </cell>
          <cell r="AQ24">
            <v>0.30540888780355452</v>
          </cell>
          <cell r="AR24">
            <v>0</v>
          </cell>
          <cell r="AS24">
            <v>0</v>
          </cell>
          <cell r="AT24">
            <v>0</v>
          </cell>
          <cell r="AU24">
            <v>0</v>
          </cell>
          <cell r="AV24">
            <v>0</v>
          </cell>
          <cell r="AW24">
            <v>0</v>
          </cell>
          <cell r="AX24">
            <v>0</v>
          </cell>
          <cell r="AY24">
            <v>0</v>
          </cell>
          <cell r="AZ24">
            <v>0.3013994275927544</v>
          </cell>
          <cell r="BA24">
            <v>0</v>
          </cell>
          <cell r="BB24">
            <v>0</v>
          </cell>
          <cell r="BC24">
            <v>0</v>
          </cell>
          <cell r="BD24">
            <v>0</v>
          </cell>
          <cell r="BE24">
            <v>0</v>
          </cell>
          <cell r="BF24">
            <v>0</v>
          </cell>
          <cell r="BG24">
            <v>0.2973729844093323</v>
          </cell>
          <cell r="BH24">
            <v>0</v>
          </cell>
          <cell r="BI24">
            <v>0.30511480781435968</v>
          </cell>
          <cell r="BJ24">
            <v>0</v>
          </cell>
          <cell r="BK24">
            <v>0</v>
          </cell>
          <cell r="BL24">
            <v>0</v>
          </cell>
          <cell r="BM24">
            <v>0</v>
          </cell>
          <cell r="BN24">
            <v>0</v>
          </cell>
          <cell r="BO24">
            <v>0</v>
          </cell>
        </row>
        <row r="25">
          <cell r="P25">
            <v>2004</v>
          </cell>
          <cell r="Q25">
            <v>0.31045752763748169</v>
          </cell>
          <cell r="R25">
            <v>0.26869957828521729</v>
          </cell>
          <cell r="S25">
            <v>0</v>
          </cell>
          <cell r="T25">
            <v>0</v>
          </cell>
          <cell r="U25">
            <v>0.27035378506779673</v>
          </cell>
          <cell r="V25">
            <v>0</v>
          </cell>
          <cell r="W25">
            <v>0</v>
          </cell>
          <cell r="X25">
            <v>0.26955706596374512</v>
          </cell>
          <cell r="Y25">
            <v>0</v>
          </cell>
          <cell r="Z25">
            <v>0</v>
          </cell>
          <cell r="AA25">
            <v>0</v>
          </cell>
          <cell r="AB25">
            <v>0</v>
          </cell>
          <cell r="AC25">
            <v>0</v>
          </cell>
          <cell r="AD25">
            <v>0</v>
          </cell>
          <cell r="AE25">
            <v>0</v>
          </cell>
          <cell r="AF25">
            <v>0.28194961687922476</v>
          </cell>
          <cell r="AG25">
            <v>0</v>
          </cell>
          <cell r="AH25">
            <v>0</v>
          </cell>
          <cell r="AI25">
            <v>0</v>
          </cell>
          <cell r="AJ25">
            <v>0</v>
          </cell>
          <cell r="AK25">
            <v>0</v>
          </cell>
          <cell r="AL25">
            <v>0</v>
          </cell>
          <cell r="AM25">
            <v>0</v>
          </cell>
          <cell r="AN25">
            <v>0</v>
          </cell>
          <cell r="AO25">
            <v>0.28071448224782947</v>
          </cell>
          <cell r="AP25">
            <v>0</v>
          </cell>
          <cell r="AQ25">
            <v>0.26890548649430279</v>
          </cell>
          <cell r="AR25">
            <v>0</v>
          </cell>
          <cell r="AS25">
            <v>0</v>
          </cell>
          <cell r="AT25">
            <v>0</v>
          </cell>
          <cell r="AU25">
            <v>0</v>
          </cell>
          <cell r="AV25">
            <v>0</v>
          </cell>
          <cell r="AW25">
            <v>0</v>
          </cell>
          <cell r="AX25">
            <v>0</v>
          </cell>
          <cell r="AY25">
            <v>0</v>
          </cell>
          <cell r="AZ25">
            <v>0.26813582244515421</v>
          </cell>
          <cell r="BA25">
            <v>0</v>
          </cell>
          <cell r="BB25">
            <v>0</v>
          </cell>
          <cell r="BC25">
            <v>0</v>
          </cell>
          <cell r="BD25">
            <v>0</v>
          </cell>
          <cell r="BE25">
            <v>0</v>
          </cell>
          <cell r="BF25">
            <v>0</v>
          </cell>
          <cell r="BG25">
            <v>0.26575851532816885</v>
          </cell>
          <cell r="BH25">
            <v>0</v>
          </cell>
          <cell r="BI25">
            <v>0.26900177672505382</v>
          </cell>
          <cell r="BJ25">
            <v>0</v>
          </cell>
          <cell r="BK25">
            <v>0</v>
          </cell>
          <cell r="BL25">
            <v>0</v>
          </cell>
          <cell r="BM25">
            <v>0</v>
          </cell>
          <cell r="BN25">
            <v>0</v>
          </cell>
          <cell r="BO25">
            <v>0</v>
          </cell>
        </row>
        <row r="26">
          <cell r="P26">
            <v>2005</v>
          </cell>
          <cell r="Q26">
            <v>0.30706742405891418</v>
          </cell>
          <cell r="R26">
            <v>0.29951723717153073</v>
          </cell>
          <cell r="S26">
            <v>0</v>
          </cell>
          <cell r="T26">
            <v>0</v>
          </cell>
          <cell r="U26">
            <v>0.30069355827569966</v>
          </cell>
          <cell r="V26">
            <v>0</v>
          </cell>
          <cell r="W26">
            <v>0</v>
          </cell>
          <cell r="X26">
            <v>0.29621956054866316</v>
          </cell>
          <cell r="Y26">
            <v>0</v>
          </cell>
          <cell r="Z26">
            <v>0</v>
          </cell>
          <cell r="AA26">
            <v>0</v>
          </cell>
          <cell r="AB26">
            <v>0</v>
          </cell>
          <cell r="AC26">
            <v>0</v>
          </cell>
          <cell r="AD26">
            <v>0</v>
          </cell>
          <cell r="AE26">
            <v>0</v>
          </cell>
          <cell r="AF26">
            <v>0.30662858825922013</v>
          </cell>
          <cell r="AG26">
            <v>0</v>
          </cell>
          <cell r="AH26">
            <v>0</v>
          </cell>
          <cell r="AI26">
            <v>0</v>
          </cell>
          <cell r="AJ26">
            <v>0</v>
          </cell>
          <cell r="AK26">
            <v>0</v>
          </cell>
          <cell r="AL26">
            <v>0</v>
          </cell>
          <cell r="AM26">
            <v>0</v>
          </cell>
          <cell r="AN26">
            <v>0</v>
          </cell>
          <cell r="AO26">
            <v>0.30252245129644872</v>
          </cell>
          <cell r="AP26">
            <v>0</v>
          </cell>
          <cell r="AQ26">
            <v>0.29970414127409462</v>
          </cell>
          <cell r="AR26">
            <v>0</v>
          </cell>
          <cell r="AS26">
            <v>0</v>
          </cell>
          <cell r="AT26">
            <v>0</v>
          </cell>
          <cell r="AU26">
            <v>0</v>
          </cell>
          <cell r="AV26">
            <v>0</v>
          </cell>
          <cell r="AW26">
            <v>0</v>
          </cell>
          <cell r="AX26">
            <v>0</v>
          </cell>
          <cell r="AY26">
            <v>0</v>
          </cell>
          <cell r="AZ26">
            <v>0.29130405046045782</v>
          </cell>
          <cell r="BA26">
            <v>0</v>
          </cell>
          <cell r="BB26">
            <v>0</v>
          </cell>
          <cell r="BC26">
            <v>0</v>
          </cell>
          <cell r="BD26">
            <v>0</v>
          </cell>
          <cell r="BE26">
            <v>0</v>
          </cell>
          <cell r="BF26">
            <v>0</v>
          </cell>
          <cell r="BG26">
            <v>0.29740665930509569</v>
          </cell>
          <cell r="BH26">
            <v>0</v>
          </cell>
          <cell r="BI26">
            <v>0.30052530355751511</v>
          </cell>
          <cell r="BJ26">
            <v>0</v>
          </cell>
          <cell r="BK26">
            <v>0</v>
          </cell>
          <cell r="BL26">
            <v>0</v>
          </cell>
          <cell r="BM26">
            <v>0</v>
          </cell>
          <cell r="BN26">
            <v>0</v>
          </cell>
          <cell r="BO26">
            <v>0</v>
          </cell>
        </row>
        <row r="27">
          <cell r="P27">
            <v>2006</v>
          </cell>
          <cell r="Q27">
            <v>0.32746478915214539</v>
          </cell>
          <cell r="R27">
            <v>0.29371697494387627</v>
          </cell>
          <cell r="S27">
            <v>0</v>
          </cell>
          <cell r="T27">
            <v>0</v>
          </cell>
          <cell r="U27">
            <v>0.29752566218376164</v>
          </cell>
          <cell r="V27">
            <v>0</v>
          </cell>
          <cell r="W27">
            <v>0</v>
          </cell>
          <cell r="X27">
            <v>0.29091516923904415</v>
          </cell>
          <cell r="Y27">
            <v>0</v>
          </cell>
          <cell r="Z27">
            <v>0</v>
          </cell>
          <cell r="AA27">
            <v>0</v>
          </cell>
          <cell r="AB27">
            <v>0</v>
          </cell>
          <cell r="AC27">
            <v>0</v>
          </cell>
          <cell r="AD27">
            <v>0</v>
          </cell>
          <cell r="AE27">
            <v>0</v>
          </cell>
          <cell r="AF27">
            <v>0.30629263690114017</v>
          </cell>
          <cell r="AG27">
            <v>0</v>
          </cell>
          <cell r="AH27">
            <v>0</v>
          </cell>
          <cell r="AI27">
            <v>0</v>
          </cell>
          <cell r="AJ27">
            <v>0</v>
          </cell>
          <cell r="AK27">
            <v>0</v>
          </cell>
          <cell r="AL27">
            <v>0</v>
          </cell>
          <cell r="AM27">
            <v>0</v>
          </cell>
          <cell r="AN27">
            <v>0</v>
          </cell>
          <cell r="AO27">
            <v>0.29717948287725449</v>
          </cell>
          <cell r="AP27">
            <v>0</v>
          </cell>
          <cell r="AQ27">
            <v>0.2932710384130478</v>
          </cell>
          <cell r="AR27">
            <v>0</v>
          </cell>
          <cell r="AS27">
            <v>0</v>
          </cell>
          <cell r="AT27">
            <v>0</v>
          </cell>
          <cell r="AU27">
            <v>0</v>
          </cell>
          <cell r="AV27">
            <v>0</v>
          </cell>
          <cell r="AW27">
            <v>0</v>
          </cell>
          <cell r="AX27">
            <v>0</v>
          </cell>
          <cell r="AY27">
            <v>0</v>
          </cell>
          <cell r="AZ27">
            <v>0.29120009273290637</v>
          </cell>
          <cell r="BA27">
            <v>0</v>
          </cell>
          <cell r="BB27">
            <v>0</v>
          </cell>
          <cell r="BC27">
            <v>0</v>
          </cell>
          <cell r="BD27">
            <v>0</v>
          </cell>
          <cell r="BE27">
            <v>0</v>
          </cell>
          <cell r="BF27">
            <v>0</v>
          </cell>
          <cell r="BG27">
            <v>0.28712053194642068</v>
          </cell>
          <cell r="BH27">
            <v>0</v>
          </cell>
          <cell r="BI27">
            <v>0.2946136372387409</v>
          </cell>
          <cell r="BJ27">
            <v>0</v>
          </cell>
          <cell r="BK27">
            <v>0</v>
          </cell>
          <cell r="BL27">
            <v>0</v>
          </cell>
          <cell r="BM27">
            <v>0</v>
          </cell>
          <cell r="BN27">
            <v>0</v>
          </cell>
          <cell r="BO27">
            <v>0</v>
          </cell>
        </row>
        <row r="28">
          <cell r="P28">
            <v>2007</v>
          </cell>
          <cell r="Q28">
            <v>0.32060390710830688</v>
          </cell>
          <cell r="R28">
            <v>0.30399046097695831</v>
          </cell>
          <cell r="S28">
            <v>0</v>
          </cell>
          <cell r="T28">
            <v>0</v>
          </cell>
          <cell r="U28">
            <v>0.30485694468021401</v>
          </cell>
          <cell r="V28">
            <v>0</v>
          </cell>
          <cell r="W28">
            <v>0</v>
          </cell>
          <cell r="X28">
            <v>0.30148161180317401</v>
          </cell>
          <cell r="Y28">
            <v>0</v>
          </cell>
          <cell r="Z28">
            <v>0</v>
          </cell>
          <cell r="AA28">
            <v>0</v>
          </cell>
          <cell r="AB28">
            <v>0</v>
          </cell>
          <cell r="AC28">
            <v>0</v>
          </cell>
          <cell r="AD28">
            <v>0</v>
          </cell>
          <cell r="AE28">
            <v>0</v>
          </cell>
          <cell r="AF28">
            <v>0.31389898180961612</v>
          </cell>
          <cell r="AG28">
            <v>0</v>
          </cell>
          <cell r="AH28">
            <v>0</v>
          </cell>
          <cell r="AI28">
            <v>0</v>
          </cell>
          <cell r="AJ28">
            <v>0</v>
          </cell>
          <cell r="AK28">
            <v>0</v>
          </cell>
          <cell r="AL28">
            <v>0</v>
          </cell>
          <cell r="AM28">
            <v>0</v>
          </cell>
          <cell r="AN28">
            <v>0</v>
          </cell>
          <cell r="AO28">
            <v>0.31120369718968866</v>
          </cell>
          <cell r="AP28">
            <v>0</v>
          </cell>
          <cell r="AQ28">
            <v>0.30451725886762149</v>
          </cell>
          <cell r="AR28">
            <v>0</v>
          </cell>
          <cell r="AS28">
            <v>0</v>
          </cell>
          <cell r="AT28">
            <v>0</v>
          </cell>
          <cell r="AU28">
            <v>0</v>
          </cell>
          <cell r="AV28">
            <v>0</v>
          </cell>
          <cell r="AW28">
            <v>0</v>
          </cell>
          <cell r="AX28">
            <v>0</v>
          </cell>
          <cell r="AY28">
            <v>0</v>
          </cell>
          <cell r="AZ28">
            <v>0.29294763652980327</v>
          </cell>
          <cell r="BA28">
            <v>0</v>
          </cell>
          <cell r="BB28">
            <v>0</v>
          </cell>
          <cell r="BC28">
            <v>0</v>
          </cell>
          <cell r="BD28">
            <v>0</v>
          </cell>
          <cell r="BE28">
            <v>0</v>
          </cell>
          <cell r="BF28">
            <v>0</v>
          </cell>
          <cell r="BG28">
            <v>0.30450185963511467</v>
          </cell>
          <cell r="BH28">
            <v>0</v>
          </cell>
          <cell r="BI28">
            <v>0.30492250506579877</v>
          </cell>
          <cell r="BJ28">
            <v>0</v>
          </cell>
          <cell r="BK28">
            <v>0</v>
          </cell>
          <cell r="BL28">
            <v>0</v>
          </cell>
          <cell r="BM28">
            <v>0</v>
          </cell>
          <cell r="BN28">
            <v>0</v>
          </cell>
          <cell r="BO28">
            <v>0</v>
          </cell>
        </row>
        <row r="29">
          <cell r="P29">
            <v>2008</v>
          </cell>
          <cell r="Q29">
            <v>0.31190726161003113</v>
          </cell>
          <cell r="R29">
            <v>0.28944736887514588</v>
          </cell>
          <cell r="S29">
            <v>0</v>
          </cell>
          <cell r="T29">
            <v>0</v>
          </cell>
          <cell r="U29">
            <v>0.29368048396706581</v>
          </cell>
          <cell r="V29">
            <v>0</v>
          </cell>
          <cell r="W29">
            <v>0</v>
          </cell>
          <cell r="X29">
            <v>0.28145068290829656</v>
          </cell>
          <cell r="Y29">
            <v>0</v>
          </cell>
          <cell r="Z29">
            <v>0</v>
          </cell>
          <cell r="AA29">
            <v>0</v>
          </cell>
          <cell r="AB29">
            <v>0</v>
          </cell>
          <cell r="AC29">
            <v>0</v>
          </cell>
          <cell r="AD29">
            <v>0</v>
          </cell>
          <cell r="AE29">
            <v>0</v>
          </cell>
          <cell r="AF29">
            <v>0.30008221594989298</v>
          </cell>
          <cell r="AG29">
            <v>0</v>
          </cell>
          <cell r="AH29">
            <v>0</v>
          </cell>
          <cell r="AI29">
            <v>0</v>
          </cell>
          <cell r="AJ29">
            <v>0</v>
          </cell>
          <cell r="AK29">
            <v>0</v>
          </cell>
          <cell r="AL29">
            <v>0</v>
          </cell>
          <cell r="AM29">
            <v>0</v>
          </cell>
          <cell r="AN29">
            <v>0</v>
          </cell>
          <cell r="AO29">
            <v>0.30033617065846924</v>
          </cell>
          <cell r="AP29">
            <v>0</v>
          </cell>
          <cell r="AQ29">
            <v>0.28873014800250529</v>
          </cell>
          <cell r="AR29">
            <v>0</v>
          </cell>
          <cell r="AS29">
            <v>0</v>
          </cell>
          <cell r="AT29">
            <v>0</v>
          </cell>
          <cell r="AU29">
            <v>0</v>
          </cell>
          <cell r="AV29">
            <v>0</v>
          </cell>
          <cell r="AW29">
            <v>0</v>
          </cell>
          <cell r="AX29">
            <v>0</v>
          </cell>
          <cell r="AY29">
            <v>0</v>
          </cell>
          <cell r="AZ29">
            <v>0.27586166401207446</v>
          </cell>
          <cell r="BA29">
            <v>0</v>
          </cell>
          <cell r="BB29">
            <v>0</v>
          </cell>
          <cell r="BC29">
            <v>0</v>
          </cell>
          <cell r="BD29">
            <v>0</v>
          </cell>
          <cell r="BE29">
            <v>0</v>
          </cell>
          <cell r="BF29">
            <v>0</v>
          </cell>
          <cell r="BG29">
            <v>0.28762415894865995</v>
          </cell>
          <cell r="BH29">
            <v>0</v>
          </cell>
          <cell r="BI29">
            <v>0.29148461182415492</v>
          </cell>
          <cell r="BJ29">
            <v>0</v>
          </cell>
          <cell r="BK29">
            <v>0</v>
          </cell>
          <cell r="BL29">
            <v>0</v>
          </cell>
          <cell r="BM29">
            <v>0</v>
          </cell>
          <cell r="BN29">
            <v>0</v>
          </cell>
          <cell r="BO29">
            <v>0</v>
          </cell>
        </row>
        <row r="30">
          <cell r="P30">
            <v>2009</v>
          </cell>
          <cell r="Q30">
            <v>0.29843562841415405</v>
          </cell>
          <cell r="R30">
            <v>0.29034927867352961</v>
          </cell>
          <cell r="S30">
            <v>0</v>
          </cell>
          <cell r="T30">
            <v>0</v>
          </cell>
          <cell r="U30">
            <v>0.2952498763054609</v>
          </cell>
          <cell r="V30">
            <v>0</v>
          </cell>
          <cell r="W30">
            <v>0</v>
          </cell>
          <cell r="X30">
            <v>0.28268393534421921</v>
          </cell>
          <cell r="Y30">
            <v>0</v>
          </cell>
          <cell r="Z30">
            <v>0</v>
          </cell>
          <cell r="AA30">
            <v>0</v>
          </cell>
          <cell r="AB30">
            <v>0</v>
          </cell>
          <cell r="AC30">
            <v>0</v>
          </cell>
          <cell r="AD30">
            <v>0</v>
          </cell>
          <cell r="AE30">
            <v>0</v>
          </cell>
          <cell r="AF30">
            <v>0.28313818034529686</v>
          </cell>
          <cell r="AG30">
            <v>0</v>
          </cell>
          <cell r="AH30">
            <v>0</v>
          </cell>
          <cell r="AI30">
            <v>0</v>
          </cell>
          <cell r="AJ30">
            <v>0</v>
          </cell>
          <cell r="AK30">
            <v>0</v>
          </cell>
          <cell r="AL30">
            <v>0</v>
          </cell>
          <cell r="AM30">
            <v>0</v>
          </cell>
          <cell r="AN30">
            <v>0</v>
          </cell>
          <cell r="AO30">
            <v>0.31853956401348116</v>
          </cell>
          <cell r="AP30">
            <v>0</v>
          </cell>
          <cell r="AQ30">
            <v>0.28897087131440641</v>
          </cell>
          <cell r="AR30">
            <v>0</v>
          </cell>
          <cell r="AS30">
            <v>0</v>
          </cell>
          <cell r="AT30">
            <v>0</v>
          </cell>
          <cell r="AU30">
            <v>0</v>
          </cell>
          <cell r="AV30">
            <v>0</v>
          </cell>
          <cell r="AW30">
            <v>0</v>
          </cell>
          <cell r="AX30">
            <v>0</v>
          </cell>
          <cell r="AY30">
            <v>0</v>
          </cell>
          <cell r="AZ30">
            <v>0.28199979342520237</v>
          </cell>
          <cell r="BA30">
            <v>0</v>
          </cell>
          <cell r="BB30">
            <v>0</v>
          </cell>
          <cell r="BC30">
            <v>0</v>
          </cell>
          <cell r="BD30">
            <v>0</v>
          </cell>
          <cell r="BE30">
            <v>0</v>
          </cell>
          <cell r="BF30">
            <v>0</v>
          </cell>
          <cell r="BG30">
            <v>0.28830637565255168</v>
          </cell>
          <cell r="BH30">
            <v>0</v>
          </cell>
          <cell r="BI30">
            <v>0.29178936654329302</v>
          </cell>
          <cell r="BJ30">
            <v>0</v>
          </cell>
          <cell r="BK30">
            <v>0</v>
          </cell>
          <cell r="BL30">
            <v>0</v>
          </cell>
          <cell r="BM30">
            <v>0</v>
          </cell>
          <cell r="BN30">
            <v>0</v>
          </cell>
          <cell r="BO30">
            <v>0</v>
          </cell>
        </row>
        <row r="31">
          <cell r="P31">
            <v>2010</v>
          </cell>
          <cell r="Q31">
            <v>0.28271028399467468</v>
          </cell>
          <cell r="R31">
            <v>0.27548019354045394</v>
          </cell>
          <cell r="S31">
            <v>0</v>
          </cell>
          <cell r="T31">
            <v>0</v>
          </cell>
          <cell r="U31">
            <v>0.27686623859405518</v>
          </cell>
          <cell r="V31">
            <v>0</v>
          </cell>
          <cell r="W31">
            <v>0</v>
          </cell>
          <cell r="X31">
            <v>0.27535150447487833</v>
          </cell>
          <cell r="Y31">
            <v>0</v>
          </cell>
          <cell r="Z31">
            <v>0</v>
          </cell>
          <cell r="AA31">
            <v>0</v>
          </cell>
          <cell r="AB31">
            <v>0</v>
          </cell>
          <cell r="AC31">
            <v>0</v>
          </cell>
          <cell r="AD31">
            <v>0</v>
          </cell>
          <cell r="AE31">
            <v>0</v>
          </cell>
          <cell r="AF31">
            <v>0.27712178482115268</v>
          </cell>
          <cell r="AG31">
            <v>0</v>
          </cell>
          <cell r="AH31">
            <v>0</v>
          </cell>
          <cell r="AI31">
            <v>0</v>
          </cell>
          <cell r="AJ31">
            <v>0</v>
          </cell>
          <cell r="AK31">
            <v>0</v>
          </cell>
          <cell r="AL31">
            <v>0</v>
          </cell>
          <cell r="AM31">
            <v>0</v>
          </cell>
          <cell r="AN31">
            <v>0</v>
          </cell>
          <cell r="AO31">
            <v>0.28830270783603196</v>
          </cell>
          <cell r="AP31">
            <v>0</v>
          </cell>
          <cell r="AQ31">
            <v>0.27569260530173778</v>
          </cell>
          <cell r="AR31">
            <v>0</v>
          </cell>
          <cell r="AS31">
            <v>0</v>
          </cell>
          <cell r="AT31">
            <v>0</v>
          </cell>
          <cell r="AU31">
            <v>0</v>
          </cell>
          <cell r="AV31">
            <v>0</v>
          </cell>
          <cell r="AW31">
            <v>0</v>
          </cell>
          <cell r="AX31">
            <v>0</v>
          </cell>
          <cell r="AY31">
            <v>0</v>
          </cell>
          <cell r="AZ31">
            <v>0.27266493107378487</v>
          </cell>
          <cell r="BA31">
            <v>0</v>
          </cell>
          <cell r="BB31">
            <v>0</v>
          </cell>
          <cell r="BC31">
            <v>0</v>
          </cell>
          <cell r="BD31">
            <v>0</v>
          </cell>
          <cell r="BE31">
            <v>0</v>
          </cell>
          <cell r="BF31">
            <v>0</v>
          </cell>
          <cell r="BG31">
            <v>0.2765215544998646</v>
          </cell>
          <cell r="BH31">
            <v>0</v>
          </cell>
          <cell r="BI31">
            <v>0.27551047311723231</v>
          </cell>
          <cell r="BJ31">
            <v>0</v>
          </cell>
          <cell r="BK31">
            <v>0</v>
          </cell>
          <cell r="BL31">
            <v>0</v>
          </cell>
          <cell r="BM31">
            <v>0</v>
          </cell>
          <cell r="BN31">
            <v>0</v>
          </cell>
          <cell r="BO31">
            <v>0</v>
          </cell>
        </row>
        <row r="32">
          <cell r="P32">
            <v>2011</v>
          </cell>
          <cell r="Q32">
            <v>0.27611044049263</v>
          </cell>
          <cell r="R32">
            <v>0.28915220817923543</v>
          </cell>
          <cell r="S32">
            <v>0</v>
          </cell>
          <cell r="T32">
            <v>0</v>
          </cell>
          <cell r="U32">
            <v>0.29317527002096183</v>
          </cell>
          <cell r="V32">
            <v>0</v>
          </cell>
          <cell r="W32">
            <v>0</v>
          </cell>
          <cell r="X32">
            <v>0.28078285689651966</v>
          </cell>
          <cell r="Y32">
            <v>0</v>
          </cell>
          <cell r="Z32">
            <v>0</v>
          </cell>
          <cell r="AA32">
            <v>0</v>
          </cell>
          <cell r="AB32">
            <v>0</v>
          </cell>
          <cell r="AC32">
            <v>0</v>
          </cell>
          <cell r="AD32">
            <v>0</v>
          </cell>
          <cell r="AE32">
            <v>0</v>
          </cell>
          <cell r="AF32">
            <v>0.27968157298862933</v>
          </cell>
          <cell r="AG32">
            <v>0</v>
          </cell>
          <cell r="AH32">
            <v>0</v>
          </cell>
          <cell r="AI32">
            <v>0</v>
          </cell>
          <cell r="AJ32">
            <v>0</v>
          </cell>
          <cell r="AK32">
            <v>0</v>
          </cell>
          <cell r="AL32">
            <v>0</v>
          </cell>
          <cell r="AM32">
            <v>0</v>
          </cell>
          <cell r="AN32">
            <v>0</v>
          </cell>
          <cell r="AO32">
            <v>0.30167260667681695</v>
          </cell>
          <cell r="AP32">
            <v>0</v>
          </cell>
          <cell r="AQ32">
            <v>0.28805487957596781</v>
          </cell>
          <cell r="AR32">
            <v>0</v>
          </cell>
          <cell r="AS32">
            <v>0</v>
          </cell>
          <cell r="AT32">
            <v>0</v>
          </cell>
          <cell r="AU32">
            <v>0</v>
          </cell>
          <cell r="AV32">
            <v>0</v>
          </cell>
          <cell r="AW32">
            <v>0</v>
          </cell>
          <cell r="AX32">
            <v>0</v>
          </cell>
          <cell r="AY32">
            <v>0</v>
          </cell>
          <cell r="AZ32">
            <v>0.27938003277778622</v>
          </cell>
          <cell r="BA32">
            <v>0</v>
          </cell>
          <cell r="BB32">
            <v>0</v>
          </cell>
          <cell r="BC32">
            <v>0</v>
          </cell>
          <cell r="BD32">
            <v>0</v>
          </cell>
          <cell r="BE32">
            <v>0</v>
          </cell>
          <cell r="BF32">
            <v>0</v>
          </cell>
          <cell r="BG32">
            <v>0.29046492248773575</v>
          </cell>
          <cell r="BH32">
            <v>0</v>
          </cell>
          <cell r="BI32">
            <v>0.2904783940315247</v>
          </cell>
          <cell r="BJ32">
            <v>0</v>
          </cell>
          <cell r="BK32">
            <v>0</v>
          </cell>
          <cell r="BL32">
            <v>0</v>
          </cell>
          <cell r="BM32">
            <v>0</v>
          </cell>
          <cell r="BN32">
            <v>0</v>
          </cell>
          <cell r="BO32">
            <v>0</v>
          </cell>
        </row>
        <row r="33">
          <cell r="P33">
            <v>2012</v>
          </cell>
          <cell r="Q33">
            <v>0.31108596920967102</v>
          </cell>
          <cell r="R33">
            <v>0.29341025182604791</v>
          </cell>
          <cell r="S33">
            <v>0</v>
          </cell>
          <cell r="T33">
            <v>0</v>
          </cell>
          <cell r="U33">
            <v>0.29647766721248625</v>
          </cell>
          <cell r="V33">
            <v>0</v>
          </cell>
          <cell r="W33">
            <v>0</v>
          </cell>
          <cell r="X33">
            <v>0.29096012347936628</v>
          </cell>
          <cell r="Y33">
            <v>0</v>
          </cell>
          <cell r="Z33">
            <v>0</v>
          </cell>
          <cell r="AA33">
            <v>0</v>
          </cell>
          <cell r="AB33">
            <v>0</v>
          </cell>
          <cell r="AC33">
            <v>0</v>
          </cell>
          <cell r="AD33">
            <v>0</v>
          </cell>
          <cell r="AE33">
            <v>0</v>
          </cell>
          <cell r="AF33">
            <v>0.2893857057392597</v>
          </cell>
          <cell r="AG33">
            <v>0</v>
          </cell>
          <cell r="AH33">
            <v>0</v>
          </cell>
          <cell r="AI33">
            <v>0</v>
          </cell>
          <cell r="AJ33">
            <v>0</v>
          </cell>
          <cell r="AK33">
            <v>0</v>
          </cell>
          <cell r="AL33">
            <v>0</v>
          </cell>
          <cell r="AM33">
            <v>0</v>
          </cell>
          <cell r="AN33">
            <v>0</v>
          </cell>
          <cell r="AO33">
            <v>0.32363806900382042</v>
          </cell>
          <cell r="AP33">
            <v>0</v>
          </cell>
          <cell r="AQ33">
            <v>0.29310971152782445</v>
          </cell>
          <cell r="AR33">
            <v>0</v>
          </cell>
          <cell r="AS33">
            <v>0</v>
          </cell>
          <cell r="AT33">
            <v>0</v>
          </cell>
          <cell r="AU33">
            <v>0</v>
          </cell>
          <cell r="AV33">
            <v>0</v>
          </cell>
          <cell r="AW33">
            <v>0</v>
          </cell>
          <cell r="AX33">
            <v>0</v>
          </cell>
          <cell r="AY33">
            <v>0</v>
          </cell>
          <cell r="AZ33">
            <v>0.28563691341876984</v>
          </cell>
          <cell r="BA33">
            <v>0</v>
          </cell>
          <cell r="BB33">
            <v>0</v>
          </cell>
          <cell r="BC33">
            <v>0</v>
          </cell>
          <cell r="BD33">
            <v>0</v>
          </cell>
          <cell r="BE33">
            <v>0</v>
          </cell>
          <cell r="BF33">
            <v>0</v>
          </cell>
          <cell r="BG33">
            <v>0.29246906195580963</v>
          </cell>
          <cell r="BH33">
            <v>0</v>
          </cell>
          <cell r="BI33">
            <v>0.29366258159279823</v>
          </cell>
          <cell r="BJ33">
            <v>0</v>
          </cell>
          <cell r="BK33">
            <v>0</v>
          </cell>
          <cell r="BL33">
            <v>0</v>
          </cell>
          <cell r="BM33">
            <v>0</v>
          </cell>
          <cell r="BN33">
            <v>0</v>
          </cell>
          <cell r="BO33">
            <v>0</v>
          </cell>
        </row>
        <row r="34">
          <cell r="P34">
            <v>2013</v>
          </cell>
          <cell r="Q34">
            <v>0.30536913871765137</v>
          </cell>
          <cell r="R34">
            <v>0.26195554503798479</v>
          </cell>
          <cell r="S34">
            <v>0</v>
          </cell>
          <cell r="T34">
            <v>0</v>
          </cell>
          <cell r="U34">
            <v>0.26529003672301771</v>
          </cell>
          <cell r="V34">
            <v>0</v>
          </cell>
          <cell r="W34">
            <v>0</v>
          </cell>
          <cell r="X34">
            <v>0.25528069262206554</v>
          </cell>
          <cell r="Y34">
            <v>0</v>
          </cell>
          <cell r="Z34">
            <v>0</v>
          </cell>
          <cell r="AA34">
            <v>0</v>
          </cell>
          <cell r="AB34">
            <v>0</v>
          </cell>
          <cell r="AC34">
            <v>0</v>
          </cell>
          <cell r="AD34">
            <v>0</v>
          </cell>
          <cell r="AE34">
            <v>0</v>
          </cell>
          <cell r="AF34">
            <v>0.25725577905774116</v>
          </cell>
          <cell r="AG34">
            <v>0</v>
          </cell>
          <cell r="AH34">
            <v>0</v>
          </cell>
          <cell r="AI34">
            <v>0</v>
          </cell>
          <cell r="AJ34">
            <v>0</v>
          </cell>
          <cell r="AK34">
            <v>0</v>
          </cell>
          <cell r="AL34">
            <v>0</v>
          </cell>
          <cell r="AM34">
            <v>0</v>
          </cell>
          <cell r="AN34">
            <v>0</v>
          </cell>
          <cell r="AO34">
            <v>0.29881014044582843</v>
          </cell>
          <cell r="AP34">
            <v>0</v>
          </cell>
          <cell r="AQ34">
            <v>0.26100339198112488</v>
          </cell>
          <cell r="AR34">
            <v>0</v>
          </cell>
          <cell r="AS34">
            <v>0</v>
          </cell>
          <cell r="AT34">
            <v>0</v>
          </cell>
          <cell r="AU34">
            <v>0</v>
          </cell>
          <cell r="AV34">
            <v>0</v>
          </cell>
          <cell r="AW34">
            <v>0</v>
          </cell>
          <cell r="AX34">
            <v>0</v>
          </cell>
          <cell r="AY34">
            <v>0</v>
          </cell>
          <cell r="AZ34">
            <v>0.25022754141688347</v>
          </cell>
          <cell r="BA34">
            <v>0</v>
          </cell>
          <cell r="BB34">
            <v>0</v>
          </cell>
          <cell r="BC34">
            <v>0</v>
          </cell>
          <cell r="BD34">
            <v>0</v>
          </cell>
          <cell r="BE34">
            <v>0</v>
          </cell>
          <cell r="BF34">
            <v>0</v>
          </cell>
          <cell r="BG34">
            <v>0.26549476295709606</v>
          </cell>
          <cell r="BH34">
            <v>0</v>
          </cell>
          <cell r="BI34">
            <v>0.2633228693753481</v>
          </cell>
          <cell r="BJ34">
            <v>0</v>
          </cell>
          <cell r="BK34">
            <v>0</v>
          </cell>
          <cell r="BL34">
            <v>0</v>
          </cell>
          <cell r="BM34">
            <v>0</v>
          </cell>
          <cell r="BN34">
            <v>0</v>
          </cell>
          <cell r="BO34">
            <v>0</v>
          </cell>
        </row>
        <row r="35">
          <cell r="P35">
            <v>2014</v>
          </cell>
          <cell r="Q35">
            <v>0.28554502129554749</v>
          </cell>
          <cell r="R35">
            <v>0.26261211013793939</v>
          </cell>
          <cell r="S35">
            <v>0</v>
          </cell>
          <cell r="T35">
            <v>0</v>
          </cell>
          <cell r="U35">
            <v>0.26548194882273674</v>
          </cell>
          <cell r="V35">
            <v>0</v>
          </cell>
          <cell r="W35">
            <v>0</v>
          </cell>
          <cell r="X35">
            <v>0.26082653787732124</v>
          </cell>
          <cell r="Y35">
            <v>0</v>
          </cell>
          <cell r="Z35">
            <v>0</v>
          </cell>
          <cell r="AA35">
            <v>0</v>
          </cell>
          <cell r="AB35">
            <v>0</v>
          </cell>
          <cell r="AC35">
            <v>0</v>
          </cell>
          <cell r="AD35">
            <v>0</v>
          </cell>
          <cell r="AE35">
            <v>0</v>
          </cell>
          <cell r="AF35">
            <v>0.28185882720351219</v>
          </cell>
          <cell r="AG35">
            <v>0</v>
          </cell>
          <cell r="AH35">
            <v>0</v>
          </cell>
          <cell r="AI35">
            <v>0</v>
          </cell>
          <cell r="AJ35">
            <v>0</v>
          </cell>
          <cell r="AK35">
            <v>0</v>
          </cell>
          <cell r="AL35">
            <v>0</v>
          </cell>
          <cell r="AM35">
            <v>0</v>
          </cell>
          <cell r="AN35">
            <v>0</v>
          </cell>
          <cell r="AO35">
            <v>0.27631244795024396</v>
          </cell>
          <cell r="AP35">
            <v>0</v>
          </cell>
          <cell r="AQ35">
            <v>0.26289864775538446</v>
          </cell>
          <cell r="AR35">
            <v>0</v>
          </cell>
          <cell r="AS35">
            <v>0</v>
          </cell>
          <cell r="AT35">
            <v>0</v>
          </cell>
          <cell r="AU35">
            <v>0</v>
          </cell>
          <cell r="AV35">
            <v>0</v>
          </cell>
          <cell r="AW35">
            <v>0</v>
          </cell>
          <cell r="AX35">
            <v>0</v>
          </cell>
          <cell r="AY35">
            <v>0</v>
          </cell>
          <cell r="AZ35">
            <v>0.25999952784180641</v>
          </cell>
          <cell r="BA35">
            <v>0</v>
          </cell>
          <cell r="BB35">
            <v>0</v>
          </cell>
          <cell r="BC35">
            <v>0</v>
          </cell>
          <cell r="BD35">
            <v>0</v>
          </cell>
          <cell r="BE35">
            <v>0</v>
          </cell>
          <cell r="BF35">
            <v>0</v>
          </cell>
          <cell r="BG35">
            <v>0.25770884031057362</v>
          </cell>
          <cell r="BH35">
            <v>0</v>
          </cell>
          <cell r="BI35">
            <v>0.26348683694005015</v>
          </cell>
          <cell r="BJ35">
            <v>0</v>
          </cell>
          <cell r="BK35">
            <v>0</v>
          </cell>
          <cell r="BL35">
            <v>0</v>
          </cell>
          <cell r="BM35">
            <v>0</v>
          </cell>
          <cell r="BN35">
            <v>0</v>
          </cell>
          <cell r="BO35">
            <v>0</v>
          </cell>
        </row>
        <row r="36">
          <cell r="P36">
            <v>2015</v>
          </cell>
          <cell r="Q36">
            <v>0.27521929144859314</v>
          </cell>
          <cell r="R36">
            <v>0.24554807274043561</v>
          </cell>
          <cell r="S36">
            <v>0</v>
          </cell>
          <cell r="T36">
            <v>0</v>
          </cell>
          <cell r="U36">
            <v>0.24397840513288974</v>
          </cell>
          <cell r="V36">
            <v>0</v>
          </cell>
          <cell r="W36">
            <v>0</v>
          </cell>
          <cell r="X36">
            <v>0.25017894783616068</v>
          </cell>
          <cell r="Y36">
            <v>0</v>
          </cell>
          <cell r="Z36">
            <v>0</v>
          </cell>
          <cell r="AA36">
            <v>0</v>
          </cell>
          <cell r="AB36">
            <v>0</v>
          </cell>
          <cell r="AC36">
            <v>0</v>
          </cell>
          <cell r="AD36">
            <v>0</v>
          </cell>
          <cell r="AE36">
            <v>0</v>
          </cell>
          <cell r="AF36">
            <v>0.26525573167204858</v>
          </cell>
          <cell r="AG36">
            <v>0</v>
          </cell>
          <cell r="AH36">
            <v>0</v>
          </cell>
          <cell r="AI36">
            <v>0</v>
          </cell>
          <cell r="AJ36">
            <v>0</v>
          </cell>
          <cell r="AK36">
            <v>0</v>
          </cell>
          <cell r="AL36">
            <v>0</v>
          </cell>
          <cell r="AM36">
            <v>0</v>
          </cell>
          <cell r="AN36">
            <v>0</v>
          </cell>
          <cell r="AO36">
            <v>0.25363505342602732</v>
          </cell>
          <cell r="AP36">
            <v>0</v>
          </cell>
          <cell r="AQ36">
            <v>0.24688534809648988</v>
          </cell>
          <cell r="AR36">
            <v>0</v>
          </cell>
          <cell r="AS36">
            <v>0</v>
          </cell>
          <cell r="AT36">
            <v>0</v>
          </cell>
          <cell r="AU36">
            <v>0</v>
          </cell>
          <cell r="AV36">
            <v>0</v>
          </cell>
          <cell r="AW36">
            <v>0</v>
          </cell>
          <cell r="AX36">
            <v>0</v>
          </cell>
          <cell r="AY36">
            <v>0</v>
          </cell>
          <cell r="AZ36">
            <v>0.24596712617576122</v>
          </cell>
          <cell r="BA36">
            <v>0</v>
          </cell>
          <cell r="BB36">
            <v>0</v>
          </cell>
          <cell r="BC36">
            <v>0</v>
          </cell>
          <cell r="BD36">
            <v>0</v>
          </cell>
          <cell r="BE36">
            <v>0</v>
          </cell>
          <cell r="BF36">
            <v>0</v>
          </cell>
          <cell r="BG36">
            <v>0.24336571581661701</v>
          </cell>
          <cell r="BH36">
            <v>0</v>
          </cell>
          <cell r="BI36">
            <v>0.24543534293770791</v>
          </cell>
          <cell r="BJ36">
            <v>0</v>
          </cell>
          <cell r="BK36">
            <v>0</v>
          </cell>
          <cell r="BL36">
            <v>0</v>
          </cell>
          <cell r="BM36">
            <v>0</v>
          </cell>
          <cell r="BN36">
            <v>0</v>
          </cell>
          <cell r="BO36">
            <v>0</v>
          </cell>
        </row>
      </sheetData>
      <sheetData sheetId="16">
        <row r="2">
          <cell r="B2" t="str">
            <v>AL</v>
          </cell>
        </row>
      </sheetData>
    </sheetDataSet>
  </externalBook>
</externalLink>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37" sqref="B2:D37"/>
    </sheetView>
  </sheetViews>
  <sheetFormatPr defaultRowHeight="15" x14ac:dyDescent="0.25"/>
  <sheetData>
    <row r="1" spans="1:5" x14ac:dyDescent="0.25">
      <c r="A1" t="s">
        <v>137</v>
      </c>
      <c r="B1" t="s">
        <v>138</v>
      </c>
      <c r="C1" t="s">
        <v>133</v>
      </c>
      <c r="D1" t="s">
        <v>139</v>
      </c>
      <c r="E1" t="s">
        <v>0</v>
      </c>
    </row>
    <row r="2" spans="1:5" x14ac:dyDescent="0.25">
      <c r="A2">
        <v>1</v>
      </c>
      <c r="B2">
        <v>0</v>
      </c>
      <c r="C2">
        <v>0.46242773532867432</v>
      </c>
      <c r="D2">
        <v>0.46249172374606135</v>
      </c>
      <c r="E2">
        <v>1982</v>
      </c>
    </row>
    <row r="3" spans="1:5" x14ac:dyDescent="0.25">
      <c r="A3">
        <v>4</v>
      </c>
      <c r="B3">
        <v>0</v>
      </c>
      <c r="C3">
        <v>0.45858585834503174</v>
      </c>
      <c r="D3">
        <v>0.45429284453392033</v>
      </c>
      <c r="E3">
        <v>1983</v>
      </c>
    </row>
    <row r="4" spans="1:5" x14ac:dyDescent="0.25">
      <c r="A4">
        <v>5</v>
      </c>
      <c r="B4">
        <v>0</v>
      </c>
      <c r="C4">
        <v>0.41060903668403625</v>
      </c>
      <c r="D4">
        <v>0.41522167655825615</v>
      </c>
      <c r="E4">
        <v>1984</v>
      </c>
    </row>
    <row r="5" spans="1:5" x14ac:dyDescent="0.25">
      <c r="A5">
        <v>8</v>
      </c>
      <c r="B5">
        <v>0.13899999856948853</v>
      </c>
      <c r="C5">
        <v>0.39177489280700684</v>
      </c>
      <c r="D5">
        <v>0.39546543154120445</v>
      </c>
      <c r="E5">
        <v>1985</v>
      </c>
    </row>
    <row r="6" spans="1:5" x14ac:dyDescent="0.25">
      <c r="A6">
        <v>13</v>
      </c>
      <c r="B6">
        <v>0</v>
      </c>
      <c r="C6">
        <v>0.42994242906570435</v>
      </c>
      <c r="D6">
        <v>0.42508276712894438</v>
      </c>
      <c r="E6">
        <v>1986</v>
      </c>
    </row>
    <row r="7" spans="1:5" x14ac:dyDescent="0.25">
      <c r="A7">
        <v>16</v>
      </c>
      <c r="B7">
        <v>0</v>
      </c>
      <c r="C7">
        <v>0.38387715816497803</v>
      </c>
      <c r="D7">
        <v>0.38791163915395732</v>
      </c>
      <c r="E7">
        <v>1987</v>
      </c>
    </row>
    <row r="8" spans="1:5" x14ac:dyDescent="0.25">
      <c r="A8">
        <v>18</v>
      </c>
      <c r="B8">
        <v>0.10899999737739563</v>
      </c>
      <c r="C8">
        <v>0.38562092185020447</v>
      </c>
      <c r="D8">
        <v>0.3812879464030266</v>
      </c>
      <c r="E8">
        <v>1988</v>
      </c>
    </row>
    <row r="9" spans="1:5" x14ac:dyDescent="0.25">
      <c r="A9">
        <v>20</v>
      </c>
      <c r="B9">
        <v>0.10100000351667404</v>
      </c>
      <c r="C9">
        <v>0.3767605721950531</v>
      </c>
      <c r="D9">
        <v>0.37652871060371396</v>
      </c>
      <c r="E9">
        <v>1989</v>
      </c>
    </row>
    <row r="10" spans="1:5" x14ac:dyDescent="0.25">
      <c r="A10">
        <v>21</v>
      </c>
      <c r="B10">
        <v>0</v>
      </c>
      <c r="C10">
        <v>0.37627813220024109</v>
      </c>
      <c r="D10">
        <v>0.38711089265346527</v>
      </c>
      <c r="E10">
        <v>1990</v>
      </c>
    </row>
    <row r="11" spans="1:5" x14ac:dyDescent="0.25">
      <c r="A11">
        <v>22</v>
      </c>
      <c r="B11">
        <v>0</v>
      </c>
      <c r="C11">
        <v>0.3919999897480011</v>
      </c>
      <c r="D11">
        <v>0.38410090702772137</v>
      </c>
      <c r="E11">
        <v>1991</v>
      </c>
    </row>
    <row r="12" spans="1:5" x14ac:dyDescent="0.25">
      <c r="A12">
        <v>23</v>
      </c>
      <c r="B12">
        <v>0</v>
      </c>
      <c r="C12">
        <v>0.35546037554740906</v>
      </c>
      <c r="D12">
        <v>0.36129151625931261</v>
      </c>
      <c r="E12">
        <v>1992</v>
      </c>
    </row>
    <row r="13" spans="1:5" x14ac:dyDescent="0.25">
      <c r="A13">
        <v>24</v>
      </c>
      <c r="B13">
        <v>0</v>
      </c>
      <c r="C13">
        <v>0.32978722453117371</v>
      </c>
      <c r="D13">
        <v>0.33687886363267899</v>
      </c>
      <c r="E13">
        <v>1993</v>
      </c>
    </row>
    <row r="14" spans="1:5" x14ac:dyDescent="0.25">
      <c r="A14">
        <v>25</v>
      </c>
      <c r="B14">
        <v>0</v>
      </c>
      <c r="C14">
        <v>0.33273056149482727</v>
      </c>
      <c r="D14">
        <v>0.33613276308774948</v>
      </c>
      <c r="E14">
        <v>1994</v>
      </c>
    </row>
    <row r="15" spans="1:5" x14ac:dyDescent="0.25">
      <c r="A15">
        <v>26</v>
      </c>
      <c r="B15">
        <v>0</v>
      </c>
      <c r="C15">
        <v>0.35067436099052429</v>
      </c>
      <c r="D15">
        <v>0.33535041403770438</v>
      </c>
      <c r="E15">
        <v>1995</v>
      </c>
    </row>
    <row r="16" spans="1:5" x14ac:dyDescent="0.25">
      <c r="A16">
        <v>27</v>
      </c>
      <c r="B16">
        <v>0.12999999523162842</v>
      </c>
      <c r="C16">
        <v>0.30434781312942505</v>
      </c>
      <c r="D16">
        <v>0.30724632464349272</v>
      </c>
      <c r="E16">
        <v>1996</v>
      </c>
    </row>
    <row r="17" spans="1:5" x14ac:dyDescent="0.25">
      <c r="A17">
        <v>28</v>
      </c>
      <c r="B17">
        <v>0</v>
      </c>
      <c r="C17">
        <v>0.26956522464752197</v>
      </c>
      <c r="D17">
        <v>0.27828589279949661</v>
      </c>
      <c r="E17">
        <v>1997</v>
      </c>
    </row>
    <row r="18" spans="1:5" x14ac:dyDescent="0.25">
      <c r="A18">
        <v>29</v>
      </c>
      <c r="B18">
        <v>0</v>
      </c>
      <c r="C18">
        <v>0.3430493175983429</v>
      </c>
      <c r="D18">
        <v>0.32082698729634285</v>
      </c>
      <c r="E18">
        <v>1998</v>
      </c>
    </row>
    <row r="19" spans="1:5" x14ac:dyDescent="0.25">
      <c r="A19">
        <v>30</v>
      </c>
      <c r="B19">
        <v>0</v>
      </c>
      <c r="C19">
        <v>0.25872689485549927</v>
      </c>
      <c r="D19">
        <v>0.29186471855640417</v>
      </c>
      <c r="E19">
        <v>1999</v>
      </c>
    </row>
    <row r="20" spans="1:5" x14ac:dyDescent="0.25">
      <c r="A20">
        <v>31</v>
      </c>
      <c r="B20">
        <v>5.299999937415123E-2</v>
      </c>
      <c r="C20">
        <v>0.30885529518127441</v>
      </c>
      <c r="D20">
        <v>0.29593857404589657</v>
      </c>
      <c r="E20">
        <v>2000</v>
      </c>
    </row>
    <row r="21" spans="1:5" x14ac:dyDescent="0.25">
      <c r="A21">
        <v>33</v>
      </c>
      <c r="B21">
        <v>0</v>
      </c>
      <c r="C21">
        <v>0.2932790219783783</v>
      </c>
      <c r="D21">
        <v>0.30778839951753612</v>
      </c>
      <c r="E21">
        <v>2001</v>
      </c>
    </row>
    <row r="22" spans="1:5" x14ac:dyDescent="0.25">
      <c r="A22">
        <v>37</v>
      </c>
      <c r="B22">
        <v>0</v>
      </c>
      <c r="C22">
        <v>0.33266532421112061</v>
      </c>
      <c r="D22">
        <v>0.31505857673287385</v>
      </c>
      <c r="E22">
        <v>2002</v>
      </c>
    </row>
    <row r="23" spans="1:5" x14ac:dyDescent="0.25">
      <c r="A23">
        <v>38</v>
      </c>
      <c r="B23">
        <v>3.9999999105930328E-2</v>
      </c>
      <c r="C23">
        <v>0.29126214981079102</v>
      </c>
      <c r="D23">
        <v>0.29709503424167638</v>
      </c>
      <c r="E23">
        <v>2003</v>
      </c>
    </row>
    <row r="24" spans="1:5" x14ac:dyDescent="0.25">
      <c r="A24">
        <v>39</v>
      </c>
      <c r="B24">
        <v>0</v>
      </c>
      <c r="C24">
        <v>0.30158731341362</v>
      </c>
      <c r="D24">
        <v>0.2836132333874703</v>
      </c>
      <c r="E24">
        <v>2004</v>
      </c>
    </row>
    <row r="25" spans="1:5" x14ac:dyDescent="0.25">
      <c r="A25">
        <v>41</v>
      </c>
      <c r="B25">
        <v>0</v>
      </c>
      <c r="C25">
        <v>0.29263156652450562</v>
      </c>
      <c r="D25">
        <v>0.30226728378236295</v>
      </c>
      <c r="E25">
        <v>2005</v>
      </c>
    </row>
    <row r="26" spans="1:5" x14ac:dyDescent="0.25">
      <c r="A26">
        <v>42</v>
      </c>
      <c r="B26">
        <v>0.19799999892711639</v>
      </c>
      <c r="C26">
        <v>0.31662869453430176</v>
      </c>
      <c r="D26">
        <v>0.29511985446512701</v>
      </c>
      <c r="E26">
        <v>2006</v>
      </c>
    </row>
    <row r="27" spans="1:5" x14ac:dyDescent="0.25">
      <c r="A27">
        <v>45</v>
      </c>
      <c r="B27">
        <v>0</v>
      </c>
      <c r="C27">
        <v>0.32378855347633362</v>
      </c>
      <c r="D27">
        <v>0.29918686524033544</v>
      </c>
      <c r="E27">
        <v>2007</v>
      </c>
    </row>
    <row r="28" spans="1:5" x14ac:dyDescent="0.25">
      <c r="A28">
        <v>46</v>
      </c>
      <c r="B28">
        <v>8.999999612569809E-3</v>
      </c>
      <c r="C28">
        <v>0.308270663022995</v>
      </c>
      <c r="D28">
        <v>0.31620879234373567</v>
      </c>
      <c r="E28">
        <v>2008</v>
      </c>
    </row>
    <row r="29" spans="1:5" x14ac:dyDescent="0.25">
      <c r="A29">
        <v>47</v>
      </c>
      <c r="B29">
        <v>0</v>
      </c>
      <c r="C29">
        <v>0.30421686172485352</v>
      </c>
      <c r="D29">
        <v>0.30985015830397611</v>
      </c>
      <c r="E29">
        <v>2009</v>
      </c>
    </row>
    <row r="30" spans="1:5" x14ac:dyDescent="0.25">
      <c r="A30">
        <v>48</v>
      </c>
      <c r="B30">
        <v>3.7999998778104782E-2</v>
      </c>
      <c r="C30">
        <v>0.22096318006515503</v>
      </c>
      <c r="D30">
        <v>0.29393395404517653</v>
      </c>
      <c r="E30">
        <v>2010</v>
      </c>
    </row>
    <row r="31" spans="1:5" x14ac:dyDescent="0.25">
      <c r="A31">
        <v>49</v>
      </c>
      <c r="B31">
        <v>0</v>
      </c>
      <c r="C31">
        <v>0.25301206111907959</v>
      </c>
      <c r="D31">
        <v>0.29188917967677114</v>
      </c>
      <c r="E31">
        <v>2011</v>
      </c>
    </row>
    <row r="32" spans="1:5" x14ac:dyDescent="0.25">
      <c r="A32">
        <v>50</v>
      </c>
      <c r="B32">
        <v>0</v>
      </c>
      <c r="C32">
        <v>0.34337350726127625</v>
      </c>
      <c r="D32">
        <v>0.29679476535320287</v>
      </c>
      <c r="E32">
        <v>2012</v>
      </c>
    </row>
    <row r="33" spans="1:5" x14ac:dyDescent="0.25">
      <c r="A33">
        <v>51</v>
      </c>
      <c r="B33">
        <v>0</v>
      </c>
      <c r="C33">
        <v>0.29325512051582336</v>
      </c>
      <c r="D33">
        <v>0.27790786644816401</v>
      </c>
      <c r="E33">
        <v>2013</v>
      </c>
    </row>
    <row r="34" spans="1:5" x14ac:dyDescent="0.25">
      <c r="A34">
        <v>53</v>
      </c>
      <c r="B34">
        <v>7.6999999582767487E-2</v>
      </c>
      <c r="C34">
        <v>0.27272728085517883</v>
      </c>
      <c r="D34">
        <v>0.27518991136550908</v>
      </c>
      <c r="E34">
        <v>2014</v>
      </c>
    </row>
    <row r="35" spans="1:5" x14ac:dyDescent="0.25">
      <c r="A35">
        <v>54</v>
      </c>
      <c r="B35">
        <v>0</v>
      </c>
      <c r="C35">
        <v>0.28020566701889038</v>
      </c>
      <c r="D35">
        <v>0.25709336046874526</v>
      </c>
      <c r="E35">
        <v>2015</v>
      </c>
    </row>
    <row r="36" spans="1:5" x14ac:dyDescent="0.25">
      <c r="A36">
        <v>55</v>
      </c>
      <c r="B36">
        <v>0</v>
      </c>
    </row>
    <row r="37" spans="1:5" x14ac:dyDescent="0.25">
      <c r="A37">
        <v>56</v>
      </c>
      <c r="B37">
        <v>0.10700000077486038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P1" workbookViewId="0">
      <selection activeCell="AG23" sqref="AG23"/>
    </sheetView>
  </sheetViews>
  <sheetFormatPr defaultColWidth="8.85546875" defaultRowHeight="15" x14ac:dyDescent="0.25"/>
  <sheetData>
    <row r="1" spans="1:37" x14ac:dyDescent="0.25">
      <c r="A1" t="s">
        <v>0</v>
      </c>
      <c r="B1" t="s">
        <v>141</v>
      </c>
      <c r="C1" t="s">
        <v>1</v>
      </c>
      <c r="D1" t="s">
        <v>2</v>
      </c>
      <c r="E1" t="s">
        <v>3</v>
      </c>
      <c r="F1" t="s">
        <v>6</v>
      </c>
      <c r="G1" t="s">
        <v>7</v>
      </c>
      <c r="H1" t="s">
        <v>8</v>
      </c>
      <c r="I1" t="s">
        <v>9</v>
      </c>
      <c r="J1" t="s">
        <v>10</v>
      </c>
      <c r="K1" t="s">
        <v>11</v>
      </c>
      <c r="L1" t="s">
        <v>148</v>
      </c>
      <c r="M1" t="s">
        <v>12</v>
      </c>
      <c r="N1" t="s">
        <v>13</v>
      </c>
      <c r="O1" t="s">
        <v>149</v>
      </c>
      <c r="P1" t="s">
        <v>14</v>
      </c>
      <c r="Q1" t="s">
        <v>150</v>
      </c>
      <c r="R1" t="s">
        <v>15</v>
      </c>
      <c r="S1" t="s">
        <v>151</v>
      </c>
      <c r="T1" t="s">
        <v>16</v>
      </c>
      <c r="U1" t="s">
        <v>152</v>
      </c>
      <c r="V1" t="s">
        <v>155</v>
      </c>
      <c r="W1" t="s">
        <v>19</v>
      </c>
      <c r="X1" t="s">
        <v>156</v>
      </c>
      <c r="Y1" t="s">
        <v>157</v>
      </c>
      <c r="Z1" t="s">
        <v>158</v>
      </c>
      <c r="AA1" t="s">
        <v>21</v>
      </c>
      <c r="AB1" t="s">
        <v>22</v>
      </c>
      <c r="AC1" t="s">
        <v>23</v>
      </c>
      <c r="AD1" t="s">
        <v>24</v>
      </c>
      <c r="AE1" t="s">
        <v>161</v>
      </c>
      <c r="AF1" t="s">
        <v>162</v>
      </c>
      <c r="AG1" t="s">
        <v>163</v>
      </c>
      <c r="AH1" t="s">
        <v>164</v>
      </c>
      <c r="AI1" t="s">
        <v>25</v>
      </c>
      <c r="AJ1" t="s">
        <v>165</v>
      </c>
      <c r="AK1" t="s">
        <v>26</v>
      </c>
    </row>
    <row r="2" spans="1:37" x14ac:dyDescent="0.25">
      <c r="A2">
        <v>1982</v>
      </c>
      <c r="B2">
        <v>5.2682776004076004E-3</v>
      </c>
      <c r="C2">
        <v>1.6182824969291687E-2</v>
      </c>
      <c r="D2">
        <v>-5.7167080231010914E-3</v>
      </c>
      <c r="E2">
        <v>-5.1243486814200878E-3</v>
      </c>
      <c r="F2">
        <v>-9.042154997587204E-3</v>
      </c>
      <c r="G2">
        <v>2.111797034740448E-2</v>
      </c>
      <c r="H2">
        <v>1.758108101785183E-2</v>
      </c>
      <c r="I2">
        <v>1.3194800354540348E-2</v>
      </c>
      <c r="J2">
        <v>9.3489168211817741E-3</v>
      </c>
      <c r="K2">
        <v>3.2436985522508621E-2</v>
      </c>
      <c r="L2">
        <v>4.320107027888298E-2</v>
      </c>
      <c r="M2">
        <v>-3.745877742767334E-2</v>
      </c>
      <c r="N2">
        <v>-5.8778529055416584E-3</v>
      </c>
      <c r="O2">
        <v>-8.314153179526329E-3</v>
      </c>
      <c r="P2">
        <v>-3.3312258892692626E-4</v>
      </c>
      <c r="Q2">
        <v>-7.3644809424877167E-2</v>
      </c>
      <c r="R2">
        <v>4.2641587555408478E-2</v>
      </c>
      <c r="S2">
        <v>-2.1007195115089417E-2</v>
      </c>
      <c r="T2">
        <v>1.2436040677130222E-2</v>
      </c>
      <c r="U2">
        <v>-4.2579486966133118E-2</v>
      </c>
      <c r="V2">
        <v>-1.2066302821040154E-2</v>
      </c>
      <c r="W2">
        <v>-2.366972528398037E-2</v>
      </c>
      <c r="X2">
        <v>5.8189700357615948E-3</v>
      </c>
      <c r="Y2">
        <v>-2.8546527028083801E-3</v>
      </c>
      <c r="Z2">
        <v>1.3585959561169147E-2</v>
      </c>
      <c r="AA2">
        <v>5.7697150623425841E-4</v>
      </c>
      <c r="AB2">
        <v>-3.7672636099159718E-3</v>
      </c>
      <c r="AC2">
        <v>1.4174315147101879E-3</v>
      </c>
      <c r="AD2">
        <v>-3.2677063718438148E-3</v>
      </c>
      <c r="AE2">
        <v>3.3236362040042877E-2</v>
      </c>
      <c r="AF2">
        <v>1.5597951132804155E-3</v>
      </c>
      <c r="AG2">
        <v>-3.3961884677410126E-2</v>
      </c>
      <c r="AH2">
        <v>1.0011684149503708E-2</v>
      </c>
      <c r="AI2">
        <v>-1.8856218084692955E-2</v>
      </c>
      <c r="AJ2">
        <v>-2.4769355077296495E-3</v>
      </c>
      <c r="AK2">
        <v>6.3988416513893753E-5</v>
      </c>
    </row>
    <row r="3" spans="1:37" x14ac:dyDescent="0.25">
      <c r="A3">
        <v>1983</v>
      </c>
      <c r="B3">
        <v>-1.2405744753777981E-2</v>
      </c>
      <c r="C3">
        <v>1.654803566634655E-2</v>
      </c>
      <c r="D3">
        <v>-5.4213190451264381E-3</v>
      </c>
      <c r="E3">
        <v>-8.5626989603042603E-3</v>
      </c>
      <c r="F3">
        <v>3.0219701584428549E-3</v>
      </c>
      <c r="G3">
        <v>1.9523740047588944E-3</v>
      </c>
      <c r="H3">
        <v>8.0947717651724815E-3</v>
      </c>
      <c r="I3">
        <v>-1.7757503315806389E-2</v>
      </c>
      <c r="J3">
        <v>-2.187764085829258E-2</v>
      </c>
      <c r="K3">
        <v>1.0520354844629765E-2</v>
      </c>
      <c r="L3">
        <v>-4.321114718914032E-2</v>
      </c>
      <c r="M3">
        <v>-3.0780378729104996E-2</v>
      </c>
      <c r="N3">
        <v>-2.6365272700786591E-2</v>
      </c>
      <c r="O3">
        <v>-9.8012136295437813E-3</v>
      </c>
      <c r="P3">
        <v>-1.4427999034523964E-2</v>
      </c>
      <c r="Q3">
        <v>3.741864487528801E-2</v>
      </c>
      <c r="R3">
        <v>3.9848829619586468E-3</v>
      </c>
      <c r="S3">
        <v>3.0578166246414185E-2</v>
      </c>
      <c r="T3">
        <v>-7.6600192114710808E-3</v>
      </c>
      <c r="U3">
        <v>1.2916550971567631E-2</v>
      </c>
      <c r="V3">
        <v>-1.0737711272668093E-4</v>
      </c>
      <c r="W3">
        <v>-2.5038333609700203E-2</v>
      </c>
      <c r="X3">
        <v>-9.7973067313432693E-3</v>
      </c>
      <c r="Y3">
        <v>-7.3600574396550655E-3</v>
      </c>
      <c r="Z3">
        <v>2.4556382559239864E-3</v>
      </c>
      <c r="AA3">
        <v>7.7329869382083416E-3</v>
      </c>
      <c r="AB3">
        <v>3.6121536046266556E-2</v>
      </c>
      <c r="AC3">
        <v>-4.8249447718262672E-3</v>
      </c>
      <c r="AD3">
        <v>-4.3505944311618805E-2</v>
      </c>
      <c r="AE3">
        <v>1.5546629205346107E-2</v>
      </c>
      <c r="AF3">
        <v>6.005607545375824E-3</v>
      </c>
      <c r="AG3">
        <v>2.8662677854299545E-2</v>
      </c>
      <c r="AH3">
        <v>-4.089724738150835E-3</v>
      </c>
      <c r="AI3">
        <v>-1.4940765686333179E-2</v>
      </c>
      <c r="AJ3">
        <v>3.8178510963916779E-2</v>
      </c>
      <c r="AK3">
        <v>-4.2930138297379017E-3</v>
      </c>
    </row>
    <row r="4" spans="1:37" x14ac:dyDescent="0.25">
      <c r="A4">
        <v>1984</v>
      </c>
      <c r="B4">
        <v>4.7262017615139484E-3</v>
      </c>
      <c r="C4">
        <v>4.0903161279857159E-3</v>
      </c>
      <c r="D4">
        <v>-2.540658600628376E-2</v>
      </c>
      <c r="E4">
        <v>-1.7566867172718048E-3</v>
      </c>
      <c r="F4">
        <v>9.1066798195242882E-3</v>
      </c>
      <c r="G4">
        <v>3.0299350619316101E-2</v>
      </c>
      <c r="H4">
        <v>-1.7310841009020805E-2</v>
      </c>
      <c r="I4">
        <v>1.9033566117286682E-2</v>
      </c>
      <c r="J4">
        <v>9.909946471452713E-3</v>
      </c>
      <c r="K4">
        <v>-4.6219930052757263E-2</v>
      </c>
      <c r="L4">
        <v>-8.8497437536716461E-2</v>
      </c>
      <c r="M4">
        <v>3.1218061223626137E-2</v>
      </c>
      <c r="N4">
        <v>-8.9778105029836297E-4</v>
      </c>
      <c r="O4">
        <v>-1.8824460858013481E-4</v>
      </c>
      <c r="P4">
        <v>-1.0280958376824856E-2</v>
      </c>
      <c r="Q4">
        <v>0.11139955371618271</v>
      </c>
      <c r="R4">
        <v>4.2531836777925491E-2</v>
      </c>
      <c r="S4">
        <v>2.717791311442852E-2</v>
      </c>
      <c r="T4">
        <v>5.9608358889818192E-2</v>
      </c>
      <c r="U4">
        <v>-5.415310338139534E-2</v>
      </c>
      <c r="V4">
        <v>1.5441997675225139E-3</v>
      </c>
      <c r="W4">
        <v>1.9764073193073273E-2</v>
      </c>
      <c r="X4">
        <v>-2.3488530889153481E-2</v>
      </c>
      <c r="Y4">
        <v>-1.3004126958549023E-2</v>
      </c>
      <c r="Z4">
        <v>1.0512427426874638E-2</v>
      </c>
      <c r="AA4">
        <v>1.7974972724914551E-2</v>
      </c>
      <c r="AB4">
        <v>-5.5298078805208206E-3</v>
      </c>
      <c r="AC4">
        <v>-1.0019225068390369E-2</v>
      </c>
      <c r="AD4">
        <v>-4.4354043900966644E-2</v>
      </c>
      <c r="AE4">
        <v>-7.9941470175981522E-3</v>
      </c>
      <c r="AF4">
        <v>-6.4772381447255611E-3</v>
      </c>
      <c r="AG4">
        <v>9.6005070954561234E-3</v>
      </c>
      <c r="AH4">
        <v>1.3073078356683254E-2</v>
      </c>
      <c r="AI4">
        <v>-1.019398495554924E-2</v>
      </c>
      <c r="AJ4">
        <v>-2.3144619539380074E-2</v>
      </c>
      <c r="AK4">
        <v>4.6126400120556355E-3</v>
      </c>
    </row>
    <row r="5" spans="1:37" x14ac:dyDescent="0.25">
      <c r="A5">
        <v>1985</v>
      </c>
      <c r="B5">
        <v>3.4235376864671707E-2</v>
      </c>
      <c r="C5">
        <v>5.4358779452741146E-3</v>
      </c>
      <c r="D5">
        <v>-3.3856678754091263E-2</v>
      </c>
      <c r="E5">
        <v>-2.0536851137876511E-2</v>
      </c>
      <c r="F5">
        <v>1.0101484134793282E-2</v>
      </c>
      <c r="G5">
        <v>-4.0502874180674553E-3</v>
      </c>
      <c r="H5">
        <v>2.9994538053870201E-2</v>
      </c>
      <c r="I5">
        <v>1.4570455066859722E-2</v>
      </c>
      <c r="J5">
        <v>-3.1050322577357292E-3</v>
      </c>
      <c r="K5">
        <v>1.4286333695054054E-2</v>
      </c>
      <c r="L5">
        <v>-1.8183119595050812E-2</v>
      </c>
      <c r="M5">
        <v>-1.2237814255058765E-2</v>
      </c>
      <c r="N5">
        <v>9.2252343893051147E-3</v>
      </c>
      <c r="O5">
        <v>4.8450129106640816E-3</v>
      </c>
      <c r="P5">
        <v>2.4131815880537033E-2</v>
      </c>
      <c r="Q5">
        <v>9.7392626106739044E-2</v>
      </c>
      <c r="R5">
        <v>2.1853012964129448E-2</v>
      </c>
      <c r="S5">
        <v>-9.7145363688468933E-2</v>
      </c>
      <c r="T5">
        <v>1.7936035292223096E-3</v>
      </c>
      <c r="U5">
        <v>2.9822122305631638E-2</v>
      </c>
      <c r="V5">
        <v>1.447296142578125E-2</v>
      </c>
      <c r="W5">
        <v>1.0290741920471191E-2</v>
      </c>
      <c r="X5">
        <v>5.0891540013253689E-3</v>
      </c>
      <c r="Y5">
        <v>-1.4222527854144573E-2</v>
      </c>
      <c r="Z5">
        <v>1.087994547560811E-3</v>
      </c>
      <c r="AA5">
        <v>-1.6219848766922951E-2</v>
      </c>
      <c r="AB5">
        <v>-5.5423397570848465E-2</v>
      </c>
      <c r="AC5">
        <v>9.577503427863121E-3</v>
      </c>
      <c r="AD5">
        <v>1.4546602964401245E-2</v>
      </c>
      <c r="AE5">
        <v>1.5571373514831066E-2</v>
      </c>
      <c r="AF5">
        <v>3.7565270904451609E-3</v>
      </c>
      <c r="AG5">
        <v>2.0172035321593285E-2</v>
      </c>
      <c r="AH5">
        <v>-4.1967513971030712E-3</v>
      </c>
      <c r="AI5">
        <v>3.5241737496107817E-3</v>
      </c>
      <c r="AJ5">
        <v>3.584457328543067E-3</v>
      </c>
      <c r="AK5">
        <v>3.6905386950820684E-3</v>
      </c>
    </row>
    <row r="6" spans="1:37" x14ac:dyDescent="0.25">
      <c r="A6">
        <v>1986</v>
      </c>
      <c r="B6">
        <v>-4.3023738544434309E-4</v>
      </c>
      <c r="C6">
        <v>1.9789813086390495E-3</v>
      </c>
      <c r="D6">
        <v>-4.4945262372493744E-2</v>
      </c>
      <c r="E6">
        <v>-4.4859439134597778E-2</v>
      </c>
      <c r="F6">
        <v>-4.8117875121533871E-3</v>
      </c>
      <c r="G6">
        <v>-3.9917523972690105E-3</v>
      </c>
      <c r="H6">
        <v>-1.3855750672519207E-2</v>
      </c>
      <c r="I6">
        <v>-8.540215902030468E-3</v>
      </c>
      <c r="J6">
        <v>1.1257903650403023E-2</v>
      </c>
      <c r="K6">
        <v>2.3695079609751701E-2</v>
      </c>
      <c r="L6">
        <v>1.3874986208975315E-2</v>
      </c>
      <c r="M6">
        <v>-2.2460445761680603E-2</v>
      </c>
      <c r="N6">
        <v>3.8739815354347229E-2</v>
      </c>
      <c r="O6">
        <v>6.6867657005786896E-3</v>
      </c>
      <c r="P6">
        <v>2.014257712289691E-3</v>
      </c>
      <c r="Q6">
        <v>0.10881414264440536</v>
      </c>
      <c r="R6">
        <v>8.1988656893372536E-3</v>
      </c>
      <c r="S6">
        <v>1.2786508537828922E-2</v>
      </c>
      <c r="T6">
        <v>1.7089188622776419E-4</v>
      </c>
      <c r="U6">
        <v>-2.2604959085583687E-2</v>
      </c>
      <c r="V6">
        <v>5.578299518674612E-3</v>
      </c>
      <c r="W6">
        <v>-7.3898484697565436E-4</v>
      </c>
      <c r="X6">
        <v>-1.5782257542014122E-2</v>
      </c>
      <c r="Y6">
        <v>2.2758385166525841E-2</v>
      </c>
      <c r="Z6">
        <v>-8.2114320248365402E-3</v>
      </c>
      <c r="AA6">
        <v>-1.4436929486691952E-2</v>
      </c>
      <c r="AB6">
        <v>2.9009219259023666E-2</v>
      </c>
      <c r="AC6">
        <v>-1.9019769970327616E-3</v>
      </c>
      <c r="AD6">
        <v>-2.0458955317735672E-2</v>
      </c>
      <c r="AE6">
        <v>-2.8201410546898842E-2</v>
      </c>
      <c r="AF6">
        <v>7.1477298624813557E-3</v>
      </c>
      <c r="AG6">
        <v>-9.4828689470887184E-3</v>
      </c>
      <c r="AH6">
        <v>-1.6675814986228943E-2</v>
      </c>
      <c r="AI6">
        <v>-2.4894116446375847E-2</v>
      </c>
      <c r="AJ6">
        <v>-4.2710159905254841E-3</v>
      </c>
      <c r="AK6">
        <v>-4.8596621491014957E-3</v>
      </c>
    </row>
    <row r="7" spans="1:37" x14ac:dyDescent="0.25">
      <c r="A7">
        <v>1987</v>
      </c>
      <c r="B7">
        <v>-3.5505399107933044E-2</v>
      </c>
      <c r="C7">
        <v>-1.8802594393491745E-2</v>
      </c>
      <c r="D7">
        <v>-2.302473783493042E-2</v>
      </c>
      <c r="E7">
        <v>3.6849666386842728E-2</v>
      </c>
      <c r="F7">
        <v>-1.0079921223223209E-2</v>
      </c>
      <c r="G7">
        <v>-1.6101088374853134E-2</v>
      </c>
      <c r="H7">
        <v>1.6771603375673294E-2</v>
      </c>
      <c r="I7">
        <v>-8.0697005614638329E-3</v>
      </c>
      <c r="J7">
        <v>-1.0790386004373431E-3</v>
      </c>
      <c r="K7">
        <v>1.2220665812492371E-2</v>
      </c>
      <c r="L7">
        <v>5.299870390444994E-3</v>
      </c>
      <c r="M7">
        <v>2.0221055019646883E-3</v>
      </c>
      <c r="N7">
        <v>-5.2244765684008598E-3</v>
      </c>
      <c r="O7">
        <v>3.4160705399699509E-4</v>
      </c>
      <c r="P7">
        <v>-2.6400815695524216E-3</v>
      </c>
      <c r="Q7">
        <v>8.891412615776062E-2</v>
      </c>
      <c r="R7">
        <v>6.3801002688705921E-3</v>
      </c>
      <c r="S7">
        <v>-6.0338173061609268E-2</v>
      </c>
      <c r="T7">
        <v>1.4912408776581287E-2</v>
      </c>
      <c r="U7">
        <v>4.0589123964309692E-2</v>
      </c>
      <c r="V7">
        <v>-1.5925835818052292E-2</v>
      </c>
      <c r="W7">
        <v>-2.9210075736045837E-2</v>
      </c>
      <c r="X7">
        <v>-3.129962831735611E-2</v>
      </c>
      <c r="Y7">
        <v>9.3373954296112061E-3</v>
      </c>
      <c r="Z7">
        <v>-1.0473613627254963E-2</v>
      </c>
      <c r="AA7">
        <v>1.0844320058822632E-5</v>
      </c>
      <c r="AB7">
        <v>1.7933188006281853E-2</v>
      </c>
      <c r="AC7">
        <v>1.8193937838077545E-2</v>
      </c>
      <c r="AD7">
        <v>2.4020487442612648E-2</v>
      </c>
      <c r="AE7">
        <v>-5.0174906849861145E-2</v>
      </c>
      <c r="AF7">
        <v>-1.8306877464056015E-2</v>
      </c>
      <c r="AG7">
        <v>8.5756182670593262E-3</v>
      </c>
      <c r="AH7">
        <v>2.141287736594677E-2</v>
      </c>
      <c r="AI7">
        <v>-1.1207832954823971E-2</v>
      </c>
      <c r="AJ7">
        <v>2.4111843667924404E-3</v>
      </c>
      <c r="AK7">
        <v>4.0344810113310814E-3</v>
      </c>
    </row>
    <row r="8" spans="1:37" x14ac:dyDescent="0.25">
      <c r="A8">
        <v>1988</v>
      </c>
      <c r="B8">
        <v>2.0540278404951096E-2</v>
      </c>
      <c r="C8">
        <v>-5.0451676361262798E-3</v>
      </c>
      <c r="D8">
        <v>-9.6772082149982452E-2</v>
      </c>
      <c r="E8">
        <v>3.469650074839592E-2</v>
      </c>
      <c r="F8">
        <v>1.6076210886240005E-2</v>
      </c>
      <c r="G8">
        <v>2.1661518141627312E-2</v>
      </c>
      <c r="H8">
        <v>1.241195946931839E-2</v>
      </c>
      <c r="I8">
        <v>1.5730384737253189E-2</v>
      </c>
      <c r="J8">
        <v>-2.10808333940804E-3</v>
      </c>
      <c r="K8">
        <v>-8.7210331112146378E-3</v>
      </c>
      <c r="L8">
        <v>4.7250285744667053E-2</v>
      </c>
      <c r="M8">
        <v>1.8027832731604576E-2</v>
      </c>
      <c r="N8">
        <v>-1.3592000119388103E-2</v>
      </c>
      <c r="O8">
        <v>-3.3734261523932219E-3</v>
      </c>
      <c r="P8">
        <v>6.7927166819572449E-3</v>
      </c>
      <c r="Q8">
        <v>0.16640463471412659</v>
      </c>
      <c r="R8">
        <v>-1.1559697799384594E-2</v>
      </c>
      <c r="S8">
        <v>-3.7989474833011627E-2</v>
      </c>
      <c r="T8">
        <v>-3.8428403437137604E-2</v>
      </c>
      <c r="U8">
        <v>2.3357417434453964E-2</v>
      </c>
      <c r="V8">
        <v>-1.4071550220251083E-2</v>
      </c>
      <c r="W8">
        <v>1.8280113115906715E-2</v>
      </c>
      <c r="X8">
        <v>1.0986180044710636E-2</v>
      </c>
      <c r="Y8">
        <v>-1.197971124202013E-2</v>
      </c>
      <c r="Z8">
        <v>2.8097028844058514E-3</v>
      </c>
      <c r="AA8">
        <v>6.3969218172132969E-3</v>
      </c>
      <c r="AB8">
        <v>2.4774506688117981E-2</v>
      </c>
      <c r="AC8">
        <v>-2.7166304644197226E-3</v>
      </c>
      <c r="AD8">
        <v>-2.7827497106045485E-3</v>
      </c>
      <c r="AE8">
        <v>-2.4232488125562668E-2</v>
      </c>
      <c r="AF8">
        <v>-1.2021634029224515E-4</v>
      </c>
      <c r="AG8">
        <v>-2.4398297071456909E-2</v>
      </c>
      <c r="AH8">
        <v>1.7051988979801536E-3</v>
      </c>
      <c r="AI8">
        <v>-3.4352771937847137E-2</v>
      </c>
      <c r="AJ8">
        <v>1.3733762316405773E-2</v>
      </c>
      <c r="AK8">
        <v>-4.3329754844307899E-3</v>
      </c>
    </row>
    <row r="9" spans="1:37" x14ac:dyDescent="0.25">
      <c r="A9">
        <v>1989</v>
      </c>
      <c r="B9">
        <v>-1.600397564470768E-2</v>
      </c>
      <c r="C9">
        <v>9.3254446983337402E-3</v>
      </c>
      <c r="D9">
        <v>-0.10534802079200745</v>
      </c>
      <c r="E9">
        <v>3.5283251199871302E-3</v>
      </c>
      <c r="F9">
        <v>-6.6669224761426449E-3</v>
      </c>
      <c r="G9">
        <v>1.1161249130964279E-2</v>
      </c>
      <c r="H9">
        <v>9.0031366562470794E-4</v>
      </c>
      <c r="I9">
        <v>2.9266409575939178E-2</v>
      </c>
      <c r="J9">
        <v>2.2579641081392765E-3</v>
      </c>
      <c r="K9">
        <v>1.447509229183197E-2</v>
      </c>
      <c r="L9">
        <v>2.269710972905159E-2</v>
      </c>
      <c r="M9">
        <v>2.7228545397520065E-2</v>
      </c>
      <c r="N9">
        <v>-1.8976703286170959E-2</v>
      </c>
      <c r="O9">
        <v>4.3730731122195721E-3</v>
      </c>
      <c r="P9">
        <v>-2.6194754987955093E-2</v>
      </c>
      <c r="Q9">
        <v>4.5858155936002731E-2</v>
      </c>
      <c r="R9">
        <v>-3.8736168295145035E-2</v>
      </c>
      <c r="S9">
        <v>2.8681386262178421E-2</v>
      </c>
      <c r="T9">
        <v>3.2774170394986868E-3</v>
      </c>
      <c r="U9">
        <v>-2.7928179129958153E-2</v>
      </c>
      <c r="V9">
        <v>2.1741237491369247E-2</v>
      </c>
      <c r="W9">
        <v>7.5271710753440857E-2</v>
      </c>
      <c r="X9">
        <v>1.9593690522015095E-3</v>
      </c>
      <c r="Y9">
        <v>1.0557581670582294E-2</v>
      </c>
      <c r="Z9">
        <v>-2.25505530834198E-2</v>
      </c>
      <c r="AA9">
        <v>1.0523166507482529E-2</v>
      </c>
      <c r="AB9">
        <v>-5.4028525948524475E-2</v>
      </c>
      <c r="AC9">
        <v>-6.9779707118868828E-3</v>
      </c>
      <c r="AD9">
        <v>-4.9639645963907242E-2</v>
      </c>
      <c r="AE9">
        <v>2.3411912843585014E-2</v>
      </c>
      <c r="AF9">
        <v>3.5661613219417632E-4</v>
      </c>
      <c r="AG9">
        <v>-1.356176845729351E-2</v>
      </c>
      <c r="AH9">
        <v>1.3322035083547235E-3</v>
      </c>
      <c r="AI9">
        <v>1.8316075205802917E-2</v>
      </c>
      <c r="AJ9">
        <v>-1.5145245008170605E-2</v>
      </c>
      <c r="AK9">
        <v>-2.31861587963067E-4</v>
      </c>
    </row>
    <row r="10" spans="1:37" x14ac:dyDescent="0.25">
      <c r="A10">
        <v>1990</v>
      </c>
      <c r="B10">
        <v>-7.1393093094229698E-3</v>
      </c>
      <c r="C10">
        <v>1.0268009267747402E-2</v>
      </c>
      <c r="D10">
        <v>-6.5999560058116913E-2</v>
      </c>
      <c r="E10">
        <v>4.8588462173938751E-2</v>
      </c>
      <c r="F10">
        <v>-5.7904617860913277E-3</v>
      </c>
      <c r="G10">
        <v>-4.3909754604101181E-2</v>
      </c>
      <c r="H10">
        <v>-1.1482485570013523E-2</v>
      </c>
      <c r="I10">
        <v>-3.1447507441043854E-2</v>
      </c>
      <c r="J10">
        <v>1.1126996949315071E-2</v>
      </c>
      <c r="K10">
        <v>-1.7716143280267715E-2</v>
      </c>
      <c r="L10">
        <v>4.4747614301741123E-3</v>
      </c>
      <c r="M10">
        <v>4.6210088767111301E-3</v>
      </c>
      <c r="N10">
        <v>-3.4477870911359787E-2</v>
      </c>
      <c r="O10">
        <v>-5.6216120719909668E-3</v>
      </c>
      <c r="P10">
        <v>1.3010625727474689E-2</v>
      </c>
      <c r="Q10">
        <v>7.2911135852336884E-2</v>
      </c>
      <c r="R10">
        <v>-3.9707258110865951E-4</v>
      </c>
      <c r="S10">
        <v>-7.1605760604143143E-3</v>
      </c>
      <c r="T10">
        <v>6.1494745314121246E-3</v>
      </c>
      <c r="U10">
        <v>-7.8805508092045784E-3</v>
      </c>
      <c r="V10">
        <v>-2.0456158090382814E-3</v>
      </c>
      <c r="W10">
        <v>-3.4396953880786896E-2</v>
      </c>
      <c r="X10">
        <v>2.6082197204232216E-2</v>
      </c>
      <c r="Y10">
        <v>1.289107371121645E-2</v>
      </c>
      <c r="Z10">
        <v>9.9676689133048058E-3</v>
      </c>
      <c r="AA10">
        <v>-2.0611904561519623E-2</v>
      </c>
      <c r="AB10">
        <v>6.6185905598104E-3</v>
      </c>
      <c r="AC10">
        <v>8.0893803387880325E-3</v>
      </c>
      <c r="AD10">
        <v>-1.2818804942071438E-2</v>
      </c>
      <c r="AE10">
        <v>-1.1303547071292996E-3</v>
      </c>
      <c r="AF10">
        <v>-6.3386117108166218E-3</v>
      </c>
      <c r="AG10">
        <v>-4.4564963318407536E-3</v>
      </c>
      <c r="AH10">
        <v>-2.9293566476553679E-3</v>
      </c>
      <c r="AI10">
        <v>3.2252836972475052E-2</v>
      </c>
      <c r="AJ10">
        <v>-3.4104879945516586E-2</v>
      </c>
      <c r="AK10">
        <v>1.0832760483026505E-2</v>
      </c>
    </row>
    <row r="11" spans="1:37" x14ac:dyDescent="0.25">
      <c r="A11">
        <v>1991</v>
      </c>
      <c r="B11">
        <v>7.354823756031692E-4</v>
      </c>
      <c r="C11">
        <v>-1.6758348792791367E-2</v>
      </c>
      <c r="D11">
        <v>-6.8777404725551605E-2</v>
      </c>
      <c r="E11">
        <v>-2.645610086619854E-2</v>
      </c>
      <c r="F11">
        <v>-3.5306408535689116E-3</v>
      </c>
      <c r="G11">
        <v>7.1793003007769585E-3</v>
      </c>
      <c r="H11">
        <v>-3.6156117916107178E-2</v>
      </c>
      <c r="I11">
        <v>-2.5775270536541939E-2</v>
      </c>
      <c r="J11">
        <v>-1.5563189052045345E-2</v>
      </c>
      <c r="K11">
        <v>-1.4567921869456768E-2</v>
      </c>
      <c r="L11">
        <v>5.1448732614517212E-2</v>
      </c>
      <c r="M11">
        <v>3.8487870246171951E-2</v>
      </c>
      <c r="N11">
        <v>2.3241018876433372E-2</v>
      </c>
      <c r="O11">
        <v>-2.7426450978964567E-3</v>
      </c>
      <c r="P11">
        <v>1.4912503771483898E-2</v>
      </c>
      <c r="Q11">
        <v>1.8430104479193687E-2</v>
      </c>
      <c r="R11">
        <v>-1.5998110175132751E-2</v>
      </c>
      <c r="S11">
        <v>-5.2943918853998184E-2</v>
      </c>
      <c r="T11">
        <v>1.5453528612852097E-2</v>
      </c>
      <c r="U11">
        <v>2.5430148467421532E-2</v>
      </c>
      <c r="V11">
        <v>-9.9500818178057671E-3</v>
      </c>
      <c r="W11">
        <v>1.7030097544193268E-2</v>
      </c>
      <c r="X11">
        <v>-1.1176325380802155E-2</v>
      </c>
      <c r="Y11">
        <v>-1.4495241455733776E-2</v>
      </c>
      <c r="Z11">
        <v>3.2243288587778807E-3</v>
      </c>
      <c r="AA11">
        <v>-7.111199083738029E-4</v>
      </c>
      <c r="AB11">
        <v>-1.3432055711746216E-2</v>
      </c>
      <c r="AC11">
        <v>-1.1521149426698685E-2</v>
      </c>
      <c r="AD11">
        <v>3.3080934081226587E-3</v>
      </c>
      <c r="AE11">
        <v>9.0289423242211342E-3</v>
      </c>
      <c r="AF11">
        <v>4.8603715185890906E-6</v>
      </c>
      <c r="AG11">
        <v>-3.9766239933669567E-3</v>
      </c>
      <c r="AH11">
        <v>1.4505771920084953E-2</v>
      </c>
      <c r="AI11">
        <v>3.5301525145769119E-2</v>
      </c>
      <c r="AJ11">
        <v>-1.8746022833511233E-3</v>
      </c>
      <c r="AK11">
        <v>-7.8990822657942772E-3</v>
      </c>
    </row>
    <row r="12" spans="1:37" x14ac:dyDescent="0.25">
      <c r="A12">
        <v>1992</v>
      </c>
      <c r="B12">
        <v>-2.257646806538105E-2</v>
      </c>
      <c r="C12">
        <v>2.3101496044546366E-3</v>
      </c>
      <c r="D12">
        <v>-1.8112502992153168E-2</v>
      </c>
      <c r="E12">
        <v>-1.7634229734539986E-2</v>
      </c>
      <c r="F12">
        <v>8.8744238018989563E-3</v>
      </c>
      <c r="G12">
        <v>-2.2199681028723717E-2</v>
      </c>
      <c r="H12">
        <v>6.7902281880378723E-3</v>
      </c>
      <c r="I12">
        <v>-1.6288852319121361E-2</v>
      </c>
      <c r="J12">
        <v>-3.3254805020987988E-3</v>
      </c>
      <c r="K12">
        <v>5.8132299454882741E-4</v>
      </c>
      <c r="L12">
        <v>-1.1130094528198242E-2</v>
      </c>
      <c r="M12">
        <v>6.1336252838373184E-3</v>
      </c>
      <c r="N12">
        <v>-2.3119485005736351E-2</v>
      </c>
      <c r="O12">
        <v>1.0105491615831852E-2</v>
      </c>
      <c r="P12">
        <v>1.3844694010913372E-2</v>
      </c>
      <c r="Q12">
        <v>-0.1112816333770752</v>
      </c>
      <c r="R12">
        <v>3.4359053242951632E-3</v>
      </c>
      <c r="S12">
        <v>-3.2568950206041336E-2</v>
      </c>
      <c r="T12">
        <v>3.4834083169698715E-2</v>
      </c>
      <c r="U12">
        <v>5.9556342661380768E-2</v>
      </c>
      <c r="V12">
        <v>-1.9907433539628983E-2</v>
      </c>
      <c r="W12">
        <v>4.51662577688694E-2</v>
      </c>
      <c r="X12">
        <v>4.3062593787908554E-2</v>
      </c>
      <c r="Y12">
        <v>5.8647962287068367E-3</v>
      </c>
      <c r="Z12">
        <v>5.7868990115821362E-3</v>
      </c>
      <c r="AA12">
        <v>-1.7297976883128285E-3</v>
      </c>
      <c r="AB12">
        <v>5.8981734327971935E-3</v>
      </c>
      <c r="AC12">
        <v>-1.5548636205494404E-2</v>
      </c>
      <c r="AD12">
        <v>-1.4530173502862453E-2</v>
      </c>
      <c r="AE12">
        <v>1.8344826996326447E-2</v>
      </c>
      <c r="AF12">
        <v>3.3531473018229008E-3</v>
      </c>
      <c r="AG12">
        <v>-2.1076048142276704E-4</v>
      </c>
      <c r="AH12">
        <v>-5.3209722973406315E-3</v>
      </c>
      <c r="AI12">
        <v>-8.0810533836483955E-3</v>
      </c>
      <c r="AJ12">
        <v>-8.1747777760028839E-2</v>
      </c>
      <c r="AK12">
        <v>5.8311405591666698E-3</v>
      </c>
    </row>
    <row r="13" spans="1:37" x14ac:dyDescent="0.25">
      <c r="A13">
        <v>1993</v>
      </c>
      <c r="B13">
        <v>-1.0850313119590282E-2</v>
      </c>
      <c r="C13">
        <v>-5.0060782814398408E-4</v>
      </c>
      <c r="D13">
        <v>2.2741686552762985E-2</v>
      </c>
      <c r="E13">
        <v>2.2674596402794123E-3</v>
      </c>
      <c r="F13">
        <v>-3.2931396272033453E-3</v>
      </c>
      <c r="G13">
        <v>-3.1770206987857819E-2</v>
      </c>
      <c r="H13">
        <v>9.0352448751218617E-5</v>
      </c>
      <c r="I13">
        <v>4.7359757125377655E-2</v>
      </c>
      <c r="J13">
        <v>-4.9063633196055889E-3</v>
      </c>
      <c r="K13">
        <v>-1.0550189763307571E-2</v>
      </c>
      <c r="L13">
        <v>-3.8695055991411209E-2</v>
      </c>
      <c r="M13">
        <v>3.7736613303422928E-2</v>
      </c>
      <c r="N13">
        <v>2.4287283420562744E-2</v>
      </c>
      <c r="O13">
        <v>-9.0596890076994896E-3</v>
      </c>
      <c r="P13">
        <v>1.4696485362946987E-2</v>
      </c>
      <c r="Q13">
        <v>-6.5985128283500671E-2</v>
      </c>
      <c r="R13">
        <v>-5.8779339306056499E-3</v>
      </c>
      <c r="S13">
        <v>-5.6839380413293839E-2</v>
      </c>
      <c r="T13">
        <v>1.1945327743887901E-2</v>
      </c>
      <c r="U13">
        <v>-2.401290088891983E-2</v>
      </c>
      <c r="V13">
        <v>7.4790269136428833E-3</v>
      </c>
      <c r="W13">
        <v>1.6883371397852898E-2</v>
      </c>
      <c r="X13">
        <v>-7.8335767611861229E-3</v>
      </c>
      <c r="Y13">
        <v>1.6468165442347527E-2</v>
      </c>
      <c r="Z13">
        <v>-6.4690411818446591E-6</v>
      </c>
      <c r="AA13">
        <v>2.3342708125710487E-2</v>
      </c>
      <c r="AB13">
        <v>6.8817012012004852E-2</v>
      </c>
      <c r="AC13">
        <v>-8.4031717851758003E-3</v>
      </c>
      <c r="AD13">
        <v>-5.2335821092128754E-3</v>
      </c>
      <c r="AE13">
        <v>1.5514099039137363E-2</v>
      </c>
      <c r="AF13">
        <v>-7.1405647322535515E-3</v>
      </c>
      <c r="AG13">
        <v>-2.9028208926320076E-2</v>
      </c>
      <c r="AH13">
        <v>-9.6321152523159981E-3</v>
      </c>
      <c r="AI13">
        <v>-2.2290581837296486E-3</v>
      </c>
      <c r="AJ13">
        <v>-2.47349813580513E-2</v>
      </c>
      <c r="AK13">
        <v>7.0916390977799892E-3</v>
      </c>
    </row>
    <row r="14" spans="1:37" x14ac:dyDescent="0.25">
      <c r="A14">
        <v>1994</v>
      </c>
      <c r="B14">
        <v>8.5160946473479271E-3</v>
      </c>
      <c r="C14">
        <v>1.6046749427914619E-2</v>
      </c>
      <c r="D14">
        <v>3.7275135517120361E-2</v>
      </c>
      <c r="E14">
        <v>-1.6225649043917656E-2</v>
      </c>
      <c r="F14">
        <v>8.5720856441184878E-4</v>
      </c>
      <c r="G14">
        <v>7.6073468662798405E-3</v>
      </c>
      <c r="H14">
        <v>2.3203663527965546E-2</v>
      </c>
      <c r="I14">
        <v>1.0430523194372654E-2</v>
      </c>
      <c r="J14">
        <v>6.6823512315750122E-3</v>
      </c>
      <c r="K14">
        <v>2.9162836726754904E-3</v>
      </c>
      <c r="L14">
        <v>2.8010845184326172E-2</v>
      </c>
      <c r="M14">
        <v>7.4431928806006908E-3</v>
      </c>
      <c r="N14">
        <v>-1.2119303457438946E-2</v>
      </c>
      <c r="O14">
        <v>3.2271980307996273E-4</v>
      </c>
      <c r="P14">
        <v>-3.7304756697267294E-3</v>
      </c>
      <c r="Q14">
        <v>-4.6204801648855209E-2</v>
      </c>
      <c r="R14">
        <v>-4.4880975037813187E-2</v>
      </c>
      <c r="S14">
        <v>-3.6959178745746613E-2</v>
      </c>
      <c r="T14">
        <v>-2.4315360933542252E-2</v>
      </c>
      <c r="U14">
        <v>-5.2223730832338333E-2</v>
      </c>
      <c r="V14">
        <v>6.8928701803088188E-3</v>
      </c>
      <c r="W14">
        <v>-1.7034342512488365E-2</v>
      </c>
      <c r="X14">
        <v>8.5222003981471062E-3</v>
      </c>
      <c r="Y14">
        <v>8.3826780319213867E-3</v>
      </c>
      <c r="Z14">
        <v>1.4899211004376411E-2</v>
      </c>
      <c r="AA14">
        <v>5.0782691687345505E-2</v>
      </c>
      <c r="AB14">
        <v>-3.2265286892652512E-2</v>
      </c>
      <c r="AC14">
        <v>2.0328233018517494E-2</v>
      </c>
      <c r="AD14">
        <v>-8.2063600420951843E-3</v>
      </c>
      <c r="AE14">
        <v>-3.9613921195268631E-2</v>
      </c>
      <c r="AF14">
        <v>9.8039316071663052E-5</v>
      </c>
      <c r="AG14">
        <v>2.3091899231076241E-2</v>
      </c>
      <c r="AH14">
        <v>-1.4788609929382801E-2</v>
      </c>
      <c r="AI14">
        <v>6.7397818202152848E-4</v>
      </c>
      <c r="AJ14">
        <v>-4.1962526738643646E-2</v>
      </c>
      <c r="AK14">
        <v>3.4022016916424036E-3</v>
      </c>
    </row>
    <row r="15" spans="1:37" x14ac:dyDescent="0.25">
      <c r="A15">
        <v>1995</v>
      </c>
      <c r="B15">
        <v>-4.5187369687482715E-4</v>
      </c>
      <c r="C15">
        <v>5.8875296963378787E-4</v>
      </c>
      <c r="D15">
        <v>6.2038861215114594E-2</v>
      </c>
      <c r="E15">
        <v>-1.5607603127136827E-3</v>
      </c>
      <c r="F15">
        <v>4.0681962855160236E-3</v>
      </c>
      <c r="G15">
        <v>2.7570471167564392E-2</v>
      </c>
      <c r="H15">
        <v>1.7706392332911491E-2</v>
      </c>
      <c r="I15">
        <v>-4.4718917459249496E-2</v>
      </c>
      <c r="J15">
        <v>1.0286969132721424E-2</v>
      </c>
      <c r="K15">
        <v>-3.0626537278294563E-2</v>
      </c>
      <c r="L15">
        <v>1.4518901705741882E-2</v>
      </c>
      <c r="M15">
        <v>-1.8143861088901758E-3</v>
      </c>
      <c r="N15">
        <v>2.3072201292961836E-3</v>
      </c>
      <c r="O15">
        <v>2.480474766343832E-3</v>
      </c>
      <c r="P15">
        <v>-2.6006743311882019E-2</v>
      </c>
      <c r="Q15">
        <v>-5.993720144033432E-2</v>
      </c>
      <c r="R15">
        <v>-2.0747676491737366E-2</v>
      </c>
      <c r="S15">
        <v>1.6708547249436378E-2</v>
      </c>
      <c r="T15">
        <v>2.406013198196888E-3</v>
      </c>
      <c r="U15">
        <v>4.084613174200058E-2</v>
      </c>
      <c r="V15">
        <v>1.9532725214958191E-2</v>
      </c>
      <c r="W15">
        <v>-2.5462502613663673E-2</v>
      </c>
      <c r="X15">
        <v>8.6613493040204048E-3</v>
      </c>
      <c r="Y15">
        <v>1.8803713843226433E-2</v>
      </c>
      <c r="Z15">
        <v>-3.6713068839162588E-3</v>
      </c>
      <c r="AA15">
        <v>1.5904100611805916E-2</v>
      </c>
      <c r="AB15">
        <v>-5.3351748734712601E-2</v>
      </c>
      <c r="AC15">
        <v>-3.3535849070176482E-4</v>
      </c>
      <c r="AD15">
        <v>-3.0120287090539932E-2</v>
      </c>
      <c r="AE15">
        <v>-1.6091426834464073E-2</v>
      </c>
      <c r="AF15">
        <v>6.3754655420780182E-3</v>
      </c>
      <c r="AG15">
        <v>-1.0225494625046849E-3</v>
      </c>
      <c r="AH15">
        <v>-6.5644406713545322E-3</v>
      </c>
      <c r="AI15">
        <v>-4.4407090172171593E-3</v>
      </c>
      <c r="AJ15">
        <v>1.9841993227601051E-2</v>
      </c>
      <c r="AK15">
        <v>-1.5323947183787823E-2</v>
      </c>
    </row>
    <row r="16" spans="1:37" x14ac:dyDescent="0.25">
      <c r="A16">
        <v>1996</v>
      </c>
      <c r="B16">
        <v>3.2735015265643597E-3</v>
      </c>
      <c r="C16">
        <v>-6.6082472912967205E-3</v>
      </c>
      <c r="D16">
        <v>3.1023750081658363E-2</v>
      </c>
      <c r="E16">
        <v>-4.4253915548324585E-3</v>
      </c>
      <c r="F16">
        <v>-3.9619766175746918E-3</v>
      </c>
      <c r="G16">
        <v>1.7111016437411308E-2</v>
      </c>
      <c r="H16">
        <v>1.132536493241787E-2</v>
      </c>
      <c r="I16">
        <v>-4.2691598646342754E-3</v>
      </c>
      <c r="J16">
        <v>-7.0609296672046185E-3</v>
      </c>
      <c r="K16">
        <v>4.578618798404932E-3</v>
      </c>
      <c r="L16">
        <v>-3.8998570293188095E-2</v>
      </c>
      <c r="M16">
        <v>6.133820116519928E-2</v>
      </c>
      <c r="N16">
        <v>1.323119830340147E-2</v>
      </c>
      <c r="O16">
        <v>3.0803231056779623E-3</v>
      </c>
      <c r="P16">
        <v>3.8513571489602327E-3</v>
      </c>
      <c r="Q16">
        <v>-3.2521359622478485E-2</v>
      </c>
      <c r="R16">
        <v>-3.4611973911523819E-2</v>
      </c>
      <c r="S16">
        <v>4.5721989125013351E-2</v>
      </c>
      <c r="T16">
        <v>-2.340107224881649E-3</v>
      </c>
      <c r="U16">
        <v>3.2845456153154373E-2</v>
      </c>
      <c r="V16">
        <v>6.1510559171438217E-3</v>
      </c>
      <c r="W16">
        <v>-0.13245843350887299</v>
      </c>
      <c r="X16">
        <v>1.7521791160106659E-2</v>
      </c>
      <c r="Y16">
        <v>-2.0847651176154613E-3</v>
      </c>
      <c r="Z16">
        <v>-1.2953305849805474E-3</v>
      </c>
      <c r="AA16">
        <v>-5.5296342819929123E-2</v>
      </c>
      <c r="AB16">
        <v>-6.5425941720604897E-3</v>
      </c>
      <c r="AC16">
        <v>8.1010647118091583E-3</v>
      </c>
      <c r="AD16">
        <v>-7.8258020803332329E-3</v>
      </c>
      <c r="AE16">
        <v>2.0522661507129669E-2</v>
      </c>
      <c r="AF16">
        <v>-8.2207676023244858E-3</v>
      </c>
      <c r="AG16">
        <v>-7.8060631640255451E-3</v>
      </c>
      <c r="AH16">
        <v>1.0573896579444408E-2</v>
      </c>
      <c r="AI16">
        <v>2.6478634026716463E-5</v>
      </c>
      <c r="AJ16">
        <v>4.4134113937616348E-2</v>
      </c>
      <c r="AK16">
        <v>2.8985114768147469E-3</v>
      </c>
    </row>
    <row r="17" spans="1:37" x14ac:dyDescent="0.25">
      <c r="A17">
        <v>1997</v>
      </c>
      <c r="B17">
        <v>-1.8815021961927414E-2</v>
      </c>
      <c r="C17">
        <v>-3.7032436579465866E-2</v>
      </c>
      <c r="D17">
        <v>6.7468553781509399E-2</v>
      </c>
      <c r="E17">
        <v>3.3414408564567566E-2</v>
      </c>
      <c r="F17">
        <v>8.3932355046272278E-3</v>
      </c>
      <c r="G17">
        <v>1.9414883572608232E-3</v>
      </c>
      <c r="H17">
        <v>-1.3955775648355484E-3</v>
      </c>
      <c r="I17">
        <v>3.5651590675115585E-2</v>
      </c>
      <c r="J17">
        <v>5.1084961742162704E-3</v>
      </c>
      <c r="K17">
        <v>-2.7451405301690102E-2</v>
      </c>
      <c r="L17">
        <v>6.6217216663062572E-3</v>
      </c>
      <c r="M17">
        <v>-2.2581854835152626E-2</v>
      </c>
      <c r="N17">
        <v>-5.7889246381819248E-3</v>
      </c>
      <c r="O17">
        <v>1.4592656865715981E-2</v>
      </c>
      <c r="P17">
        <v>1.6700610518455505E-2</v>
      </c>
      <c r="Q17">
        <v>-7.5484350323677063E-2</v>
      </c>
      <c r="R17">
        <v>4.1790078394114971E-3</v>
      </c>
      <c r="S17">
        <v>-5.3577110171318054E-2</v>
      </c>
      <c r="T17">
        <v>-1.3842682354152203E-2</v>
      </c>
      <c r="U17">
        <v>-4.7892220318317413E-2</v>
      </c>
      <c r="V17">
        <v>-3.358928021043539E-3</v>
      </c>
      <c r="W17">
        <v>-3.736497089266777E-2</v>
      </c>
      <c r="X17">
        <v>-1.9635714124888182E-3</v>
      </c>
      <c r="Y17">
        <v>-1.703244261443615E-2</v>
      </c>
      <c r="Z17">
        <v>3.593923058360815E-3</v>
      </c>
      <c r="AA17">
        <v>-1.0541833937168121E-2</v>
      </c>
      <c r="AB17">
        <v>-2.6639783754944801E-4</v>
      </c>
      <c r="AC17">
        <v>-1.1702029034495354E-2</v>
      </c>
      <c r="AD17">
        <v>1.4368611387908459E-2</v>
      </c>
      <c r="AE17">
        <v>-1.2923620641231537E-2</v>
      </c>
      <c r="AF17">
        <v>-9.4253208953887224E-4</v>
      </c>
      <c r="AG17">
        <v>4.1706010233610868E-4</v>
      </c>
      <c r="AH17">
        <v>-7.3935915715992451E-3</v>
      </c>
      <c r="AI17">
        <v>-1.4273853041231632E-2</v>
      </c>
      <c r="AJ17">
        <v>8.9784733951091766E-2</v>
      </c>
      <c r="AK17">
        <v>8.7206680327653885E-3</v>
      </c>
    </row>
    <row r="18" spans="1:37" x14ac:dyDescent="0.25">
      <c r="A18">
        <v>1998</v>
      </c>
      <c r="B18">
        <v>-1.1337141506373882E-2</v>
      </c>
      <c r="C18">
        <v>5.6052813306450844E-3</v>
      </c>
      <c r="D18">
        <v>5.4641291499137878E-2</v>
      </c>
      <c r="E18">
        <v>1.6339508816599846E-2</v>
      </c>
      <c r="F18">
        <v>8.7912771850824356E-3</v>
      </c>
      <c r="G18">
        <v>2.3305350914597511E-2</v>
      </c>
      <c r="H18">
        <v>-3.1929519027471542E-2</v>
      </c>
      <c r="I18">
        <v>4.8465016297996044E-3</v>
      </c>
      <c r="J18">
        <v>-7.031804125290364E-5</v>
      </c>
      <c r="K18">
        <v>2.7808281593024731E-3</v>
      </c>
      <c r="L18">
        <v>2.6343144476413727E-2</v>
      </c>
      <c r="M18">
        <v>-1.3356110081076622E-2</v>
      </c>
      <c r="N18">
        <v>1.9196342676877975E-2</v>
      </c>
      <c r="O18">
        <v>-3.668834688141942E-3</v>
      </c>
      <c r="P18">
        <v>-1.7292454838752747E-2</v>
      </c>
      <c r="Q18">
        <v>-7.4886955320835114E-2</v>
      </c>
      <c r="R18">
        <v>2.610856294631958E-2</v>
      </c>
      <c r="S18">
        <v>1.0690201073884964E-2</v>
      </c>
      <c r="T18">
        <v>-3.5137303173542023E-2</v>
      </c>
      <c r="U18">
        <v>1.5839675441384315E-2</v>
      </c>
      <c r="V18">
        <v>-3.3254764275625348E-4</v>
      </c>
      <c r="W18">
        <v>-4.6978563070297241E-2</v>
      </c>
      <c r="X18">
        <v>-1.9562050700187683E-2</v>
      </c>
      <c r="Y18">
        <v>-1.7229478806257248E-2</v>
      </c>
      <c r="Z18">
        <v>-3.3776991069316864E-2</v>
      </c>
      <c r="AA18">
        <v>1.3198987580835819E-2</v>
      </c>
      <c r="AB18">
        <v>-1.450350321829319E-2</v>
      </c>
      <c r="AC18">
        <v>-3.8007553666830063E-4</v>
      </c>
      <c r="AD18">
        <v>-6.824134849011898E-3</v>
      </c>
      <c r="AE18">
        <v>9.1880690306425095E-3</v>
      </c>
      <c r="AF18">
        <v>9.7845075652003288E-3</v>
      </c>
      <c r="AG18">
        <v>-2.6274412870407104E-2</v>
      </c>
      <c r="AH18">
        <v>3.1887376098893583E-4</v>
      </c>
      <c r="AI18">
        <v>9.4801103696227074E-3</v>
      </c>
      <c r="AJ18">
        <v>-5.2796393632888794E-2</v>
      </c>
      <c r="AK18">
        <v>-2.2222330793738365E-2</v>
      </c>
    </row>
    <row r="19" spans="1:37" x14ac:dyDescent="0.25">
      <c r="A19">
        <v>1999</v>
      </c>
      <c r="B19">
        <v>-9.0089654549956322E-3</v>
      </c>
      <c r="C19">
        <v>3.5275589674711227E-2</v>
      </c>
      <c r="D19">
        <v>4.4169999659061432E-2</v>
      </c>
      <c r="E19">
        <v>3.0537378042936325E-2</v>
      </c>
      <c r="F19">
        <v>1.494675874710083E-2</v>
      </c>
      <c r="G19">
        <v>3.8969837129116058E-2</v>
      </c>
      <c r="H19">
        <v>1.7184479162096977E-2</v>
      </c>
      <c r="I19">
        <v>-8.2298256456851959E-3</v>
      </c>
      <c r="J19">
        <v>-4.1706119664013386E-3</v>
      </c>
      <c r="K19">
        <v>-4.6052537858486176E-2</v>
      </c>
      <c r="L19">
        <v>-1.0819919407367706E-2</v>
      </c>
      <c r="M19">
        <v>1.0336711071431637E-2</v>
      </c>
      <c r="N19">
        <v>-2.6585252489894629E-3</v>
      </c>
      <c r="O19">
        <v>-5.2663790993392467E-3</v>
      </c>
      <c r="P19">
        <v>3.1021954491734505E-2</v>
      </c>
      <c r="Q19">
        <v>-2.9475066810846329E-2</v>
      </c>
      <c r="R19">
        <v>2.8552932664752007E-2</v>
      </c>
      <c r="S19">
        <v>-0.10795112699270248</v>
      </c>
      <c r="T19">
        <v>-6.8305402994155884E-2</v>
      </c>
      <c r="U19">
        <v>-2.5307280011475086E-3</v>
      </c>
      <c r="V19">
        <v>-6.1272657476365566E-3</v>
      </c>
      <c r="W19">
        <v>-5.4785948246717453E-2</v>
      </c>
      <c r="X19">
        <v>-8.2705114036798477E-3</v>
      </c>
      <c r="Y19">
        <v>-2.0806724205613136E-2</v>
      </c>
      <c r="Z19">
        <v>-2.5004718452692032E-2</v>
      </c>
      <c r="AA19">
        <v>9.8389731720089912E-3</v>
      </c>
      <c r="AB19">
        <v>-1.2748894281685352E-2</v>
      </c>
      <c r="AC19">
        <v>-1.8099352717399597E-2</v>
      </c>
      <c r="AD19">
        <v>5.3949862718582153E-2</v>
      </c>
      <c r="AE19">
        <v>2.7277804911136627E-2</v>
      </c>
      <c r="AF19">
        <v>1.1946666054427624E-2</v>
      </c>
      <c r="AG19">
        <v>1.4060921035706997E-2</v>
      </c>
      <c r="AH19">
        <v>2.5792881846427917E-2</v>
      </c>
      <c r="AI19">
        <v>-5.2054370753467083E-3</v>
      </c>
      <c r="AJ19">
        <v>3.2111968845129013E-2</v>
      </c>
      <c r="AK19">
        <v>3.3137824386358261E-2</v>
      </c>
    </row>
    <row r="20" spans="1:37" x14ac:dyDescent="0.25">
      <c r="A20">
        <v>2000</v>
      </c>
      <c r="B20">
        <v>-2.3511938750743866E-2</v>
      </c>
      <c r="C20">
        <v>-8.5802475223317742E-4</v>
      </c>
      <c r="D20">
        <v>9.6901826560497284E-2</v>
      </c>
      <c r="E20">
        <v>4.6426992863416672E-2</v>
      </c>
      <c r="F20">
        <v>1.4562169089913368E-2</v>
      </c>
      <c r="G20">
        <v>6.1125331558287144E-4</v>
      </c>
      <c r="H20">
        <v>3.7948776036500931E-2</v>
      </c>
      <c r="I20">
        <v>2.7684694156050682E-2</v>
      </c>
      <c r="J20">
        <v>1.6743749380111694E-2</v>
      </c>
      <c r="K20">
        <v>-5.4528187960386276E-2</v>
      </c>
      <c r="L20">
        <v>5.762583389878273E-2</v>
      </c>
      <c r="M20">
        <v>1.2982198037207127E-2</v>
      </c>
      <c r="N20">
        <v>-1.7189314588904381E-2</v>
      </c>
      <c r="O20">
        <v>4.9978792667388916E-2</v>
      </c>
      <c r="P20">
        <v>-6.0738034546375275E-2</v>
      </c>
      <c r="Q20">
        <v>5.5104461498558521E-3</v>
      </c>
      <c r="R20">
        <v>1.2073421850800514E-2</v>
      </c>
      <c r="S20">
        <v>-5.2512094378471375E-2</v>
      </c>
      <c r="T20">
        <v>-1.1341194622218609E-3</v>
      </c>
      <c r="U20">
        <v>-5.6259673088788986E-2</v>
      </c>
      <c r="V20">
        <v>-3.9391070604324341E-2</v>
      </c>
      <c r="W20">
        <v>-5.4203208535909653E-2</v>
      </c>
      <c r="X20">
        <v>-2.7959829196333885E-2</v>
      </c>
      <c r="Y20">
        <v>2.5665340945124626E-2</v>
      </c>
      <c r="Z20">
        <v>1.1041946709156036E-2</v>
      </c>
      <c r="AA20">
        <v>-5.1815275102853775E-2</v>
      </c>
      <c r="AB20">
        <v>-2.0835252478718758E-2</v>
      </c>
      <c r="AC20">
        <v>1.3797753490507603E-2</v>
      </c>
      <c r="AD20">
        <v>1.2268444523215294E-2</v>
      </c>
      <c r="AE20">
        <v>-5.2763458341360092E-2</v>
      </c>
      <c r="AF20">
        <v>1.5089912340044975E-2</v>
      </c>
      <c r="AG20">
        <v>4.3680770322680473E-3</v>
      </c>
      <c r="AH20">
        <v>-4.7039832919836044E-2</v>
      </c>
      <c r="AI20">
        <v>1.1033705435693264E-2</v>
      </c>
      <c r="AJ20">
        <v>9.9654920399188995E-2</v>
      </c>
      <c r="AK20">
        <v>-1.2916721403598785E-2</v>
      </c>
    </row>
    <row r="21" spans="1:37" x14ac:dyDescent="0.25">
      <c r="A21">
        <v>2001</v>
      </c>
      <c r="B21">
        <v>2.9034005478024483E-2</v>
      </c>
      <c r="C21">
        <v>-1.5801703557372093E-4</v>
      </c>
      <c r="D21">
        <v>0.13048072159290314</v>
      </c>
      <c r="E21">
        <v>-2.1680535282939672E-3</v>
      </c>
      <c r="F21">
        <v>2.8855903074145317E-2</v>
      </c>
      <c r="G21">
        <v>3.35368812084198E-2</v>
      </c>
      <c r="H21">
        <v>3.1046610325574875E-2</v>
      </c>
      <c r="I21">
        <v>5.5093225091695786E-4</v>
      </c>
      <c r="J21">
        <v>6.2278088182210922E-2</v>
      </c>
      <c r="K21">
        <v>-5.8011882938444614E-3</v>
      </c>
      <c r="L21">
        <v>4.1475403122603893E-3</v>
      </c>
      <c r="M21">
        <v>1.5818610787391663E-2</v>
      </c>
      <c r="N21">
        <v>-4.7632358968257904E-2</v>
      </c>
      <c r="O21">
        <v>2.3646783083677292E-2</v>
      </c>
      <c r="P21">
        <v>1.9107885658740997E-2</v>
      </c>
      <c r="Q21">
        <v>-9.725707583129406E-3</v>
      </c>
      <c r="R21">
        <v>-2.5440072640776634E-2</v>
      </c>
      <c r="S21">
        <v>-4.1344091296195984E-2</v>
      </c>
      <c r="T21">
        <v>-5.6145843118429184E-2</v>
      </c>
      <c r="U21">
        <v>-1.7703032121062279E-2</v>
      </c>
      <c r="V21">
        <v>7.6900976710021496E-3</v>
      </c>
      <c r="W21">
        <v>-5.6063883006572723E-2</v>
      </c>
      <c r="X21">
        <v>2.2231508046388626E-3</v>
      </c>
      <c r="Y21">
        <v>5.5714711546897888E-2</v>
      </c>
      <c r="Z21">
        <v>-1.9384561106562614E-2</v>
      </c>
      <c r="AA21">
        <v>-0.14010033011436462</v>
      </c>
      <c r="AB21">
        <v>-5.9092480689287186E-2</v>
      </c>
      <c r="AC21">
        <v>-5.5326860398054123E-2</v>
      </c>
      <c r="AD21">
        <v>2.6442503556609154E-2</v>
      </c>
      <c r="AE21">
        <v>3.2155785709619522E-2</v>
      </c>
      <c r="AF21">
        <v>1.2307463213801384E-2</v>
      </c>
      <c r="AG21">
        <v>3.4464430063962936E-2</v>
      </c>
      <c r="AH21">
        <v>3.0175471678376198E-2</v>
      </c>
      <c r="AI21">
        <v>-3.7926632910966873E-2</v>
      </c>
      <c r="AJ21">
        <v>7.6491123763844371E-4</v>
      </c>
      <c r="AK21">
        <v>1.4509378001093864E-2</v>
      </c>
    </row>
    <row r="22" spans="1:37" x14ac:dyDescent="0.25">
      <c r="A22">
        <v>2002</v>
      </c>
      <c r="B22">
        <v>-4.8013892956078053E-3</v>
      </c>
      <c r="C22">
        <v>-6.6476687788963318E-3</v>
      </c>
      <c r="D22">
        <v>5.0925903022289276E-2</v>
      </c>
      <c r="E22">
        <v>2.637011930346489E-3</v>
      </c>
      <c r="F22">
        <v>5.0766400992870331E-2</v>
      </c>
      <c r="G22">
        <v>6.3093103468418121E-2</v>
      </c>
      <c r="H22">
        <v>5.2255507558584213E-2</v>
      </c>
      <c r="I22">
        <v>-6.179339811205864E-2</v>
      </c>
      <c r="J22">
        <v>2.7409607544541359E-2</v>
      </c>
      <c r="K22">
        <v>-2.7491327375173569E-2</v>
      </c>
      <c r="L22">
        <v>8.9876964688301086E-2</v>
      </c>
      <c r="M22">
        <v>5.0263404846191406E-3</v>
      </c>
      <c r="N22">
        <v>-5.5835571140050888E-2</v>
      </c>
      <c r="O22">
        <v>4.9230065196752548E-2</v>
      </c>
      <c r="P22">
        <v>-2.0761089399456978E-2</v>
      </c>
      <c r="Q22">
        <v>2.9717880534008145E-4</v>
      </c>
      <c r="R22">
        <v>3.1321372836828232E-2</v>
      </c>
      <c r="S22">
        <v>-6.7645851522684097E-3</v>
      </c>
      <c r="T22">
        <v>-3.269466757774353E-2</v>
      </c>
      <c r="U22">
        <v>-4.0356263518333435E-2</v>
      </c>
      <c r="V22">
        <v>-2.7606289368122816E-3</v>
      </c>
      <c r="W22">
        <v>-7.0379547774791718E-2</v>
      </c>
      <c r="X22">
        <v>1.7886951565742493E-2</v>
      </c>
      <c r="Y22">
        <v>1.6717962920665741E-2</v>
      </c>
      <c r="Z22">
        <v>-1.7257829895243049E-3</v>
      </c>
      <c r="AA22">
        <v>-0.10501547157764435</v>
      </c>
      <c r="AB22">
        <v>-8.4873944520950317E-2</v>
      </c>
      <c r="AC22">
        <v>1.4522513374686241E-2</v>
      </c>
      <c r="AD22">
        <v>1.2625643983483315E-2</v>
      </c>
      <c r="AE22">
        <v>3.7825357168912888E-2</v>
      </c>
      <c r="AF22">
        <v>-3.8507126271724701E-2</v>
      </c>
      <c r="AG22">
        <v>-1.4756456948816776E-2</v>
      </c>
      <c r="AH22">
        <v>-3.0252575874328613E-2</v>
      </c>
      <c r="AI22">
        <v>-2.4154230952262878E-2</v>
      </c>
      <c r="AJ22">
        <v>2.6904908008873463E-4</v>
      </c>
      <c r="AK22">
        <v>-1.7606748268008232E-2</v>
      </c>
    </row>
    <row r="23" spans="1:37" x14ac:dyDescent="0.25">
      <c r="A23">
        <v>2003</v>
      </c>
      <c r="B23">
        <v>-8.5645569488406181E-3</v>
      </c>
      <c r="C23">
        <v>2.9423034284263849E-3</v>
      </c>
      <c r="D23">
        <v>2.3293072357773781E-2</v>
      </c>
      <c r="E23">
        <v>2.2291888017207384E-3</v>
      </c>
      <c r="F23">
        <v>3.9070669561624527E-2</v>
      </c>
      <c r="G23">
        <v>2.2417550906538963E-2</v>
      </c>
      <c r="H23">
        <v>6.433945894241333E-2</v>
      </c>
      <c r="I23">
        <v>-4.428461566567421E-2</v>
      </c>
      <c r="J23">
        <v>5.2867259830236435E-2</v>
      </c>
      <c r="K23">
        <v>-6.1669290065765381E-2</v>
      </c>
      <c r="L23">
        <v>-6.0509941540658474E-3</v>
      </c>
      <c r="M23">
        <v>-4.6443818137049675E-3</v>
      </c>
      <c r="N23">
        <v>-3.6743033677339554E-2</v>
      </c>
      <c r="O23">
        <v>3.9840690791606903E-2</v>
      </c>
      <c r="P23">
        <v>-4.4498734176158905E-2</v>
      </c>
      <c r="Q23">
        <v>-4.6381104737520218E-2</v>
      </c>
      <c r="R23">
        <v>8.2651795819401741E-3</v>
      </c>
      <c r="S23">
        <v>-5.5919177830219269E-2</v>
      </c>
      <c r="T23">
        <v>-0.10170489549636841</v>
      </c>
      <c r="U23">
        <v>3.9139088243246078E-2</v>
      </c>
      <c r="V23">
        <v>-1.0335514321923256E-2</v>
      </c>
      <c r="W23">
        <v>-7.9919673502445221E-2</v>
      </c>
      <c r="X23">
        <v>4.2333502322435379E-2</v>
      </c>
      <c r="Y23">
        <v>1.2534448178485036E-3</v>
      </c>
      <c r="Z23">
        <v>-6.5458077006042004E-3</v>
      </c>
      <c r="AA23">
        <v>-8.4356307983398438E-2</v>
      </c>
      <c r="AB23">
        <v>-5.8047417551279068E-2</v>
      </c>
      <c r="AC23">
        <v>1.8338747322559357E-2</v>
      </c>
      <c r="AD23">
        <v>4.2915415018796921E-2</v>
      </c>
      <c r="AE23">
        <v>3.9664939045906067E-2</v>
      </c>
      <c r="AF23">
        <v>-1.0515072382986546E-2</v>
      </c>
      <c r="AG23">
        <v>2.9952403157949448E-2</v>
      </c>
      <c r="AH23">
        <v>1.2774392031133175E-2</v>
      </c>
      <c r="AI23">
        <v>-4.4865336269140244E-2</v>
      </c>
      <c r="AJ23">
        <v>6.3077181577682495E-2</v>
      </c>
      <c r="AK23">
        <v>5.8328844606876373E-3</v>
      </c>
    </row>
    <row r="24" spans="1:37" x14ac:dyDescent="0.25">
      <c r="A24">
        <v>2004</v>
      </c>
      <c r="B24">
        <v>-3.2753725536167622E-3</v>
      </c>
      <c r="C24">
        <v>4.802081361413002E-2</v>
      </c>
      <c r="D24">
        <v>3.0017487704753876E-2</v>
      </c>
      <c r="E24">
        <v>2.3408787325024605E-2</v>
      </c>
      <c r="F24">
        <v>4.4321347028017044E-2</v>
      </c>
      <c r="G24">
        <v>4.4697698205709457E-2</v>
      </c>
      <c r="H24">
        <v>4.5929644256830215E-2</v>
      </c>
      <c r="I24">
        <v>6.7817091941833496E-2</v>
      </c>
      <c r="J24">
        <v>4.1593644767999649E-2</v>
      </c>
      <c r="K24">
        <v>-2.520177885890007E-2</v>
      </c>
      <c r="L24">
        <v>2.4643629789352417E-2</v>
      </c>
      <c r="M24">
        <v>-2.6331642642617226E-2</v>
      </c>
      <c r="N24">
        <v>-2.7704294770956039E-2</v>
      </c>
      <c r="O24">
        <v>7.6378472149372101E-3</v>
      </c>
      <c r="P24">
        <v>2.976318821310997E-2</v>
      </c>
      <c r="Q24">
        <v>-3.1951531767845154E-2</v>
      </c>
      <c r="R24">
        <v>-1.1551673524081707E-2</v>
      </c>
      <c r="S24">
        <v>-9.3322202563285828E-2</v>
      </c>
      <c r="T24">
        <v>-4.0561653673648834E-2</v>
      </c>
      <c r="U24">
        <v>4.5526758767664433E-3</v>
      </c>
      <c r="V24">
        <v>-3.2996549271047115E-3</v>
      </c>
      <c r="W24">
        <v>-3.8981056422926486E-4</v>
      </c>
      <c r="X24">
        <v>3.2098665833473206E-2</v>
      </c>
      <c r="Y24">
        <v>1.5057799406349659E-2</v>
      </c>
      <c r="Z24">
        <v>-5.7111825793981552E-2</v>
      </c>
      <c r="AA24">
        <v>-6.7324437201023102E-2</v>
      </c>
      <c r="AB24">
        <v>1.3965423218905926E-2</v>
      </c>
      <c r="AC24">
        <v>-1.1501497589051723E-2</v>
      </c>
      <c r="AD24">
        <v>3.8482729345560074E-2</v>
      </c>
      <c r="AE24">
        <v>9.4197072088718414E-2</v>
      </c>
      <c r="AF24">
        <v>-2.2882983088493347E-2</v>
      </c>
      <c r="AG24">
        <v>1.7335774376988411E-2</v>
      </c>
      <c r="AH24">
        <v>4.9530647695064545E-2</v>
      </c>
      <c r="AI24">
        <v>-2.5606362149119377E-2</v>
      </c>
      <c r="AJ24">
        <v>-4.4016212224960327E-2</v>
      </c>
      <c r="AK24">
        <v>-1.7974080517888069E-2</v>
      </c>
    </row>
    <row r="25" spans="1:37" x14ac:dyDescent="0.25">
      <c r="A25">
        <v>2005</v>
      </c>
      <c r="B25">
        <v>-5.1036770455539227E-3</v>
      </c>
      <c r="C25">
        <v>-7.8902952373027802E-3</v>
      </c>
      <c r="D25">
        <v>6.2427930533885956E-2</v>
      </c>
      <c r="E25">
        <v>-4.2955376207828522E-2</v>
      </c>
      <c r="F25">
        <v>2.866799384355545E-2</v>
      </c>
      <c r="G25">
        <v>3.7160392850637436E-2</v>
      </c>
      <c r="H25">
        <v>1.9371164962649345E-2</v>
      </c>
      <c r="I25">
        <v>5.8721467852592468E-2</v>
      </c>
      <c r="J25">
        <v>3.4619700163602829E-2</v>
      </c>
      <c r="K25">
        <v>-1.577327586710453E-2</v>
      </c>
      <c r="L25">
        <v>-1.2663229368627071E-2</v>
      </c>
      <c r="M25">
        <v>5.4126512259244919E-3</v>
      </c>
      <c r="N25">
        <v>-9.6838409081101418E-3</v>
      </c>
      <c r="O25">
        <v>3.378593921661377E-2</v>
      </c>
      <c r="P25">
        <v>-1.0538206435739994E-2</v>
      </c>
      <c r="Q25">
        <v>-5.9569936245679855E-2</v>
      </c>
      <c r="R25">
        <v>2.1435225382447243E-2</v>
      </c>
      <c r="S25">
        <v>-5.0960343331098557E-2</v>
      </c>
      <c r="T25">
        <v>-5.6412041187286377E-2</v>
      </c>
      <c r="U25">
        <v>-1.112549751996994E-2</v>
      </c>
      <c r="V25">
        <v>-2.9847446829080582E-2</v>
      </c>
      <c r="W25">
        <v>-6.4630486071109772E-2</v>
      </c>
      <c r="X25">
        <v>2.8995314612984657E-2</v>
      </c>
      <c r="Y25">
        <v>5.5980511009693146E-2</v>
      </c>
      <c r="Z25">
        <v>-1.830577664077282E-2</v>
      </c>
      <c r="AA25">
        <v>-0.1026449054479599</v>
      </c>
      <c r="AB25">
        <v>-4.0407668799161911E-2</v>
      </c>
      <c r="AC25">
        <v>3.1435612589120865E-2</v>
      </c>
      <c r="AD25">
        <v>3.3475689589977264E-2</v>
      </c>
      <c r="AE25">
        <v>-7.5164541602134705E-2</v>
      </c>
      <c r="AF25">
        <v>1.8922265619039536E-2</v>
      </c>
      <c r="AG25">
        <v>-2.1041542291641235E-2</v>
      </c>
      <c r="AH25">
        <v>3.8443010300397873E-2</v>
      </c>
      <c r="AI25">
        <v>-4.749709740281105E-2</v>
      </c>
      <c r="AJ25">
        <v>1.4331463724374771E-2</v>
      </c>
      <c r="AK25">
        <v>9.6357176080346107E-3</v>
      </c>
    </row>
    <row r="26" spans="1:37" x14ac:dyDescent="0.25">
      <c r="A26">
        <v>2006</v>
      </c>
      <c r="B26">
        <v>2.9710233211517334E-2</v>
      </c>
      <c r="C26">
        <v>4.1122261434793472E-2</v>
      </c>
      <c r="D26">
        <v>4.7907866537570953E-2</v>
      </c>
      <c r="E26">
        <v>-2.4935729801654816E-2</v>
      </c>
      <c r="F26">
        <v>4.0917929261922836E-2</v>
      </c>
      <c r="G26">
        <v>-2.4496084079146385E-2</v>
      </c>
      <c r="H26">
        <v>1.9898872822523117E-2</v>
      </c>
      <c r="I26">
        <v>4.0106803178787231E-2</v>
      </c>
      <c r="J26">
        <v>6.1000760644674301E-2</v>
      </c>
      <c r="K26">
        <v>-4.5738521963357925E-2</v>
      </c>
      <c r="L26">
        <v>2.569865994155407E-2</v>
      </c>
      <c r="M26">
        <v>-7.5590834021568298E-3</v>
      </c>
      <c r="N26">
        <v>1.7988642677664757E-2</v>
      </c>
      <c r="O26">
        <v>9.0701328590512276E-3</v>
      </c>
      <c r="P26">
        <v>-3.294915659353137E-3</v>
      </c>
      <c r="Q26">
        <v>-6.3186779618263245E-2</v>
      </c>
      <c r="R26">
        <v>-2.1397387608885765E-2</v>
      </c>
      <c r="S26">
        <v>-4.2884126305580139E-2</v>
      </c>
      <c r="T26">
        <v>-4.4689889997243881E-2</v>
      </c>
      <c r="U26">
        <v>-6.3643254339694977E-2</v>
      </c>
      <c r="V26">
        <v>-1.4951412566006184E-2</v>
      </c>
      <c r="W26">
        <v>-4.5017916709184647E-3</v>
      </c>
      <c r="X26">
        <v>2.2426484152674675E-2</v>
      </c>
      <c r="Y26">
        <v>2.4870065972208977E-2</v>
      </c>
      <c r="Z26">
        <v>-1.9979557022452354E-2</v>
      </c>
      <c r="AA26">
        <v>-7.2496116161346436E-2</v>
      </c>
      <c r="AB26">
        <v>-4.2883306741714478E-2</v>
      </c>
      <c r="AC26">
        <v>-3.5332082770764828E-3</v>
      </c>
      <c r="AD26">
        <v>1.4159769751131535E-2</v>
      </c>
      <c r="AE26">
        <v>4.5293599367141724E-2</v>
      </c>
      <c r="AF26">
        <v>-1.3105978257954121E-2</v>
      </c>
      <c r="AG26">
        <v>5.8436719700694084E-3</v>
      </c>
      <c r="AH26">
        <v>7.2654880583286285E-2</v>
      </c>
      <c r="AI26">
        <v>-7.1058787405490875E-2</v>
      </c>
      <c r="AJ26">
        <v>1.9379479810595512E-2</v>
      </c>
      <c r="AK26">
        <v>-2.1508840844035149E-2</v>
      </c>
    </row>
    <row r="27" spans="1:37" x14ac:dyDescent="0.25">
      <c r="A27">
        <v>2007</v>
      </c>
      <c r="B27">
        <v>1.2992935255169868E-2</v>
      </c>
      <c r="C27">
        <v>7.7457772567868233E-3</v>
      </c>
      <c r="D27">
        <v>2.3621926084160805E-2</v>
      </c>
      <c r="E27">
        <v>3.2094444613903761E-3</v>
      </c>
      <c r="F27">
        <v>2.3146709427237511E-2</v>
      </c>
      <c r="G27">
        <v>1.1487402021884918E-2</v>
      </c>
      <c r="H27">
        <v>4.9570467323064804E-2</v>
      </c>
      <c r="I27">
        <v>4.1122023016214371E-2</v>
      </c>
      <c r="J27">
        <v>6.007959321141243E-2</v>
      </c>
      <c r="K27">
        <v>-1.9105765968561172E-2</v>
      </c>
      <c r="L27">
        <v>-5.747397243976593E-2</v>
      </c>
      <c r="M27">
        <v>2.9605576768517494E-2</v>
      </c>
      <c r="N27">
        <v>-1.3261338463053107E-3</v>
      </c>
      <c r="O27">
        <v>3.5051871091127396E-2</v>
      </c>
      <c r="P27">
        <v>-1.2182408012449741E-2</v>
      </c>
      <c r="Q27">
        <v>-4.1541147977113724E-2</v>
      </c>
      <c r="R27">
        <v>-4.5851133763790131E-3</v>
      </c>
      <c r="S27">
        <v>-1.7464457079768181E-2</v>
      </c>
      <c r="T27">
        <v>-6.6546998918056488E-2</v>
      </c>
      <c r="U27">
        <v>7.5496532022953033E-2</v>
      </c>
      <c r="V27">
        <v>-3.2483063638210297E-2</v>
      </c>
      <c r="W27">
        <v>-0.1257026195526123</v>
      </c>
      <c r="X27">
        <v>4.6145956963300705E-2</v>
      </c>
      <c r="Y27">
        <v>-1.5150078572332859E-2</v>
      </c>
      <c r="Z27">
        <v>-2.0884696394205093E-2</v>
      </c>
      <c r="AA27">
        <v>-0.10711926966905594</v>
      </c>
      <c r="AB27">
        <v>1.9711345434188843E-2</v>
      </c>
      <c r="AC27">
        <v>1.4450344257056713E-2</v>
      </c>
      <c r="AD27">
        <v>4.1279774159193039E-2</v>
      </c>
      <c r="AE27">
        <v>2.7447767555713654E-2</v>
      </c>
      <c r="AF27">
        <v>4.1247792541980743E-2</v>
      </c>
      <c r="AG27">
        <v>2.2591885179281235E-2</v>
      </c>
      <c r="AH27">
        <v>3.5088319331407547E-2</v>
      </c>
      <c r="AI27">
        <v>-5.4866693913936615E-2</v>
      </c>
      <c r="AJ27">
        <v>3.1125878449529409E-3</v>
      </c>
      <c r="AK27">
        <v>-2.4601688608527184E-2</v>
      </c>
    </row>
    <row r="28" spans="1:37" x14ac:dyDescent="0.25">
      <c r="A28">
        <v>2008</v>
      </c>
      <c r="B28">
        <v>6.8741128779947758E-3</v>
      </c>
      <c r="C28">
        <v>6.601279228925705E-2</v>
      </c>
      <c r="D28">
        <v>3.833504393696785E-2</v>
      </c>
      <c r="E28">
        <v>-1.767464354634285E-2</v>
      </c>
      <c r="F28">
        <v>3.0110741034150124E-2</v>
      </c>
      <c r="G28">
        <v>-3.5435162484645844E-2</v>
      </c>
      <c r="H28">
        <v>4.66182641685009E-2</v>
      </c>
      <c r="I28">
        <v>-5.6414160877466202E-2</v>
      </c>
      <c r="J28">
        <v>6.0408655554056168E-2</v>
      </c>
      <c r="K28">
        <v>-3.3518251031637192E-2</v>
      </c>
      <c r="L28">
        <v>9.189307689666748E-3</v>
      </c>
      <c r="M28">
        <v>3.8379121571779251E-2</v>
      </c>
      <c r="N28">
        <v>2.0311863627284765E-3</v>
      </c>
      <c r="O28">
        <v>3.7773117423057556E-2</v>
      </c>
      <c r="P28">
        <v>2.4577614385634661E-3</v>
      </c>
      <c r="Q28">
        <v>-6.2435497529804707E-3</v>
      </c>
      <c r="R28">
        <v>2.882842905819416E-3</v>
      </c>
      <c r="S28">
        <v>-2.5413518771529198E-2</v>
      </c>
      <c r="T28">
        <v>-2.6841774582862854E-2</v>
      </c>
      <c r="U28">
        <v>-2.0937839522957802E-2</v>
      </c>
      <c r="V28">
        <v>-3.5691317170858383E-2</v>
      </c>
      <c r="W28">
        <v>-9.6220888197422028E-2</v>
      </c>
      <c r="X28">
        <v>2.9973389580845833E-2</v>
      </c>
      <c r="Y28">
        <v>-2.1101748570799828E-3</v>
      </c>
      <c r="Z28">
        <v>-1.6412308439612389E-2</v>
      </c>
      <c r="AA28">
        <v>-0.1319156140089035</v>
      </c>
      <c r="AB28">
        <v>3.2599137630313635E-3</v>
      </c>
      <c r="AC28">
        <v>2.5119690224528313E-2</v>
      </c>
      <c r="AD28">
        <v>2.8118079528212547E-2</v>
      </c>
      <c r="AE28">
        <v>0.18966971337795258</v>
      </c>
      <c r="AF28">
        <v>-3.8762107491493225E-2</v>
      </c>
      <c r="AG28">
        <v>2.9060307424515486E-3</v>
      </c>
      <c r="AH28">
        <v>-1.2233494780957699E-2</v>
      </c>
      <c r="AI28">
        <v>4.8485635779798031E-3</v>
      </c>
      <c r="AJ28">
        <v>-0.11679243296384811</v>
      </c>
      <c r="AK28">
        <v>7.9381288960576057E-3</v>
      </c>
    </row>
    <row r="29" spans="1:37" x14ac:dyDescent="0.25">
      <c r="A29">
        <v>2009</v>
      </c>
      <c r="B29">
        <v>9.9366353824734688E-3</v>
      </c>
      <c r="C29">
        <v>4.5704681426286697E-2</v>
      </c>
      <c r="D29">
        <v>6.5879762172698975E-2</v>
      </c>
      <c r="E29">
        <v>-2.3236645385622978E-2</v>
      </c>
      <c r="F29">
        <v>2.7384225279092789E-2</v>
      </c>
      <c r="G29">
        <v>2.0157370716333389E-2</v>
      </c>
      <c r="H29">
        <v>-1.5232362784445286E-2</v>
      </c>
      <c r="I29">
        <v>1.8765021115541458E-2</v>
      </c>
      <c r="J29">
        <v>4.7957383096218109E-2</v>
      </c>
      <c r="K29">
        <v>-6.4642960205674171E-3</v>
      </c>
      <c r="L29">
        <v>9.7595639526844025E-3</v>
      </c>
      <c r="M29">
        <v>5.0147779984399676E-4</v>
      </c>
      <c r="N29">
        <v>2.0247578620910645E-2</v>
      </c>
      <c r="O29">
        <v>2.9325509443879128E-2</v>
      </c>
      <c r="P29">
        <v>4.4916260987520218E-2</v>
      </c>
      <c r="Q29">
        <v>-4.0060684084892273E-2</v>
      </c>
      <c r="R29">
        <v>1.4939308166503906E-2</v>
      </c>
      <c r="S29">
        <v>5.4640386952087283E-4</v>
      </c>
      <c r="T29">
        <v>-2.9253290966153145E-2</v>
      </c>
      <c r="U29">
        <v>2.2065907716751099E-2</v>
      </c>
      <c r="V29">
        <v>4.7922367230057716E-4</v>
      </c>
      <c r="W29">
        <v>-2.1823618561029434E-2</v>
      </c>
      <c r="X29">
        <v>2.0864434540271759E-2</v>
      </c>
      <c r="Y29">
        <v>1.0665521956980228E-2</v>
      </c>
      <c r="Z29">
        <v>-1.8022520234808326E-3</v>
      </c>
      <c r="AA29">
        <v>-9.1622732579708099E-2</v>
      </c>
      <c r="AB29">
        <v>-6.8554699420928955E-2</v>
      </c>
      <c r="AC29">
        <v>7.5747347436845303E-3</v>
      </c>
      <c r="AD29">
        <v>-1.1604058556258678E-2</v>
      </c>
      <c r="AE29">
        <v>2.4357620626688004E-2</v>
      </c>
      <c r="AF29">
        <v>-2.682160772383213E-2</v>
      </c>
      <c r="AG29">
        <v>-5.8220196515321732E-2</v>
      </c>
      <c r="AH29">
        <v>1.5368469757959247E-3</v>
      </c>
      <c r="AI29">
        <v>-2.3639228194952011E-2</v>
      </c>
      <c r="AJ29">
        <v>-3.042437881231308E-2</v>
      </c>
      <c r="AK29">
        <v>5.6332964450120926E-3</v>
      </c>
    </row>
    <row r="30" spans="1:37" x14ac:dyDescent="0.25">
      <c r="A30">
        <v>2010</v>
      </c>
      <c r="B30">
        <v>2.0588601008057594E-2</v>
      </c>
      <c r="C30">
        <v>5.8317326009273529E-2</v>
      </c>
      <c r="D30">
        <v>-9.2888334766030312E-3</v>
      </c>
      <c r="E30">
        <v>5.0031688064336777E-2</v>
      </c>
      <c r="F30">
        <v>5.5092740803956985E-2</v>
      </c>
      <c r="G30">
        <v>-2.1994272246956825E-2</v>
      </c>
      <c r="H30">
        <v>2.2896362468600273E-2</v>
      </c>
      <c r="I30">
        <v>-1.7988614737987518E-2</v>
      </c>
      <c r="J30">
        <v>5.3502809256315231E-2</v>
      </c>
      <c r="K30">
        <v>7.0356172509491444E-3</v>
      </c>
      <c r="L30">
        <v>3.3066295087337494E-2</v>
      </c>
      <c r="M30">
        <v>-6.5885954536497593E-3</v>
      </c>
      <c r="N30">
        <v>-2.2600926458835602E-3</v>
      </c>
      <c r="O30">
        <v>5.7352378964424133E-2</v>
      </c>
      <c r="P30">
        <v>-1.2331530451774597E-2</v>
      </c>
      <c r="Q30">
        <v>2.9670078307390213E-2</v>
      </c>
      <c r="R30">
        <v>1.4174610376358032E-2</v>
      </c>
      <c r="S30">
        <v>-7.2189755737781525E-3</v>
      </c>
      <c r="T30">
        <v>-1.7805550247430801E-2</v>
      </c>
      <c r="U30">
        <v>-3.6479208618402481E-2</v>
      </c>
      <c r="V30">
        <v>-3.1508017331361771E-2</v>
      </c>
      <c r="W30">
        <v>-4.4474340975284576E-2</v>
      </c>
      <c r="X30">
        <v>3.0350157991051674E-2</v>
      </c>
      <c r="Y30">
        <v>8.2346372306346893E-2</v>
      </c>
      <c r="Z30">
        <v>-2.248825877904892E-2</v>
      </c>
      <c r="AA30">
        <v>-9.1620363295078278E-2</v>
      </c>
      <c r="AB30">
        <v>6.775655597448349E-2</v>
      </c>
      <c r="AC30">
        <v>3.0471203848719597E-2</v>
      </c>
      <c r="AD30">
        <v>-1.3427906669676304E-2</v>
      </c>
      <c r="AE30">
        <v>0.1046672984957695</v>
      </c>
      <c r="AF30">
        <v>-8.7236473336815834E-3</v>
      </c>
      <c r="AG30">
        <v>-1.59258171916008E-2</v>
      </c>
      <c r="AH30">
        <v>1.6700025647878647E-2</v>
      </c>
      <c r="AI30">
        <v>3.0418750829994678E-3</v>
      </c>
      <c r="AJ30">
        <v>-6.6672921180725098E-2</v>
      </c>
      <c r="AK30">
        <v>7.2970770299434662E-2</v>
      </c>
    </row>
    <row r="31" spans="1:37" x14ac:dyDescent="0.25">
      <c r="A31">
        <v>2011</v>
      </c>
      <c r="B31">
        <v>1.4115733094513416E-2</v>
      </c>
      <c r="C31">
        <v>5.8332201093435287E-2</v>
      </c>
      <c r="D31">
        <v>1.8214935436844826E-2</v>
      </c>
      <c r="E31">
        <v>-5.1176443696022034E-2</v>
      </c>
      <c r="F31">
        <v>5.5666390806436539E-2</v>
      </c>
      <c r="G31">
        <v>1.8478872254490852E-2</v>
      </c>
      <c r="H31">
        <v>-1.1739200912415981E-2</v>
      </c>
      <c r="I31">
        <v>3.8680613040924072E-2</v>
      </c>
      <c r="J31">
        <v>4.2167812585830688E-2</v>
      </c>
      <c r="K31">
        <v>-1.1924903839826584E-2</v>
      </c>
      <c r="L31">
        <v>0.10765711218118668</v>
      </c>
      <c r="M31">
        <v>-4.9797344952821732E-2</v>
      </c>
      <c r="N31">
        <v>-1.405799388885498E-2</v>
      </c>
      <c r="O31">
        <v>2.9903164133429527E-2</v>
      </c>
      <c r="P31">
        <v>-5.2380308508872986E-2</v>
      </c>
      <c r="Q31">
        <v>4.6719916164875031E-2</v>
      </c>
      <c r="R31">
        <v>-9.9983401596546173E-3</v>
      </c>
      <c r="S31">
        <v>-1.3696296140551567E-2</v>
      </c>
      <c r="T31">
        <v>-6.4678243361413479E-3</v>
      </c>
      <c r="U31">
        <v>-1.4713464304804802E-2</v>
      </c>
      <c r="V31">
        <v>-4.7268494963645935E-2</v>
      </c>
      <c r="W31">
        <v>-3.2144829630851746E-2</v>
      </c>
      <c r="X31">
        <v>3.3003399148583412E-3</v>
      </c>
      <c r="Y31">
        <v>3.3107567578554153E-3</v>
      </c>
      <c r="Z31">
        <v>-3.8706090301275253E-2</v>
      </c>
      <c r="AA31">
        <v>-4.4451210647821426E-2</v>
      </c>
      <c r="AB31">
        <v>4.1883055120706558E-2</v>
      </c>
      <c r="AC31">
        <v>4.9045734107494354E-2</v>
      </c>
      <c r="AD31">
        <v>-2.3857984691858292E-2</v>
      </c>
      <c r="AE31">
        <v>-0.10124615579843521</v>
      </c>
      <c r="AF31">
        <v>1.7546380404382944E-3</v>
      </c>
      <c r="AG31">
        <v>6.7135656718164682E-4</v>
      </c>
      <c r="AH31">
        <v>5.5838558822870255E-2</v>
      </c>
      <c r="AI31">
        <v>2.3142419755458832E-2</v>
      </c>
      <c r="AJ31">
        <v>7.15632364153862E-2</v>
      </c>
      <c r="AK31">
        <v>3.887711837887764E-2</v>
      </c>
    </row>
    <row r="32" spans="1:37" x14ac:dyDescent="0.25">
      <c r="A32">
        <v>2012</v>
      </c>
      <c r="B32">
        <v>4.6113569289445877E-2</v>
      </c>
      <c r="C32">
        <v>4.8672087490558624E-2</v>
      </c>
      <c r="D32">
        <v>7.0141643285751343E-2</v>
      </c>
      <c r="E32">
        <v>3.3074799925088882E-2</v>
      </c>
      <c r="F32">
        <v>2.9816146939992905E-2</v>
      </c>
      <c r="G32">
        <v>2.0457401871681213E-2</v>
      </c>
      <c r="H32">
        <v>1.8820818513631821E-2</v>
      </c>
      <c r="I32">
        <v>4.1302688419818878E-2</v>
      </c>
      <c r="J32">
        <v>8.7657168507575989E-2</v>
      </c>
      <c r="K32">
        <v>3.3700063824653625E-2</v>
      </c>
      <c r="L32">
        <v>-2.4923414457589388E-3</v>
      </c>
      <c r="M32">
        <v>-9.2840353026986122E-3</v>
      </c>
      <c r="N32">
        <v>4.2455531656742096E-2</v>
      </c>
      <c r="O32">
        <v>2.6345519348978996E-2</v>
      </c>
      <c r="P32">
        <v>-5.691715981811285E-3</v>
      </c>
      <c r="Q32">
        <v>-5.2635662257671356E-2</v>
      </c>
      <c r="R32">
        <v>-4.1169758886098862E-2</v>
      </c>
      <c r="S32">
        <v>-9.4287358224391937E-2</v>
      </c>
      <c r="T32">
        <v>-0.11617488414049149</v>
      </c>
      <c r="U32">
        <v>1.0830783285200596E-2</v>
      </c>
      <c r="V32">
        <v>-1.6856640577316284E-2</v>
      </c>
      <c r="W32">
        <v>-5.9162922203540802E-2</v>
      </c>
      <c r="X32">
        <v>-1.9985083490610123E-2</v>
      </c>
      <c r="Y32">
        <v>5.5334694683551788E-2</v>
      </c>
      <c r="Z32">
        <v>-2.9086144641041756E-2</v>
      </c>
      <c r="AA32">
        <v>-6.5264485776424408E-2</v>
      </c>
      <c r="AB32">
        <v>4.9945828504860401E-3</v>
      </c>
      <c r="AC32">
        <v>1.8320795148611069E-2</v>
      </c>
      <c r="AD32">
        <v>4.8948265612125397E-2</v>
      </c>
      <c r="AE32">
        <v>2.6822175830602646E-2</v>
      </c>
      <c r="AF32">
        <v>3.2495647668838501E-2</v>
      </c>
      <c r="AG32">
        <v>2.5040518492460251E-2</v>
      </c>
      <c r="AH32">
        <v>5.6625068187713623E-2</v>
      </c>
      <c r="AI32">
        <v>2.4431120604276657E-2</v>
      </c>
      <c r="AJ32">
        <v>-4.2947422713041306E-2</v>
      </c>
      <c r="AK32">
        <v>-4.6578742563724518E-2</v>
      </c>
    </row>
    <row r="33" spans="1:37" x14ac:dyDescent="0.25">
      <c r="A33">
        <v>2013</v>
      </c>
      <c r="B33">
        <v>6.4029325731098652E-3</v>
      </c>
      <c r="C33">
        <v>6.0370046645402908E-2</v>
      </c>
      <c r="D33">
        <v>2.428160235285759E-2</v>
      </c>
      <c r="E33">
        <v>2.8281358536332846E-3</v>
      </c>
      <c r="F33">
        <v>5.5160496383905411E-2</v>
      </c>
      <c r="G33">
        <v>1.8000674899667501E-3</v>
      </c>
      <c r="H33">
        <v>2.869904600083828E-2</v>
      </c>
      <c r="I33">
        <v>-2.7840696275234222E-3</v>
      </c>
      <c r="J33">
        <v>2.2812742739915848E-2</v>
      </c>
      <c r="K33">
        <v>-1.84320118278265E-2</v>
      </c>
      <c r="L33">
        <v>6.4867283217608929E-3</v>
      </c>
      <c r="M33">
        <v>1.0773430578410625E-2</v>
      </c>
      <c r="N33">
        <v>-2.3974578827619553E-2</v>
      </c>
      <c r="O33">
        <v>4.9946554005146027E-2</v>
      </c>
      <c r="P33">
        <v>2.29664146900177E-2</v>
      </c>
      <c r="Q33">
        <v>-4.913131520152092E-2</v>
      </c>
      <c r="R33">
        <v>-1.7688166117295623E-3</v>
      </c>
      <c r="S33">
        <v>-3.1386405229568481E-2</v>
      </c>
      <c r="T33">
        <v>-5.9644032269716263E-2</v>
      </c>
      <c r="U33">
        <v>-3.7942070513963699E-2</v>
      </c>
      <c r="V33">
        <v>-5.815806332975626E-3</v>
      </c>
      <c r="W33">
        <v>-5.6586612015962601E-2</v>
      </c>
      <c r="X33">
        <v>6.8845823407173157E-2</v>
      </c>
      <c r="Y33">
        <v>-3.2378196716308594E-2</v>
      </c>
      <c r="Z33">
        <v>-3.262704610824585E-2</v>
      </c>
      <c r="AA33">
        <v>-0.12802918255329132</v>
      </c>
      <c r="AB33">
        <v>2.6899160817265511E-2</v>
      </c>
      <c r="AC33">
        <v>2.4341734126210213E-2</v>
      </c>
      <c r="AD33">
        <v>2.8565225657075644E-3</v>
      </c>
      <c r="AE33">
        <v>1.4385955408215523E-2</v>
      </c>
      <c r="AF33">
        <v>-6.1173349618911743E-2</v>
      </c>
      <c r="AG33">
        <v>2.5994724128395319E-3</v>
      </c>
      <c r="AH33">
        <v>4.603813961148262E-2</v>
      </c>
      <c r="AI33">
        <v>2.6142613496631384E-3</v>
      </c>
      <c r="AJ33">
        <v>4.8020582646131516E-2</v>
      </c>
      <c r="AK33">
        <v>-1.534725446254015E-2</v>
      </c>
    </row>
    <row r="34" spans="1:37" x14ac:dyDescent="0.25">
      <c r="A34">
        <v>2014</v>
      </c>
      <c r="B34">
        <v>-2.2792117670178413E-2</v>
      </c>
      <c r="C34">
        <v>5.236005038022995E-2</v>
      </c>
      <c r="D34">
        <v>5.3259087726473808E-3</v>
      </c>
      <c r="E34">
        <v>2.3809531703591347E-3</v>
      </c>
      <c r="F34">
        <v>5.9260625392198563E-2</v>
      </c>
      <c r="G34">
        <v>-3.9158482104539871E-3</v>
      </c>
      <c r="H34">
        <v>8.7897449731826782E-2</v>
      </c>
      <c r="I34">
        <v>5.6471750140190125E-3</v>
      </c>
      <c r="J34">
        <v>4.1529137641191483E-2</v>
      </c>
      <c r="K34">
        <v>-1.9973207265138626E-2</v>
      </c>
      <c r="L34">
        <v>-9.3060620129108429E-3</v>
      </c>
      <c r="M34">
        <v>2.7397291734814644E-2</v>
      </c>
      <c r="N34">
        <v>-6.8493597209453583E-2</v>
      </c>
      <c r="O34">
        <v>8.8464565575122833E-2</v>
      </c>
      <c r="P34">
        <v>7.166124414652586E-3</v>
      </c>
      <c r="Q34">
        <v>2.0318044349551201E-2</v>
      </c>
      <c r="R34">
        <v>5.567383486777544E-3</v>
      </c>
      <c r="S34">
        <v>-5.2755407989025116E-2</v>
      </c>
      <c r="T34">
        <v>-6.5620124340057373E-2</v>
      </c>
      <c r="U34">
        <v>-1.971854642033577E-2</v>
      </c>
      <c r="V34">
        <v>-2.3145509883761406E-2</v>
      </c>
      <c r="W34">
        <v>-3.4606568515300751E-2</v>
      </c>
      <c r="X34">
        <v>1.81288942694664E-2</v>
      </c>
      <c r="Y34">
        <v>2.6728218421339989E-2</v>
      </c>
      <c r="Z34">
        <v>-2.4585789069533348E-3</v>
      </c>
      <c r="AA34">
        <v>-8.3094611763954163E-2</v>
      </c>
      <c r="AB34">
        <v>-2.6074519380927086E-2</v>
      </c>
      <c r="AC34">
        <v>3.908858448266983E-2</v>
      </c>
      <c r="AD34">
        <v>1.1391973122954369E-2</v>
      </c>
      <c r="AE34">
        <v>0.14884662628173828</v>
      </c>
      <c r="AF34">
        <v>-2.5819716975092888E-2</v>
      </c>
      <c r="AG34">
        <v>5.528486892580986E-2</v>
      </c>
      <c r="AH34">
        <v>5.4138326086103916E-3</v>
      </c>
      <c r="AI34">
        <v>2.0770354196429253E-2</v>
      </c>
      <c r="AJ34">
        <v>-7.6759904623031616E-2</v>
      </c>
      <c r="AK34">
        <v>2.4626306258141994E-3</v>
      </c>
    </row>
    <row r="35" spans="1:37" x14ac:dyDescent="0.25">
      <c r="A35">
        <v>2015</v>
      </c>
      <c r="B35">
        <v>1.8529320135712624E-2</v>
      </c>
      <c r="C35">
        <v>-2.2108502686023712E-2</v>
      </c>
      <c r="D35">
        <v>3.3046036958694458E-2</v>
      </c>
      <c r="E35">
        <v>3.3678546547889709E-2</v>
      </c>
      <c r="F35">
        <v>1.9104495644569397E-2</v>
      </c>
      <c r="G35">
        <v>-2.3325353860855103E-2</v>
      </c>
      <c r="H35">
        <v>8.0103412270545959E-2</v>
      </c>
      <c r="I35">
        <v>1.5257798135280609E-2</v>
      </c>
      <c r="J35">
        <v>2.3174211382865906E-2</v>
      </c>
      <c r="K35">
        <v>-2.6243852451443672E-2</v>
      </c>
      <c r="L35">
        <v>-6.3600823283195496E-2</v>
      </c>
      <c r="M35">
        <v>-1.9237978383898735E-2</v>
      </c>
      <c r="N35">
        <v>5.2192375063896179E-2</v>
      </c>
      <c r="O35">
        <v>3.1164336949586868E-2</v>
      </c>
      <c r="P35">
        <v>3.218725323677063E-2</v>
      </c>
      <c r="Q35">
        <v>1.2344076298177242E-2</v>
      </c>
      <c r="R35">
        <v>6.6326051019132137E-3</v>
      </c>
      <c r="S35">
        <v>-2.1456260234117508E-2</v>
      </c>
      <c r="T35">
        <v>-6.1991449445486069E-2</v>
      </c>
      <c r="U35">
        <v>-1.7125217244029045E-2</v>
      </c>
      <c r="V35">
        <v>-4.6072866767644882E-2</v>
      </c>
      <c r="W35">
        <v>-6.0342408716678619E-2</v>
      </c>
      <c r="X35">
        <v>1.751893013715744E-2</v>
      </c>
      <c r="Y35">
        <v>-6.8485118448734283E-2</v>
      </c>
      <c r="Z35">
        <v>4.8601338639855385E-3</v>
      </c>
      <c r="AA35">
        <v>-2.3772811517119408E-2</v>
      </c>
      <c r="AB35">
        <v>-4.2256630957126617E-2</v>
      </c>
      <c r="AC35">
        <v>1.277620904147625E-2</v>
      </c>
      <c r="AD35">
        <v>1.0723200626671314E-2</v>
      </c>
      <c r="AE35">
        <v>4.4603418558835983E-2</v>
      </c>
      <c r="AF35">
        <v>7.0626940578222275E-3</v>
      </c>
      <c r="AG35">
        <v>4.5073293149471283E-2</v>
      </c>
      <c r="AH35">
        <v>3.1044237315654755E-2</v>
      </c>
      <c r="AI35">
        <v>5.6941545335575938E-4</v>
      </c>
      <c r="AJ35">
        <v>-7.7621780335903168E-2</v>
      </c>
      <c r="AK35">
        <v>-2.3112306371331215E-2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heetViews>
  <sheetFormatPr defaultRowHeight="15" x14ac:dyDescent="0.25"/>
  <sheetData>
    <row r="1" spans="1:6" x14ac:dyDescent="0.25">
      <c r="A1" t="s">
        <v>0</v>
      </c>
      <c r="B1" t="s">
        <v>133</v>
      </c>
      <c r="C1" t="s">
        <v>177</v>
      </c>
      <c r="D1" t="s">
        <v>178</v>
      </c>
      <c r="E1" t="s">
        <v>179</v>
      </c>
      <c r="F1" t="s">
        <v>180</v>
      </c>
    </row>
    <row r="2" spans="1:6" x14ac:dyDescent="0.25">
      <c r="A2">
        <v>1982</v>
      </c>
      <c r="B2">
        <v>0.46242773532867432</v>
      </c>
      <c r="C2">
        <v>0.46249172374606135</v>
      </c>
      <c r="D2">
        <v>0.46877014818787571</v>
      </c>
      <c r="E2">
        <v>0.47754473552107807</v>
      </c>
      <c r="F2">
        <v>0.48370350077748303</v>
      </c>
    </row>
    <row r="3" spans="1:6" x14ac:dyDescent="0.25">
      <c r="A3">
        <v>1983</v>
      </c>
      <c r="B3">
        <v>0.45858585834503174</v>
      </c>
      <c r="C3">
        <v>0.45429284453392033</v>
      </c>
      <c r="D3">
        <v>0.45362276819348335</v>
      </c>
      <c r="E3">
        <v>0.4467334520816803</v>
      </c>
      <c r="F3">
        <v>0.45849224081635476</v>
      </c>
    </row>
    <row r="4" spans="1:6" x14ac:dyDescent="0.25">
      <c r="A4">
        <v>1984</v>
      </c>
      <c r="B4">
        <v>0.41060903668403625</v>
      </c>
      <c r="C4">
        <v>0.41522167655825615</v>
      </c>
      <c r="D4">
        <v>0.42668053266406064</v>
      </c>
      <c r="E4">
        <v>0.4345811729729176</v>
      </c>
      <c r="F4">
        <v>0.46215030264854434</v>
      </c>
    </row>
    <row r="5" spans="1:6" x14ac:dyDescent="0.25">
      <c r="A5">
        <v>1985</v>
      </c>
      <c r="B5">
        <v>0.39177489280700684</v>
      </c>
      <c r="C5">
        <v>0.39546543154120445</v>
      </c>
      <c r="D5">
        <v>0.39343214502930635</v>
      </c>
      <c r="E5">
        <v>0.39945906355977057</v>
      </c>
      <c r="F5">
        <v>0.4112942462861538</v>
      </c>
    </row>
    <row r="6" spans="1:6" x14ac:dyDescent="0.25">
      <c r="A6">
        <v>1986</v>
      </c>
      <c r="B6">
        <v>0.42994242906570435</v>
      </c>
      <c r="C6">
        <v>0.42508276712894438</v>
      </c>
      <c r="D6">
        <v>0.42286120837926872</v>
      </c>
      <c r="E6">
        <v>0.4047765274643898</v>
      </c>
      <c r="F6">
        <v>0.42963569882512093</v>
      </c>
    </row>
    <row r="7" spans="1:6" x14ac:dyDescent="0.25">
      <c r="A7">
        <v>1987</v>
      </c>
      <c r="B7">
        <v>0.38387715816497803</v>
      </c>
      <c r="C7">
        <v>0.38791163915395732</v>
      </c>
      <c r="D7">
        <v>0.38661672985553747</v>
      </c>
      <c r="E7">
        <v>0.38161431989073752</v>
      </c>
      <c r="F7">
        <v>0.41443740636110304</v>
      </c>
    </row>
    <row r="8" spans="1:6" x14ac:dyDescent="0.25">
      <c r="A8">
        <v>1988</v>
      </c>
      <c r="B8">
        <v>0.38562092185020447</v>
      </c>
      <c r="C8">
        <v>0.3812879464030266</v>
      </c>
      <c r="D8">
        <v>0.38049909323453907</v>
      </c>
      <c r="E8">
        <v>0.37798279941082003</v>
      </c>
      <c r="F8">
        <v>0.40005667343735696</v>
      </c>
    </row>
    <row r="9" spans="1:6" x14ac:dyDescent="0.25">
      <c r="A9">
        <v>1989</v>
      </c>
      <c r="B9">
        <v>0.3767605721950531</v>
      </c>
      <c r="C9">
        <v>0.37652871060371396</v>
      </c>
      <c r="D9">
        <v>0.37873609951138493</v>
      </c>
      <c r="E9">
        <v>0.40087952077388755</v>
      </c>
      <c r="F9">
        <v>0.39096378086507322</v>
      </c>
    </row>
    <row r="10" spans="1:6" x14ac:dyDescent="0.25">
      <c r="A10">
        <v>1990</v>
      </c>
      <c r="B10">
        <v>0.37627813220024109</v>
      </c>
      <c r="C10">
        <v>0.38711089265346527</v>
      </c>
      <c r="D10">
        <v>0.38633651041984562</v>
      </c>
      <c r="E10">
        <v>0.37985733094811441</v>
      </c>
      <c r="F10">
        <v>0.42647601497173304</v>
      </c>
    </row>
    <row r="11" spans="1:6" x14ac:dyDescent="0.25">
      <c r="A11">
        <v>1991</v>
      </c>
      <c r="B11">
        <v>0.3919999897480011</v>
      </c>
      <c r="C11">
        <v>0.38410090702772137</v>
      </c>
      <c r="D11">
        <v>0.38757005709409714</v>
      </c>
      <c r="E11">
        <v>0.38393917849659925</v>
      </c>
      <c r="F11">
        <v>0.39316861289739613</v>
      </c>
    </row>
    <row r="12" spans="1:6" x14ac:dyDescent="0.25">
      <c r="A12">
        <v>1992</v>
      </c>
      <c r="B12">
        <v>0.35546037554740906</v>
      </c>
      <c r="C12">
        <v>0.36129151625931261</v>
      </c>
      <c r="D12">
        <v>0.36259684684872628</v>
      </c>
      <c r="E12">
        <v>0.36121428298950192</v>
      </c>
      <c r="F12">
        <v>0.414920767173171</v>
      </c>
    </row>
    <row r="13" spans="1:6" x14ac:dyDescent="0.25">
      <c r="A13">
        <v>1993</v>
      </c>
      <c r="B13">
        <v>0.32978722453117371</v>
      </c>
      <c r="C13">
        <v>0.33687886363267899</v>
      </c>
      <c r="D13">
        <v>0.33441038575768467</v>
      </c>
      <c r="E13">
        <v>0.32865397959947584</v>
      </c>
      <c r="F13">
        <v>0.37086299385130406</v>
      </c>
    </row>
    <row r="14" spans="1:6" x14ac:dyDescent="0.25">
      <c r="A14">
        <v>1994</v>
      </c>
      <c r="B14">
        <v>0.33273056149482727</v>
      </c>
      <c r="C14">
        <v>0.33613276308774948</v>
      </c>
      <c r="D14">
        <v>0.33822879108786585</v>
      </c>
      <c r="E14">
        <v>0.33777104133367536</v>
      </c>
      <c r="F14">
        <v>0.38773374012112616</v>
      </c>
    </row>
    <row r="15" spans="1:6" x14ac:dyDescent="0.25">
      <c r="A15">
        <v>1995</v>
      </c>
      <c r="B15">
        <v>0.35067436099052429</v>
      </c>
      <c r="C15">
        <v>0.33535041403770438</v>
      </c>
      <c r="D15">
        <v>0.33760040912032124</v>
      </c>
      <c r="E15">
        <v>0.34310747945308689</v>
      </c>
      <c r="F15">
        <v>0.35022311910986903</v>
      </c>
    </row>
    <row r="16" spans="1:6" x14ac:dyDescent="0.25">
      <c r="A16">
        <v>1996</v>
      </c>
      <c r="B16">
        <v>0.30434781312942505</v>
      </c>
      <c r="C16">
        <v>0.30724632464349272</v>
      </c>
      <c r="D16">
        <v>0.30685565605759618</v>
      </c>
      <c r="E16">
        <v>0.30154025730490686</v>
      </c>
      <c r="F16">
        <v>0.30394501912593841</v>
      </c>
    </row>
    <row r="17" spans="1:6" x14ac:dyDescent="0.25">
      <c r="A17">
        <v>1997</v>
      </c>
      <c r="B17">
        <v>0.26956522464752197</v>
      </c>
      <c r="C17">
        <v>0.27828589279949661</v>
      </c>
      <c r="D17">
        <v>0.2768849244117737</v>
      </c>
      <c r="E17">
        <v>0.27975908362865448</v>
      </c>
      <c r="F17">
        <v>0.26917370837926868</v>
      </c>
    </row>
    <row r="18" spans="1:6" x14ac:dyDescent="0.25">
      <c r="A18">
        <v>1998</v>
      </c>
      <c r="B18">
        <v>0.3430493175983429</v>
      </c>
      <c r="C18">
        <v>0.32082698729634285</v>
      </c>
      <c r="D18">
        <v>0.31883792465925209</v>
      </c>
      <c r="E18">
        <v>0.32089505350589753</v>
      </c>
      <c r="F18">
        <v>0.34266561667621137</v>
      </c>
    </row>
    <row r="19" spans="1:6" x14ac:dyDescent="0.25">
      <c r="A19">
        <v>1999</v>
      </c>
      <c r="B19">
        <v>0.25872689485549927</v>
      </c>
      <c r="C19">
        <v>0.29186471855640417</v>
      </c>
      <c r="D19">
        <v>0.28787294262647634</v>
      </c>
      <c r="E19">
        <v>0.29063450297713278</v>
      </c>
      <c r="F19">
        <v>0.29464798843860629</v>
      </c>
    </row>
    <row r="20" spans="1:6" x14ac:dyDescent="0.25">
      <c r="A20">
        <v>2000</v>
      </c>
      <c r="B20">
        <v>0.30885529518127441</v>
      </c>
      <c r="C20">
        <v>0.29593857404589657</v>
      </c>
      <c r="D20">
        <v>0.29676557281613358</v>
      </c>
      <c r="E20">
        <v>0.31277848640084266</v>
      </c>
      <c r="F20">
        <v>0.28941438190639024</v>
      </c>
    </row>
    <row r="21" spans="1:6" x14ac:dyDescent="0.25">
      <c r="A21">
        <v>2001</v>
      </c>
      <c r="B21">
        <v>0.2932790219783783</v>
      </c>
      <c r="C21">
        <v>0.30778839951753612</v>
      </c>
      <c r="D21">
        <v>0.30392677709460258</v>
      </c>
      <c r="E21">
        <v>0.30432583218812942</v>
      </c>
      <c r="F21">
        <v>0.31755796454846852</v>
      </c>
    </row>
    <row r="22" spans="1:6" x14ac:dyDescent="0.25">
      <c r="A22">
        <v>2002</v>
      </c>
      <c r="B22">
        <v>0.33266532421112061</v>
      </c>
      <c r="C22">
        <v>0.31505857673287385</v>
      </c>
      <c r="D22">
        <v>0.31352834990620615</v>
      </c>
      <c r="E22">
        <v>0.32057939127087598</v>
      </c>
      <c r="F22">
        <v>0.32233895128965373</v>
      </c>
    </row>
    <row r="23" spans="1:6" x14ac:dyDescent="0.25">
      <c r="A23">
        <v>2003</v>
      </c>
      <c r="B23">
        <v>0.29126214981079102</v>
      </c>
      <c r="C23">
        <v>0.29709503424167638</v>
      </c>
      <c r="D23">
        <v>0.29427865359187128</v>
      </c>
      <c r="E23">
        <v>0.30938488671183589</v>
      </c>
      <c r="F23">
        <v>0.28273789212107653</v>
      </c>
    </row>
    <row r="24" spans="1:6" x14ac:dyDescent="0.25">
      <c r="A24">
        <v>2004</v>
      </c>
      <c r="B24">
        <v>0.30158731341362</v>
      </c>
      <c r="C24">
        <v>0.2836132333874703</v>
      </c>
      <c r="D24">
        <v>0.27443545788526541</v>
      </c>
      <c r="E24">
        <v>0.27879100418090819</v>
      </c>
      <c r="F24">
        <v>0.30923376780748368</v>
      </c>
    </row>
    <row r="25" spans="1:6" x14ac:dyDescent="0.25">
      <c r="A25">
        <v>2005</v>
      </c>
      <c r="B25">
        <v>0.29263156652450562</v>
      </c>
      <c r="C25">
        <v>0.30226728378236295</v>
      </c>
      <c r="D25">
        <v>0.30539789882302282</v>
      </c>
      <c r="E25">
        <v>0.30605872741341594</v>
      </c>
      <c r="F25">
        <v>0.32356693336367603</v>
      </c>
    </row>
    <row r="26" spans="1:6" x14ac:dyDescent="0.25">
      <c r="A26">
        <v>2006</v>
      </c>
      <c r="B26">
        <v>0.31662869453430176</v>
      </c>
      <c r="C26">
        <v>0.29511985446512701</v>
      </c>
      <c r="D26">
        <v>0.29571715150773531</v>
      </c>
      <c r="E26">
        <v>0.30393074038624762</v>
      </c>
      <c r="F26">
        <v>0.30398552422225478</v>
      </c>
    </row>
    <row r="27" spans="1:6" x14ac:dyDescent="0.25">
      <c r="A27">
        <v>2007</v>
      </c>
      <c r="B27">
        <v>0.32378855347633362</v>
      </c>
      <c r="C27">
        <v>0.29918686524033544</v>
      </c>
      <c r="D27">
        <v>0.29436011658608913</v>
      </c>
      <c r="E27">
        <v>0.29411955428123471</v>
      </c>
      <c r="F27">
        <v>0.31166130045056339</v>
      </c>
    </row>
    <row r="28" spans="1:6" x14ac:dyDescent="0.25">
      <c r="A28">
        <v>2008</v>
      </c>
      <c r="B28">
        <v>0.308270663022995</v>
      </c>
      <c r="C28">
        <v>0.31620879234373567</v>
      </c>
      <c r="D28">
        <v>0.30310363063216206</v>
      </c>
      <c r="E28">
        <v>0.29152297919988635</v>
      </c>
      <c r="F28">
        <v>0.34090968577563763</v>
      </c>
    </row>
    <row r="29" spans="1:6" x14ac:dyDescent="0.25">
      <c r="A29">
        <v>2009</v>
      </c>
      <c r="B29">
        <v>0.30421686172485352</v>
      </c>
      <c r="C29">
        <v>0.30985015830397611</v>
      </c>
      <c r="D29">
        <v>0.31122919313609598</v>
      </c>
      <c r="E29">
        <v>0.30659453849494456</v>
      </c>
      <c r="F29">
        <v>0.3319470899701118</v>
      </c>
    </row>
    <row r="30" spans="1:6" x14ac:dyDescent="0.25">
      <c r="A30">
        <v>2010</v>
      </c>
      <c r="B30">
        <v>0.22096318006515503</v>
      </c>
      <c r="C30">
        <v>0.29393395404517653</v>
      </c>
      <c r="D30">
        <v>0.28433841326832771</v>
      </c>
      <c r="E30">
        <v>0.27401161259412765</v>
      </c>
      <c r="F30">
        <v>0.32006799344718451</v>
      </c>
    </row>
    <row r="31" spans="1:6" x14ac:dyDescent="0.25">
      <c r="A31">
        <v>2011</v>
      </c>
      <c r="B31">
        <v>0.25301206111907959</v>
      </c>
      <c r="C31">
        <v>0.29188917967677114</v>
      </c>
      <c r="D31">
        <v>0.29324189355969432</v>
      </c>
      <c r="E31">
        <v>0.27824893891811375</v>
      </c>
      <c r="F31">
        <v>0.28181077037751673</v>
      </c>
    </row>
    <row r="32" spans="1:6" x14ac:dyDescent="0.25">
      <c r="A32">
        <v>2012</v>
      </c>
      <c r="B32">
        <v>0.34337350726127625</v>
      </c>
      <c r="C32">
        <v>0.29679476535320287</v>
      </c>
      <c r="D32">
        <v>0.29173603257536884</v>
      </c>
      <c r="E32">
        <v>0.29386939835548403</v>
      </c>
      <c r="F32">
        <v>0.31534259712696078</v>
      </c>
    </row>
    <row r="33" spans="1:6" x14ac:dyDescent="0.25">
      <c r="A33">
        <v>2013</v>
      </c>
      <c r="B33">
        <v>0.29325512051582336</v>
      </c>
      <c r="C33">
        <v>0.27790786644816401</v>
      </c>
      <c r="D33">
        <v>0.26960093463957313</v>
      </c>
      <c r="E33">
        <v>0.25491227598488331</v>
      </c>
      <c r="F33">
        <v>0.26967854717373851</v>
      </c>
    </row>
    <row r="34" spans="1:6" x14ac:dyDescent="0.25">
      <c r="A34">
        <v>2014</v>
      </c>
      <c r="B34">
        <v>0.27272728085517883</v>
      </c>
      <c r="C34">
        <v>0.27518991136550908</v>
      </c>
      <c r="D34">
        <v>0.26484818980097768</v>
      </c>
      <c r="E34">
        <v>0.27148374667763708</v>
      </c>
      <c r="F34">
        <v>0.31041263397037988</v>
      </c>
    </row>
    <row r="35" spans="1:6" x14ac:dyDescent="0.25">
      <c r="A35">
        <v>2015</v>
      </c>
      <c r="B35">
        <v>0.28020566701889038</v>
      </c>
      <c r="C35">
        <v>0.25709336046874526</v>
      </c>
      <c r="D35">
        <v>0.25016224128007891</v>
      </c>
      <c r="E35">
        <v>0.25293656110763546</v>
      </c>
      <c r="F35">
        <v>0.31592161967605353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workbookViewId="0"/>
  </sheetViews>
  <sheetFormatPr defaultRowHeight="15" x14ac:dyDescent="0.25"/>
  <sheetData>
    <row r="1" spans="1:14" x14ac:dyDescent="0.25">
      <c r="A1" t="s">
        <v>0</v>
      </c>
      <c r="B1" t="s">
        <v>133</v>
      </c>
      <c r="C1" t="s">
        <v>181</v>
      </c>
      <c r="D1" t="s">
        <v>182</v>
      </c>
      <c r="E1" t="s">
        <v>183</v>
      </c>
      <c r="F1" t="s">
        <v>184</v>
      </c>
      <c r="G1" t="s">
        <v>185</v>
      </c>
      <c r="H1" t="s">
        <v>186</v>
      </c>
      <c r="I1" t="s">
        <v>187</v>
      </c>
      <c r="J1" t="s">
        <v>188</v>
      </c>
      <c r="K1" t="s">
        <v>189</v>
      </c>
      <c r="L1" t="s">
        <v>190</v>
      </c>
      <c r="M1" t="s">
        <v>191</v>
      </c>
      <c r="N1" t="s">
        <v>192</v>
      </c>
    </row>
    <row r="2" spans="1:14" x14ac:dyDescent="0.25">
      <c r="A2">
        <v>1982</v>
      </c>
      <c r="B2">
        <v>0.46242773532867432</v>
      </c>
      <c r="C2">
        <v>0.46249172374606135</v>
      </c>
      <c r="D2">
        <v>0.45666371449828147</v>
      </c>
      <c r="E2">
        <v>0.46220235961675638</v>
      </c>
      <c r="F2">
        <v>0.4626629649400712</v>
      </c>
      <c r="G2">
        <v>0.45984383893013009</v>
      </c>
      <c r="H2">
        <v>0.46306668162345882</v>
      </c>
      <c r="I2">
        <v>0.4608882507383823</v>
      </c>
      <c r="J2">
        <v>0.46685467383265494</v>
      </c>
      <c r="K2">
        <v>0.46266221705079075</v>
      </c>
      <c r="L2">
        <v>0.46356048718094833</v>
      </c>
      <c r="M2">
        <v>0.45842927137017248</v>
      </c>
      <c r="N2">
        <v>0.46302155503630638</v>
      </c>
    </row>
    <row r="3" spans="1:14" x14ac:dyDescent="0.25">
      <c r="A3">
        <v>1983</v>
      </c>
      <c r="B3">
        <v>0.45858585834503174</v>
      </c>
      <c r="C3">
        <v>0.45429284453392033</v>
      </c>
      <c r="D3">
        <v>0.45459255975484847</v>
      </c>
      <c r="E3">
        <v>0.45418570297956468</v>
      </c>
      <c r="F3">
        <v>0.45172903102636341</v>
      </c>
      <c r="G3">
        <v>0.45406980264186869</v>
      </c>
      <c r="H3">
        <v>0.45398520189523695</v>
      </c>
      <c r="I3">
        <v>0.45542234635353085</v>
      </c>
      <c r="J3">
        <v>0.45261236858367915</v>
      </c>
      <c r="K3">
        <v>0.45545821040868756</v>
      </c>
      <c r="L3">
        <v>0.45265398553013803</v>
      </c>
      <c r="M3">
        <v>0.45633186945319176</v>
      </c>
      <c r="N3">
        <v>0.45676689156889921</v>
      </c>
    </row>
    <row r="4" spans="1:14" x14ac:dyDescent="0.25">
      <c r="A4">
        <v>1984</v>
      </c>
      <c r="B4">
        <v>0.41060903668403625</v>
      </c>
      <c r="C4">
        <v>0.41522167655825615</v>
      </c>
      <c r="D4">
        <v>0.41565396025776863</v>
      </c>
      <c r="E4">
        <v>0.40972015470266343</v>
      </c>
      <c r="F4">
        <v>0.41707022711634639</v>
      </c>
      <c r="G4">
        <v>0.41289275443553924</v>
      </c>
      <c r="H4">
        <v>0.41706110349297526</v>
      </c>
      <c r="I4">
        <v>0.41524367895722392</v>
      </c>
      <c r="J4">
        <v>0.41772513222694396</v>
      </c>
      <c r="K4">
        <v>0.4154568078517914</v>
      </c>
      <c r="L4">
        <v>0.41419188505411147</v>
      </c>
      <c r="M4">
        <v>0.41661020743846888</v>
      </c>
      <c r="N4">
        <v>0.41533849993348115</v>
      </c>
    </row>
    <row r="5" spans="1:14" x14ac:dyDescent="0.25">
      <c r="A5">
        <v>1985</v>
      </c>
      <c r="B5">
        <v>0.39177489280700684</v>
      </c>
      <c r="C5">
        <v>0.39546543154120445</v>
      </c>
      <c r="D5">
        <v>0.39076894369721404</v>
      </c>
      <c r="E5">
        <v>0.39555690234899521</v>
      </c>
      <c r="F5">
        <v>0.39608414429426198</v>
      </c>
      <c r="G5">
        <v>0.39829886502027512</v>
      </c>
      <c r="H5">
        <v>0.39491424426436417</v>
      </c>
      <c r="I5">
        <v>0.394694924890995</v>
      </c>
      <c r="J5">
        <v>0.3929701685607434</v>
      </c>
      <c r="K5">
        <v>0.39531652539968493</v>
      </c>
      <c r="L5">
        <v>0.39506669604778294</v>
      </c>
      <c r="M5">
        <v>0.39692420393228534</v>
      </c>
      <c r="N5">
        <v>0.39361843019723891</v>
      </c>
    </row>
    <row r="6" spans="1:14" x14ac:dyDescent="0.25">
      <c r="A6">
        <v>1986</v>
      </c>
      <c r="B6">
        <v>0.42994242906570435</v>
      </c>
      <c r="C6">
        <v>0.42508276712894438</v>
      </c>
      <c r="D6">
        <v>0.41791774132847792</v>
      </c>
      <c r="E6">
        <v>0.42406940183043484</v>
      </c>
      <c r="F6">
        <v>0.42403816768527036</v>
      </c>
      <c r="G6">
        <v>0.42745720303058626</v>
      </c>
      <c r="H6">
        <v>0.42578907531499866</v>
      </c>
      <c r="I6">
        <v>0.42565563628077513</v>
      </c>
      <c r="J6">
        <v>0.42280372887849804</v>
      </c>
      <c r="K6">
        <v>0.42601446098089218</v>
      </c>
      <c r="L6">
        <v>0.42481569018960003</v>
      </c>
      <c r="M6">
        <v>0.42453970196843149</v>
      </c>
      <c r="N6">
        <v>0.42570132303237912</v>
      </c>
    </row>
    <row r="7" spans="1:14" x14ac:dyDescent="0.25">
      <c r="A7">
        <v>1987</v>
      </c>
      <c r="B7">
        <v>0.38387715816497803</v>
      </c>
      <c r="C7">
        <v>0.38791163915395732</v>
      </c>
      <c r="D7">
        <v>0.39020654201507571</v>
      </c>
      <c r="E7">
        <v>0.38843432024121288</v>
      </c>
      <c r="F7">
        <v>0.3843249954581261</v>
      </c>
      <c r="G7">
        <v>0.38595040538907061</v>
      </c>
      <c r="H7">
        <v>0.38953394779562955</v>
      </c>
      <c r="I7">
        <v>0.38684336279332643</v>
      </c>
      <c r="J7">
        <v>0.38185311457514765</v>
      </c>
      <c r="K7">
        <v>0.38837482127547268</v>
      </c>
      <c r="L7">
        <v>0.38811457851529119</v>
      </c>
      <c r="M7">
        <v>0.38764293339848521</v>
      </c>
      <c r="N7">
        <v>0.38978044867515554</v>
      </c>
    </row>
    <row r="8" spans="1:14" x14ac:dyDescent="0.25">
      <c r="A8">
        <v>1988</v>
      </c>
      <c r="B8">
        <v>0.38562092185020447</v>
      </c>
      <c r="C8">
        <v>0.3812879464030266</v>
      </c>
      <c r="D8">
        <v>0.38454268187284468</v>
      </c>
      <c r="E8">
        <v>0.38168729045987126</v>
      </c>
      <c r="F8">
        <v>0.37945492431521421</v>
      </c>
      <c r="G8">
        <v>0.38347755190730104</v>
      </c>
      <c r="H8">
        <v>0.37843813630938533</v>
      </c>
      <c r="I8">
        <v>0.38402032744884496</v>
      </c>
      <c r="J8">
        <v>0.38421801093220714</v>
      </c>
      <c r="K8">
        <v>0.3818482702076435</v>
      </c>
      <c r="L8">
        <v>0.38002959081530574</v>
      </c>
      <c r="M8">
        <v>0.3790198431015015</v>
      </c>
      <c r="N8">
        <v>0.38076457473635672</v>
      </c>
    </row>
    <row r="9" spans="1:14" x14ac:dyDescent="0.25">
      <c r="A9">
        <v>1989</v>
      </c>
      <c r="B9">
        <v>0.3767605721950531</v>
      </c>
      <c r="C9">
        <v>0.37652871060371396</v>
      </c>
      <c r="D9">
        <v>0.37804035201668734</v>
      </c>
      <c r="E9">
        <v>0.37702626109123233</v>
      </c>
      <c r="F9">
        <v>0.37774999681115157</v>
      </c>
      <c r="G9">
        <v>0.37237076804041869</v>
      </c>
      <c r="H9">
        <v>0.37762441810965536</v>
      </c>
      <c r="I9">
        <v>0.37956788748502729</v>
      </c>
      <c r="J9">
        <v>0.37426594212651254</v>
      </c>
      <c r="K9">
        <v>0.37659239998459815</v>
      </c>
      <c r="L9">
        <v>0.37623419612646108</v>
      </c>
      <c r="M9">
        <v>0.37527685642242437</v>
      </c>
      <c r="N9">
        <v>0.38036646819114683</v>
      </c>
    </row>
    <row r="10" spans="1:14" x14ac:dyDescent="0.25">
      <c r="A10">
        <v>1990</v>
      </c>
      <c r="B10">
        <v>0.37627813220024109</v>
      </c>
      <c r="C10">
        <v>0.38711089265346527</v>
      </c>
      <c r="D10">
        <v>0.3929560571312905</v>
      </c>
      <c r="E10">
        <v>0.38419502601027489</v>
      </c>
      <c r="F10">
        <v>0.38273865985870364</v>
      </c>
      <c r="G10">
        <v>0.38912441068887704</v>
      </c>
      <c r="H10">
        <v>0.38814480468630791</v>
      </c>
      <c r="I10">
        <v>0.38684673431515693</v>
      </c>
      <c r="J10">
        <v>0.38793709635734563</v>
      </c>
      <c r="K10">
        <v>0.38746790596842767</v>
      </c>
      <c r="L10">
        <v>0.38624315410852428</v>
      </c>
      <c r="M10">
        <v>0.38767802628874781</v>
      </c>
      <c r="N10">
        <v>0.38216000965237623</v>
      </c>
    </row>
    <row r="11" spans="1:14" x14ac:dyDescent="0.25">
      <c r="A11">
        <v>1991</v>
      </c>
      <c r="B11">
        <v>0.3919999897480011</v>
      </c>
      <c r="C11">
        <v>0.38410090702772137</v>
      </c>
      <c r="D11">
        <v>0.38021250036358839</v>
      </c>
      <c r="E11">
        <v>0.37915209469199179</v>
      </c>
      <c r="F11">
        <v>0.38309281682968144</v>
      </c>
      <c r="G11">
        <v>0.3872397259473801</v>
      </c>
      <c r="H11">
        <v>0.38692568877339367</v>
      </c>
      <c r="I11">
        <v>0.38383709457516674</v>
      </c>
      <c r="J11">
        <v>0.38507508710026744</v>
      </c>
      <c r="K11">
        <v>0.38408910971879962</v>
      </c>
      <c r="L11">
        <v>0.38446202939748769</v>
      </c>
      <c r="M11">
        <v>0.38256040957570076</v>
      </c>
      <c r="N11">
        <v>0.38422657656669618</v>
      </c>
    </row>
    <row r="12" spans="1:14" x14ac:dyDescent="0.25">
      <c r="A12">
        <v>1992</v>
      </c>
      <c r="B12">
        <v>0.35546037554740906</v>
      </c>
      <c r="C12">
        <v>0.36129151625931261</v>
      </c>
      <c r="D12">
        <v>0.35786368004977709</v>
      </c>
      <c r="E12">
        <v>0.36265677657723427</v>
      </c>
      <c r="F12">
        <v>0.35972221830487261</v>
      </c>
      <c r="G12">
        <v>0.36117604266107084</v>
      </c>
      <c r="H12">
        <v>0.36257426306605339</v>
      </c>
      <c r="I12">
        <v>0.36127140983939171</v>
      </c>
      <c r="J12">
        <v>0.36015874236822126</v>
      </c>
      <c r="K12">
        <v>0.36173956187069417</v>
      </c>
      <c r="L12">
        <v>0.36172160360217098</v>
      </c>
      <c r="M12">
        <v>0.36030511473119259</v>
      </c>
      <c r="N12">
        <v>0.35541478556394573</v>
      </c>
    </row>
    <row r="13" spans="1:14" x14ac:dyDescent="0.25">
      <c r="A13">
        <v>1993</v>
      </c>
      <c r="B13">
        <v>0.32978722453117371</v>
      </c>
      <c r="C13">
        <v>0.33687886363267899</v>
      </c>
      <c r="D13">
        <v>0.3332752905488014</v>
      </c>
      <c r="E13">
        <v>0.33683892086148259</v>
      </c>
      <c r="F13">
        <v>0.34098632016777997</v>
      </c>
      <c r="G13">
        <v>0.33549074670672419</v>
      </c>
      <c r="H13">
        <v>0.33640718936920166</v>
      </c>
      <c r="I13">
        <v>0.33670954576134682</v>
      </c>
      <c r="J13">
        <v>0.33489476472139362</v>
      </c>
      <c r="K13">
        <v>0.337726725101471</v>
      </c>
      <c r="L13">
        <v>0.33717851984500891</v>
      </c>
      <c r="M13">
        <v>0.33428173723816879</v>
      </c>
      <c r="N13">
        <v>0.33444352269172667</v>
      </c>
    </row>
    <row r="14" spans="1:14" x14ac:dyDescent="0.25">
      <c r="A14">
        <v>1994</v>
      </c>
      <c r="B14">
        <v>0.33273056149482727</v>
      </c>
      <c r="C14">
        <v>0.33613276308774948</v>
      </c>
      <c r="D14">
        <v>0.3340861749351024</v>
      </c>
      <c r="E14">
        <v>0.33747861990332606</v>
      </c>
      <c r="F14">
        <v>0.33905464363098153</v>
      </c>
      <c r="G14">
        <v>0.33773879030346876</v>
      </c>
      <c r="H14">
        <v>0.33354690262675285</v>
      </c>
      <c r="I14">
        <v>0.33437916654348371</v>
      </c>
      <c r="J14">
        <v>0.339386265963316</v>
      </c>
      <c r="K14">
        <v>0.33619076350331312</v>
      </c>
      <c r="L14">
        <v>0.33583987882733352</v>
      </c>
      <c r="M14">
        <v>0.33732957893610005</v>
      </c>
      <c r="N14">
        <v>0.32895662370324141</v>
      </c>
    </row>
    <row r="15" spans="1:14" x14ac:dyDescent="0.25">
      <c r="A15">
        <v>1995</v>
      </c>
      <c r="B15">
        <v>0.35067436099052429</v>
      </c>
      <c r="C15">
        <v>0.33535041403770438</v>
      </c>
      <c r="D15">
        <v>0.33739430975913998</v>
      </c>
      <c r="E15">
        <v>0.33812726357579226</v>
      </c>
      <c r="F15">
        <v>0.33088809362053873</v>
      </c>
      <c r="G15">
        <v>0.33156373342871664</v>
      </c>
      <c r="H15">
        <v>0.33605278098583224</v>
      </c>
      <c r="I15">
        <v>0.33526560148596768</v>
      </c>
      <c r="J15">
        <v>0.33684851381182673</v>
      </c>
      <c r="K15">
        <v>0.3356751778423786</v>
      </c>
      <c r="L15">
        <v>0.33544531756639484</v>
      </c>
      <c r="M15">
        <v>0.33493538191914557</v>
      </c>
      <c r="N15">
        <v>0.33756763786077504</v>
      </c>
    </row>
    <row r="16" spans="1:14" x14ac:dyDescent="0.25">
      <c r="A16">
        <v>1996</v>
      </c>
      <c r="B16">
        <v>0.30434781312942505</v>
      </c>
      <c r="C16">
        <v>0.30724632464349272</v>
      </c>
      <c r="D16">
        <v>0.30432540459930896</v>
      </c>
      <c r="E16">
        <v>0.30742720121145245</v>
      </c>
      <c r="F16">
        <v>0.30650394818186755</v>
      </c>
      <c r="G16">
        <v>0.30540939010679724</v>
      </c>
      <c r="H16">
        <v>0.30828830343484875</v>
      </c>
      <c r="I16">
        <v>0.30362713840603833</v>
      </c>
      <c r="J16">
        <v>0.30619833070039748</v>
      </c>
      <c r="K16">
        <v>0.30759967879950995</v>
      </c>
      <c r="L16">
        <v>0.30841117331385615</v>
      </c>
      <c r="M16">
        <v>0.30570027433335784</v>
      </c>
      <c r="N16">
        <v>0.30879083800315854</v>
      </c>
    </row>
    <row r="17" spans="1:14" x14ac:dyDescent="0.25">
      <c r="A17">
        <v>1997</v>
      </c>
      <c r="B17">
        <v>0.26956522464752197</v>
      </c>
      <c r="C17">
        <v>0.27828589279949661</v>
      </c>
      <c r="D17">
        <v>0.2805299161672592</v>
      </c>
      <c r="E17">
        <v>0.27523290885984897</v>
      </c>
      <c r="F17">
        <v>0.28095677205920222</v>
      </c>
      <c r="G17">
        <v>0.27900307327508928</v>
      </c>
      <c r="H17">
        <v>0.27863927412033079</v>
      </c>
      <c r="I17">
        <v>0.27706190210580828</v>
      </c>
      <c r="J17">
        <v>0.2776379631906748</v>
      </c>
      <c r="K17">
        <v>0.27846594822406767</v>
      </c>
      <c r="L17">
        <v>0.27790430405735966</v>
      </c>
      <c r="M17">
        <v>0.27874902807176111</v>
      </c>
      <c r="N17">
        <v>0.2844439681172371</v>
      </c>
    </row>
    <row r="18" spans="1:14" x14ac:dyDescent="0.25">
      <c r="A18">
        <v>1998</v>
      </c>
      <c r="B18">
        <v>0.3430493175983429</v>
      </c>
      <c r="C18">
        <v>0.32082698729634285</v>
      </c>
      <c r="D18">
        <v>0.32229770404100411</v>
      </c>
      <c r="E18">
        <v>0.31784454795718198</v>
      </c>
      <c r="F18">
        <v>0.32453162622451781</v>
      </c>
      <c r="G18">
        <v>0.32019721308350563</v>
      </c>
      <c r="H18">
        <v>0.32103131979703903</v>
      </c>
      <c r="I18">
        <v>0.31814820966124535</v>
      </c>
      <c r="J18">
        <v>0.31628419172763828</v>
      </c>
      <c r="K18">
        <v>0.32095719909667969</v>
      </c>
      <c r="L18">
        <v>0.32086125707626345</v>
      </c>
      <c r="M18">
        <v>0.32136141145229341</v>
      </c>
      <c r="N18">
        <v>0.31499916896224023</v>
      </c>
    </row>
    <row r="19" spans="1:14" x14ac:dyDescent="0.25">
      <c r="A19">
        <v>1999</v>
      </c>
      <c r="B19">
        <v>0.25872689485549927</v>
      </c>
      <c r="C19">
        <v>0.29186471855640417</v>
      </c>
      <c r="D19">
        <v>0.29365527331829072</v>
      </c>
      <c r="E19">
        <v>0.2907867769896984</v>
      </c>
      <c r="F19">
        <v>0.2929408116638661</v>
      </c>
      <c r="G19">
        <v>0.29649469447135929</v>
      </c>
      <c r="H19">
        <v>0.28993275120854378</v>
      </c>
      <c r="I19">
        <v>0.28925347402691848</v>
      </c>
      <c r="J19">
        <v>0.28837875443696981</v>
      </c>
      <c r="K19">
        <v>0.29174725288152697</v>
      </c>
      <c r="L19">
        <v>0.29155950570106504</v>
      </c>
      <c r="M19">
        <v>0.29243643730878832</v>
      </c>
      <c r="N19">
        <v>0.28748110884428024</v>
      </c>
    </row>
    <row r="20" spans="1:14" x14ac:dyDescent="0.25">
      <c r="A20">
        <v>2000</v>
      </c>
      <c r="B20">
        <v>0.30885529518127441</v>
      </c>
      <c r="C20">
        <v>0.29593857404589657</v>
      </c>
      <c r="D20">
        <v>0.30286548057198531</v>
      </c>
      <c r="E20">
        <v>0.29790063917636872</v>
      </c>
      <c r="F20">
        <v>0.2953975142538548</v>
      </c>
      <c r="G20">
        <v>0.28732262077927595</v>
      </c>
      <c r="H20">
        <v>0.29650262638926506</v>
      </c>
      <c r="I20">
        <v>0.29454751315712935</v>
      </c>
      <c r="J20">
        <v>0.30109254965186122</v>
      </c>
      <c r="K20">
        <v>0.29618620488047603</v>
      </c>
      <c r="L20">
        <v>0.29608350411057477</v>
      </c>
      <c r="M20">
        <v>0.29578199055790905</v>
      </c>
      <c r="N20">
        <v>0.3057261809408664</v>
      </c>
    </row>
    <row r="21" spans="1:14" x14ac:dyDescent="0.25">
      <c r="A21">
        <v>2001</v>
      </c>
      <c r="B21">
        <v>0.2932790219783783</v>
      </c>
      <c r="C21">
        <v>0.30778839951753612</v>
      </c>
      <c r="D21">
        <v>0.30690206721425062</v>
      </c>
      <c r="E21">
        <v>0.31042618727684018</v>
      </c>
      <c r="F21">
        <v>0.30690860834717748</v>
      </c>
      <c r="G21">
        <v>0.31195637983083724</v>
      </c>
      <c r="H21">
        <v>0.30630120179057124</v>
      </c>
      <c r="I21">
        <v>0.30555066359043132</v>
      </c>
      <c r="J21">
        <v>0.30101655489206314</v>
      </c>
      <c r="K21">
        <v>0.30789972949028011</v>
      </c>
      <c r="L21">
        <v>0.30770079308748244</v>
      </c>
      <c r="M21">
        <v>0.30964650309085845</v>
      </c>
      <c r="N21">
        <v>0.30318146902322768</v>
      </c>
    </row>
    <row r="22" spans="1:14" x14ac:dyDescent="0.25">
      <c r="A22">
        <v>2002</v>
      </c>
      <c r="B22">
        <v>0.33266532421112061</v>
      </c>
      <c r="C22">
        <v>0.31505857673287385</v>
      </c>
      <c r="D22">
        <v>0.3148842925727367</v>
      </c>
      <c r="E22">
        <v>0.31976578819751739</v>
      </c>
      <c r="F22">
        <v>0.30787354949116713</v>
      </c>
      <c r="G22">
        <v>0.31349986296892168</v>
      </c>
      <c r="H22">
        <v>0.31490094724297524</v>
      </c>
      <c r="I22">
        <v>0.31309707450866703</v>
      </c>
      <c r="J22">
        <v>0.31987510544061659</v>
      </c>
      <c r="K22">
        <v>0.31490912055969239</v>
      </c>
      <c r="L22">
        <v>0.31601248854398728</v>
      </c>
      <c r="M22">
        <v>0.31336178582906726</v>
      </c>
      <c r="N22">
        <v>0.31189253160357472</v>
      </c>
    </row>
    <row r="23" spans="1:14" x14ac:dyDescent="0.25">
      <c r="A23">
        <v>2003</v>
      </c>
      <c r="B23">
        <v>0.29126214981079102</v>
      </c>
      <c r="C23">
        <v>0.29709503424167638</v>
      </c>
      <c r="D23">
        <v>0.29818389844894405</v>
      </c>
      <c r="E23">
        <v>0.30392988279461863</v>
      </c>
      <c r="F23">
        <v>0.29310244411230091</v>
      </c>
      <c r="G23">
        <v>0.29275417423248284</v>
      </c>
      <c r="H23">
        <v>0.29548096051812167</v>
      </c>
      <c r="I23">
        <v>0.29463373678922655</v>
      </c>
      <c r="J23">
        <v>0.29572505912184716</v>
      </c>
      <c r="K23">
        <v>0.29704034247994426</v>
      </c>
      <c r="L23">
        <v>0.29789597395062445</v>
      </c>
      <c r="M23">
        <v>0.29660268878936769</v>
      </c>
      <c r="N23">
        <v>0.29762739625573159</v>
      </c>
    </row>
    <row r="24" spans="1:14" x14ac:dyDescent="0.25">
      <c r="A24">
        <v>2004</v>
      </c>
      <c r="B24">
        <v>0.30158731341362</v>
      </c>
      <c r="C24">
        <v>0.2836132333874703</v>
      </c>
      <c r="D24">
        <v>0.28200879704952247</v>
      </c>
      <c r="E24">
        <v>0.28619106048345566</v>
      </c>
      <c r="F24">
        <v>0.28796017652750017</v>
      </c>
      <c r="G24">
        <v>0.28625583526492115</v>
      </c>
      <c r="H24">
        <v>0.2808079431951046</v>
      </c>
      <c r="I24">
        <v>0.28214744096994404</v>
      </c>
      <c r="J24">
        <v>0.26958844798803328</v>
      </c>
      <c r="K24">
        <v>0.2838559237718582</v>
      </c>
      <c r="L24">
        <v>0.28350064304471012</v>
      </c>
      <c r="M24">
        <v>0.28428823807835579</v>
      </c>
      <c r="N24">
        <v>0.27369211992621423</v>
      </c>
    </row>
    <row r="25" spans="1:14" x14ac:dyDescent="0.25">
      <c r="A25">
        <v>2005</v>
      </c>
      <c r="B25">
        <v>0.29263156652450562</v>
      </c>
      <c r="C25">
        <v>0.30226728378236295</v>
      </c>
      <c r="D25">
        <v>0.29183160762488841</v>
      </c>
      <c r="E25">
        <v>0.30368299126625059</v>
      </c>
      <c r="F25">
        <v>0.30852689260244376</v>
      </c>
      <c r="G25">
        <v>0.30018012684583661</v>
      </c>
      <c r="H25">
        <v>0.30117809423804281</v>
      </c>
      <c r="I25">
        <v>0.29756198735535144</v>
      </c>
      <c r="J25">
        <v>0.29724802830815317</v>
      </c>
      <c r="K25">
        <v>0.30203539903461929</v>
      </c>
      <c r="L25">
        <v>0.30427176822721957</v>
      </c>
      <c r="M25">
        <v>0.29969601179659361</v>
      </c>
      <c r="N25">
        <v>0.30204411140084264</v>
      </c>
    </row>
    <row r="26" spans="1:14" x14ac:dyDescent="0.25">
      <c r="A26">
        <v>2006</v>
      </c>
      <c r="B26">
        <v>0.31662869453430176</v>
      </c>
      <c r="C26">
        <v>0.29511985446512701</v>
      </c>
      <c r="D26">
        <v>0.29017686656117442</v>
      </c>
      <c r="E26">
        <v>0.29537474112212658</v>
      </c>
      <c r="F26">
        <v>0.29897477912902837</v>
      </c>
      <c r="G26">
        <v>0.29513733014464377</v>
      </c>
      <c r="H26">
        <v>0.29448041778802875</v>
      </c>
      <c r="I26">
        <v>0.29368862128257756</v>
      </c>
      <c r="J26">
        <v>0.28583478857576849</v>
      </c>
      <c r="K26">
        <v>0.29501011431217194</v>
      </c>
      <c r="L26">
        <v>0.29558352833986284</v>
      </c>
      <c r="M26">
        <v>0.29473606489598747</v>
      </c>
      <c r="N26">
        <v>0.2939861613959075</v>
      </c>
    </row>
    <row r="27" spans="1:14" x14ac:dyDescent="0.25">
      <c r="A27">
        <v>2007</v>
      </c>
      <c r="B27">
        <v>0.32378855347633362</v>
      </c>
      <c r="C27">
        <v>0.29918686524033544</v>
      </c>
      <c r="D27">
        <v>0.2958618690818548</v>
      </c>
      <c r="E27">
        <v>0.30308686240017413</v>
      </c>
      <c r="F27">
        <v>0.30272035676240922</v>
      </c>
      <c r="G27">
        <v>0.29705886930227282</v>
      </c>
      <c r="H27">
        <v>0.2969757000207901</v>
      </c>
      <c r="I27">
        <v>0.29403650934994224</v>
      </c>
      <c r="J27">
        <v>0.29031585870683191</v>
      </c>
      <c r="K27">
        <v>0.29952262799441814</v>
      </c>
      <c r="L27">
        <v>0.30024146701395515</v>
      </c>
      <c r="M27">
        <v>0.29941083472967145</v>
      </c>
      <c r="N27">
        <v>0.29371235199272633</v>
      </c>
    </row>
    <row r="28" spans="1:14" x14ac:dyDescent="0.25">
      <c r="A28">
        <v>2008</v>
      </c>
      <c r="B28">
        <v>0.308270663022995</v>
      </c>
      <c r="C28">
        <v>0.31620879234373567</v>
      </c>
      <c r="D28">
        <v>0.31146766020357608</v>
      </c>
      <c r="E28">
        <v>0.32010448157787319</v>
      </c>
      <c r="F28">
        <v>0.31161478188633923</v>
      </c>
      <c r="G28">
        <v>0.31749073323607441</v>
      </c>
      <c r="H28">
        <v>0.31617607361078265</v>
      </c>
      <c r="I28">
        <v>0.3120357215553522</v>
      </c>
      <c r="J28">
        <v>0.31044492477178576</v>
      </c>
      <c r="K28">
        <v>0.31666567657887934</v>
      </c>
      <c r="L28">
        <v>0.31741407467424876</v>
      </c>
      <c r="M28">
        <v>0.31608273224532601</v>
      </c>
      <c r="N28">
        <v>0.2967545943856239</v>
      </c>
    </row>
    <row r="29" spans="1:14" x14ac:dyDescent="0.25">
      <c r="A29">
        <v>2009</v>
      </c>
      <c r="B29">
        <v>0.30421686172485352</v>
      </c>
      <c r="C29">
        <v>0.30985015830397611</v>
      </c>
      <c r="D29">
        <v>0.30224644775688647</v>
      </c>
      <c r="E29">
        <v>0.30711771251261233</v>
      </c>
      <c r="F29">
        <v>0.3119029653966427</v>
      </c>
      <c r="G29">
        <v>0.31520614343881609</v>
      </c>
      <c r="H29">
        <v>0.30859995213150981</v>
      </c>
      <c r="I29">
        <v>0.30851969152688985</v>
      </c>
      <c r="J29">
        <v>0.31370970621705052</v>
      </c>
      <c r="K29">
        <v>0.30956528705358505</v>
      </c>
      <c r="L29">
        <v>0.31038146814703943</v>
      </c>
      <c r="M29">
        <v>0.30694275978207591</v>
      </c>
      <c r="N29">
        <v>0.30300532397627827</v>
      </c>
    </row>
    <row r="30" spans="1:14" x14ac:dyDescent="0.25">
      <c r="A30">
        <v>2010</v>
      </c>
      <c r="B30">
        <v>0.22096318006515503</v>
      </c>
      <c r="C30">
        <v>0.29393395404517653</v>
      </c>
      <c r="D30">
        <v>0.29926153455674648</v>
      </c>
      <c r="E30">
        <v>0.29618653330206862</v>
      </c>
      <c r="F30">
        <v>0.28850045359134674</v>
      </c>
      <c r="G30">
        <v>0.29306962656974794</v>
      </c>
      <c r="H30">
        <v>0.29227186784148218</v>
      </c>
      <c r="I30">
        <v>0.29429208597540857</v>
      </c>
      <c r="J30">
        <v>0.28726521933078764</v>
      </c>
      <c r="K30">
        <v>0.29499649600684641</v>
      </c>
      <c r="L30">
        <v>0.29278211702406409</v>
      </c>
      <c r="M30">
        <v>0.29410752840340132</v>
      </c>
      <c r="N30">
        <v>0.28319083756208424</v>
      </c>
    </row>
    <row r="31" spans="1:14" x14ac:dyDescent="0.25">
      <c r="A31">
        <v>2011</v>
      </c>
      <c r="B31">
        <v>0.25301206111907959</v>
      </c>
      <c r="C31">
        <v>0.29188917967677114</v>
      </c>
      <c r="D31">
        <v>0.2864698139727116</v>
      </c>
      <c r="E31">
        <v>0.28982951703667642</v>
      </c>
      <c r="F31">
        <v>0.29453349828720093</v>
      </c>
      <c r="G31">
        <v>0.28891568547487256</v>
      </c>
      <c r="H31">
        <v>0.29227558156847955</v>
      </c>
      <c r="I31">
        <v>0.2910843882262707</v>
      </c>
      <c r="J31">
        <v>0.28219559651613235</v>
      </c>
      <c r="K31">
        <v>0.29268651956319808</v>
      </c>
      <c r="L31">
        <v>0.29161376804113387</v>
      </c>
      <c r="M31">
        <v>0.29232839986681941</v>
      </c>
      <c r="N31">
        <v>0.29901987770199778</v>
      </c>
    </row>
    <row r="32" spans="1:14" x14ac:dyDescent="0.25">
      <c r="A32">
        <v>2012</v>
      </c>
      <c r="B32">
        <v>0.34337350726127625</v>
      </c>
      <c r="C32">
        <v>0.29679476535320287</v>
      </c>
      <c r="D32">
        <v>0.29776542010903362</v>
      </c>
      <c r="E32">
        <v>0.29870573478937151</v>
      </c>
      <c r="F32">
        <v>0.30118147450685506</v>
      </c>
      <c r="G32">
        <v>0.29872705799341198</v>
      </c>
      <c r="H32">
        <v>0.29213247269392018</v>
      </c>
      <c r="I32">
        <v>0.29365028831362727</v>
      </c>
      <c r="J32">
        <v>0.28920038300752643</v>
      </c>
      <c r="K32">
        <v>0.2968277305066585</v>
      </c>
      <c r="L32">
        <v>0.29650806871056556</v>
      </c>
      <c r="M32">
        <v>0.29777270051836963</v>
      </c>
      <c r="N32">
        <v>0.28563435098528861</v>
      </c>
    </row>
    <row r="33" spans="1:14" x14ac:dyDescent="0.25">
      <c r="A33">
        <v>2013</v>
      </c>
      <c r="B33">
        <v>0.29325512051582336</v>
      </c>
      <c r="C33">
        <v>0.27790786644816401</v>
      </c>
      <c r="D33">
        <v>0.27709079965949063</v>
      </c>
      <c r="E33">
        <v>0.27896947494149205</v>
      </c>
      <c r="F33">
        <v>0.27566716137528424</v>
      </c>
      <c r="G33">
        <v>0.28180744892358778</v>
      </c>
      <c r="H33">
        <v>0.27580547568202024</v>
      </c>
      <c r="I33">
        <v>0.27723345099389557</v>
      </c>
      <c r="J33">
        <v>0.26825744079053399</v>
      </c>
      <c r="K33">
        <v>0.27858503676950935</v>
      </c>
      <c r="L33">
        <v>0.27711839793622495</v>
      </c>
      <c r="M33">
        <v>0.2786814838051796</v>
      </c>
      <c r="N33">
        <v>0.27552710074186321</v>
      </c>
    </row>
    <row r="34" spans="1:14" x14ac:dyDescent="0.25">
      <c r="A34">
        <v>2014</v>
      </c>
      <c r="B34">
        <v>0.27272728085517883</v>
      </c>
      <c r="C34">
        <v>0.27518991136550908</v>
      </c>
      <c r="D34">
        <v>0.27441741710901257</v>
      </c>
      <c r="E34">
        <v>0.28112926185131076</v>
      </c>
      <c r="F34">
        <v>0.27504891075193882</v>
      </c>
      <c r="G34">
        <v>0.27872598630189899</v>
      </c>
      <c r="H34">
        <v>0.27007265132665631</v>
      </c>
      <c r="I34">
        <v>0.27360931947827338</v>
      </c>
      <c r="J34">
        <v>0.26958700236678129</v>
      </c>
      <c r="K34">
        <v>0.27532204979658126</v>
      </c>
      <c r="L34">
        <v>0.27411619475483895</v>
      </c>
      <c r="M34">
        <v>0.2785996550917626</v>
      </c>
      <c r="N34">
        <v>0.25723337417840958</v>
      </c>
    </row>
    <row r="35" spans="1:14" x14ac:dyDescent="0.25">
      <c r="A35">
        <v>2015</v>
      </c>
      <c r="B35">
        <v>0.28020566701889038</v>
      </c>
      <c r="C35">
        <v>0.25709336046874526</v>
      </c>
      <c r="D35">
        <v>0.25903463976085184</v>
      </c>
      <c r="E35">
        <v>0.26100114873051644</v>
      </c>
      <c r="F35">
        <v>0.25818677847087385</v>
      </c>
      <c r="G35">
        <v>0.26217138005793095</v>
      </c>
      <c r="H35">
        <v>0.25262533243000507</v>
      </c>
      <c r="I35">
        <v>0.25425076980888844</v>
      </c>
      <c r="J35">
        <v>0.24812435767054558</v>
      </c>
      <c r="K35">
        <v>0.25699467654526237</v>
      </c>
      <c r="L35">
        <v>0.25603612358868122</v>
      </c>
      <c r="M35">
        <v>0.26154513561725617</v>
      </c>
      <c r="N35">
        <v>0.24103298059105871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E1" zoomScale="110" zoomScaleNormal="110" workbookViewId="0">
      <selection activeCell="I16" sqref="I16"/>
    </sheetView>
  </sheetViews>
  <sheetFormatPr defaultColWidth="8.85546875" defaultRowHeight="15" x14ac:dyDescent="0.25"/>
  <cols>
    <col min="2" max="2" width="12" bestFit="1" customWidth="1"/>
    <col min="26" max="26" width="42.28515625" customWidth="1"/>
    <col min="27" max="27" width="37.140625" customWidth="1"/>
  </cols>
  <sheetData>
    <row r="1" spans="1:27" x14ac:dyDescent="0.25">
      <c r="A1" t="s">
        <v>166</v>
      </c>
      <c r="B1" t="s">
        <v>167</v>
      </c>
      <c r="C1" t="s">
        <v>168</v>
      </c>
      <c r="D1" t="s">
        <v>169</v>
      </c>
      <c r="F1" t="s">
        <v>30</v>
      </c>
      <c r="G1" t="s">
        <v>28</v>
      </c>
      <c r="H1" t="s">
        <v>140</v>
      </c>
    </row>
    <row r="2" spans="1:27" x14ac:dyDescent="0.25">
      <c r="A2">
        <v>1982</v>
      </c>
      <c r="B2">
        <f>INDEX('All Lags - Data'!$C:$C,MATCH($A2,'All Lags - Data'!$E:$E,0))</f>
        <v>0.46242773532867432</v>
      </c>
      <c r="C2">
        <f>INDEX('All Lags - Data'!$D:$D,MATCH($A2,'All Lags - Data'!$E:$E,0))</f>
        <v>0.46249172374606135</v>
      </c>
      <c r="D2" s="9">
        <f>(C2-B2)/C2</f>
        <v>1.3835581071319352E-4</v>
      </c>
      <c r="F2" t="s">
        <v>113</v>
      </c>
      <c r="G2">
        <v>42</v>
      </c>
      <c r="H2">
        <f>IFERROR(INDEX('All Lags - Data'!$B:$B,MATCH($G2,'All Lags - Data'!$A:$A,0)),0)</f>
        <v>0.19799999892711639</v>
      </c>
      <c r="Z2" s="11"/>
      <c r="AA2" s="11"/>
    </row>
    <row r="3" spans="1:27" x14ac:dyDescent="0.25">
      <c r="A3">
        <v>1983</v>
      </c>
      <c r="B3">
        <f>INDEX('All Lags - Data'!$C:$C,MATCH($A3,'All Lags - Data'!$E:$E,0))</f>
        <v>0.45858585834503174</v>
      </c>
      <c r="C3">
        <f>INDEX('All Lags - Data'!$D:$D,MATCH($A3,'All Lags - Data'!$E:$E,0))</f>
        <v>0.45429284453392033</v>
      </c>
      <c r="D3" s="9">
        <f t="shared" ref="D3:D35" si="0">(C3-B3)/C3</f>
        <v>-9.4498820810523885E-3</v>
      </c>
      <c r="F3" t="s">
        <v>33</v>
      </c>
      <c r="G3">
        <v>8</v>
      </c>
      <c r="H3">
        <f>IFERROR(INDEX('All Lags - Data'!$B:$B,MATCH($G3,'All Lags - Data'!$A:$A,0)),0)</f>
        <v>0.13899999856948853</v>
      </c>
      <c r="Z3" s="11"/>
      <c r="AA3" s="11"/>
    </row>
    <row r="4" spans="1:27" x14ac:dyDescent="0.25">
      <c r="A4">
        <v>1984</v>
      </c>
      <c r="B4">
        <f>INDEX('All Lags - Data'!$C:$C,MATCH($A4,'All Lags - Data'!$E:$E,0))</f>
        <v>0.41060903668403625</v>
      </c>
      <c r="C4">
        <f>INDEX('All Lags - Data'!$D:$D,MATCH($A4,'All Lags - Data'!$E:$E,0))</f>
        <v>0.41522167655825615</v>
      </c>
      <c r="D4" s="9">
        <f t="shared" si="0"/>
        <v>1.1108860964229389E-2</v>
      </c>
      <c r="F4" t="s">
        <v>46</v>
      </c>
      <c r="G4">
        <v>27</v>
      </c>
      <c r="H4">
        <f>IFERROR(INDEX('All Lags - Data'!$B:$B,MATCH($G4,'All Lags - Data'!$A:$A,0)),0)</f>
        <v>0.12999999523162842</v>
      </c>
      <c r="Z4" s="11"/>
      <c r="AA4" s="11"/>
    </row>
    <row r="5" spans="1:27" x14ac:dyDescent="0.25">
      <c r="A5">
        <v>1985</v>
      </c>
      <c r="B5">
        <f>INDEX('All Lags - Data'!$C:$C,MATCH($A5,'All Lags - Data'!$E:$E,0))</f>
        <v>0.39177489280700684</v>
      </c>
      <c r="C5">
        <f>INDEX('All Lags - Data'!$D:$D,MATCH($A5,'All Lags - Data'!$E:$E,0))</f>
        <v>0.39546543154120445</v>
      </c>
      <c r="D5" s="9">
        <f t="shared" si="0"/>
        <v>9.3321399036443639E-3</v>
      </c>
      <c r="F5" t="s">
        <v>40</v>
      </c>
      <c r="G5">
        <v>18</v>
      </c>
      <c r="H5">
        <f>IFERROR(INDEX('All Lags - Data'!$B:$B,MATCH($G5,'All Lags - Data'!$A:$A,0)),0)</f>
        <v>0.10899999737739563</v>
      </c>
      <c r="Z5" s="11"/>
      <c r="AA5" s="11"/>
    </row>
    <row r="6" spans="1:27" ht="15.75" x14ac:dyDescent="0.25">
      <c r="A6">
        <v>1986</v>
      </c>
      <c r="B6">
        <f>INDEX('All Lags - Data'!$C:$C,MATCH($A6,'All Lags - Data'!$E:$E,0))</f>
        <v>0.42994242906570435</v>
      </c>
      <c r="C6">
        <f>INDEX('All Lags - Data'!$D:$D,MATCH($A6,'All Lags - Data'!$E:$E,0))</f>
        <v>0.42508276712894438</v>
      </c>
      <c r="D6" s="9">
        <f t="shared" si="0"/>
        <v>-1.1432272283307676E-2</v>
      </c>
      <c r="F6" t="s">
        <v>132</v>
      </c>
      <c r="G6">
        <v>56</v>
      </c>
      <c r="H6">
        <f>IFERROR(INDEX('All Lags - Data'!$B:$B,MATCH($G6,'All Lags - Data'!$A:$A,0)),0)</f>
        <v>0.10700000077486038</v>
      </c>
      <c r="Z6" s="12" t="s">
        <v>136</v>
      </c>
      <c r="AA6" s="13" t="s">
        <v>174</v>
      </c>
    </row>
    <row r="7" spans="1:27" x14ac:dyDescent="0.25">
      <c r="A7">
        <v>1987</v>
      </c>
      <c r="B7">
        <f>INDEX('All Lags - Data'!$C:$C,MATCH($A7,'All Lags - Data'!$E:$E,0))</f>
        <v>0.38387715816497803</v>
      </c>
      <c r="C7">
        <f>INDEX('All Lags - Data'!$D:$D,MATCH($A7,'All Lags - Data'!$E:$E,0))</f>
        <v>0.38791163915395732</v>
      </c>
      <c r="D7" s="9">
        <f t="shared" si="0"/>
        <v>1.0400515431242471E-2</v>
      </c>
      <c r="F7" t="s">
        <v>41</v>
      </c>
      <c r="G7">
        <v>20</v>
      </c>
      <c r="H7">
        <f>IFERROR(INDEX('All Lags - Data'!$B:$B,MATCH($G7,'All Lags - Data'!$A:$A,0)),0)</f>
        <v>0.10100000351667404</v>
      </c>
      <c r="Z7" s="14" t="str">
        <f>INDEX(States!$D$2:$D$52,MATCH($F2,States!$B$2:$B$52,0))</f>
        <v>Pennsylvania</v>
      </c>
      <c r="AA7" s="15">
        <f>H2</f>
        <v>0.19799999892711639</v>
      </c>
    </row>
    <row r="8" spans="1:27" x14ac:dyDescent="0.25">
      <c r="A8">
        <v>1988</v>
      </c>
      <c r="B8">
        <f>INDEX('All Lags - Data'!$C:$C,MATCH($A8,'All Lags - Data'!$E:$E,0))</f>
        <v>0.38562092185020447</v>
      </c>
      <c r="C8">
        <f>INDEX('All Lags - Data'!$D:$D,MATCH($A8,'All Lags - Data'!$E:$E,0))</f>
        <v>0.3812879464030266</v>
      </c>
      <c r="D8" s="9">
        <f t="shared" si="0"/>
        <v>-1.1364050419254146E-2</v>
      </c>
      <c r="F8" t="s">
        <v>127</v>
      </c>
      <c r="G8">
        <v>53</v>
      </c>
      <c r="H8">
        <f>IFERROR(INDEX('All Lags - Data'!$B:$B,MATCH($G8,'All Lags - Data'!$A:$A,0)),0)</f>
        <v>7.6999999582767487E-2</v>
      </c>
      <c r="Z8" s="14" t="str">
        <f>INDEX(States!$D$2:$D$52,MATCH($F3,States!$B$2:$B$52,0))</f>
        <v>Colorado</v>
      </c>
      <c r="AA8" s="15">
        <f t="shared" ref="AA8:AA13" si="1">H3</f>
        <v>0.13899999856948853</v>
      </c>
    </row>
    <row r="9" spans="1:27" x14ac:dyDescent="0.25">
      <c r="A9">
        <v>1989</v>
      </c>
      <c r="B9">
        <f>INDEX('All Lags - Data'!$C:$C,MATCH($A9,'All Lags - Data'!$E:$E,0))</f>
        <v>0.3767605721950531</v>
      </c>
      <c r="C9">
        <f>INDEX('All Lags - Data'!$D:$D,MATCH($A9,'All Lags - Data'!$E:$E,0))</f>
        <v>0.37652871060371396</v>
      </c>
      <c r="D9" s="9">
        <f t="shared" si="0"/>
        <v>-6.157872821102667E-4</v>
      </c>
      <c r="F9" t="s">
        <v>48</v>
      </c>
      <c r="G9">
        <v>31</v>
      </c>
      <c r="H9">
        <f>IFERROR(INDEX('All Lags - Data'!$B:$B,MATCH($G9,'All Lags - Data'!$A:$A,0)),0)</f>
        <v>5.299999937415123E-2</v>
      </c>
      <c r="Z9" s="14" t="str">
        <f>INDEX(States!$D$2:$D$52,MATCH($F4,States!$B$2:$B$52,0))</f>
        <v>Minnesota</v>
      </c>
      <c r="AA9" s="15">
        <f t="shared" si="1"/>
        <v>0.12999999523162842</v>
      </c>
    </row>
    <row r="10" spans="1:27" x14ac:dyDescent="0.25">
      <c r="A10">
        <v>1990</v>
      </c>
      <c r="B10">
        <f>INDEX('All Lags - Data'!$C:$C,MATCH($A10,'All Lags - Data'!$E:$E,0))</f>
        <v>0.37627813220024109</v>
      </c>
      <c r="C10">
        <f>INDEX('All Lags - Data'!$D:$D,MATCH($A10,'All Lags - Data'!$E:$E,0))</f>
        <v>0.38711089265346527</v>
      </c>
      <c r="D10" s="9">
        <f t="shared" si="0"/>
        <v>2.7983610533329709E-2</v>
      </c>
      <c r="F10" t="s">
        <v>51</v>
      </c>
      <c r="G10">
        <v>38</v>
      </c>
      <c r="H10">
        <f>IFERROR(INDEX('All Lags - Data'!$B:$B,MATCH($G10,'All Lags - Data'!$A:$A,0)),0)</f>
        <v>3.9999999105930328E-2</v>
      </c>
      <c r="Z10" s="14" t="str">
        <f>INDEX(States!$D$2:$D$52,MATCH($F5,States!$B$2:$B$52,0))</f>
        <v>Indiana</v>
      </c>
      <c r="AA10" s="15">
        <f t="shared" si="1"/>
        <v>0.10899999737739563</v>
      </c>
    </row>
    <row r="11" spans="1:27" x14ac:dyDescent="0.25">
      <c r="A11">
        <v>1991</v>
      </c>
      <c r="B11">
        <f>INDEX('All Lags - Data'!$C:$C,MATCH($A11,'All Lags - Data'!$E:$E,0))</f>
        <v>0.3919999897480011</v>
      </c>
      <c r="C11">
        <f>INDEX('All Lags - Data'!$D:$D,MATCH($A11,'All Lags - Data'!$E:$E,0))</f>
        <v>0.38410090702772137</v>
      </c>
      <c r="D11" s="9">
        <f t="shared" si="0"/>
        <v>-2.0565123840516297E-2</v>
      </c>
      <c r="F11" t="s">
        <v>56</v>
      </c>
      <c r="G11">
        <v>48</v>
      </c>
      <c r="H11">
        <f>IFERROR(INDEX('All Lags - Data'!$B:$B,MATCH($G11,'All Lags - Data'!$A:$A,0)),0)</f>
        <v>3.7999998778104782E-2</v>
      </c>
      <c r="Z11" s="14" t="str">
        <f>INDEX(States!$D$2:$D$52,MATCH($F6,States!$B$2:$B$52,0))</f>
        <v>Wyoming</v>
      </c>
      <c r="AA11" s="15">
        <f t="shared" si="1"/>
        <v>0.10700000077486038</v>
      </c>
    </row>
    <row r="12" spans="1:27" x14ac:dyDescent="0.25">
      <c r="A12">
        <v>1992</v>
      </c>
      <c r="B12">
        <f>INDEX('All Lags - Data'!$C:$C,MATCH($A12,'All Lags - Data'!$E:$E,0))</f>
        <v>0.35546037554740906</v>
      </c>
      <c r="C12">
        <f>INDEX('All Lags - Data'!$D:$D,MATCH($A12,'All Lags - Data'!$E:$E,0))</f>
        <v>0.36129151625931261</v>
      </c>
      <c r="D12" s="9">
        <f t="shared" si="0"/>
        <v>1.6139711145938776E-2</v>
      </c>
      <c r="F12" t="s">
        <v>54</v>
      </c>
      <c r="G12">
        <v>46</v>
      </c>
      <c r="H12">
        <f>IFERROR(INDEX('All Lags - Data'!$B:$B,MATCH($G12,'All Lags - Data'!$A:$A,0)),0)</f>
        <v>8.999999612569809E-3</v>
      </c>
      <c r="Z12" s="14" t="str">
        <f>INDEX(States!$D$2:$D$52,MATCH($F7,States!$B$2:$B$52,0))</f>
        <v>Kansas</v>
      </c>
      <c r="AA12" s="15">
        <f t="shared" si="1"/>
        <v>0.10100000351667404</v>
      </c>
    </row>
    <row r="13" spans="1:27" x14ac:dyDescent="0.25">
      <c r="A13">
        <v>1993</v>
      </c>
      <c r="B13">
        <f>INDEX('All Lags - Data'!$C:$C,MATCH($A13,'All Lags - Data'!$E:$E,0))</f>
        <v>0.32978722453117371</v>
      </c>
      <c r="C13">
        <f>INDEX('All Lags - Data'!$D:$D,MATCH($A13,'All Lags - Data'!$E:$E,0))</f>
        <v>0.33687886363267899</v>
      </c>
      <c r="D13" s="9">
        <f t="shared" si="0"/>
        <v>2.1051006361852857E-2</v>
      </c>
      <c r="F13" t="s">
        <v>111</v>
      </c>
      <c r="G13">
        <v>41</v>
      </c>
      <c r="H13">
        <f>IFERROR(INDEX('All Lags - Data'!$B:$B,MATCH($G13,'All Lags - Data'!$A:$A,0)),0)</f>
        <v>0</v>
      </c>
      <c r="Z13" s="14" t="str">
        <f>INDEX(States!$D$2:$D$52,MATCH($F8,States!$B$2:$B$52,0))</f>
        <v>Washington</v>
      </c>
      <c r="AA13" s="15">
        <f t="shared" si="1"/>
        <v>7.6999999582767487E-2</v>
      </c>
    </row>
    <row r="14" spans="1:27" x14ac:dyDescent="0.25">
      <c r="A14">
        <v>1994</v>
      </c>
      <c r="B14">
        <f>INDEX('All Lags - Data'!$C:$C,MATCH($A14,'All Lags - Data'!$E:$E,0))</f>
        <v>0.33273056149482727</v>
      </c>
      <c r="C14">
        <f>INDEX('All Lags - Data'!$D:$D,MATCH($A14,'All Lags - Data'!$E:$E,0))</f>
        <v>0.33613276308774948</v>
      </c>
      <c r="D14" s="9">
        <f t="shared" si="0"/>
        <v>1.0121600648711652E-2</v>
      </c>
      <c r="F14" t="s">
        <v>43</v>
      </c>
      <c r="G14">
        <v>22</v>
      </c>
      <c r="H14">
        <f>IFERROR(INDEX('All Lags - Data'!$B:$B,MATCH($G14,'All Lags - Data'!$A:$A,0)),0)</f>
        <v>0</v>
      </c>
      <c r="Z14" s="14" t="str">
        <f>INDEX(States!$D$2:$D$52,MATCH($F9,States!$B$2:$B$52,0))</f>
        <v>Nebraska</v>
      </c>
      <c r="AA14" s="15">
        <f t="shared" ref="AA14:AA17" si="2">H9</f>
        <v>5.299999937415123E-2</v>
      </c>
    </row>
    <row r="15" spans="1:27" x14ac:dyDescent="0.25">
      <c r="A15">
        <v>1995</v>
      </c>
      <c r="B15">
        <f>INDEX('All Lags - Data'!$C:$C,MATCH($A15,'All Lags - Data'!$E:$E,0))</f>
        <v>0.35067436099052429</v>
      </c>
      <c r="C15">
        <f>INDEX('All Lags - Data'!$D:$D,MATCH($A15,'All Lags - Data'!$E:$E,0))</f>
        <v>0.33535041403770438</v>
      </c>
      <c r="D15" s="9">
        <f t="shared" si="0"/>
        <v>-4.5695327369111277E-2</v>
      </c>
      <c r="F15" t="s">
        <v>47</v>
      </c>
      <c r="G15">
        <v>29</v>
      </c>
      <c r="H15">
        <f>IFERROR(INDEX('All Lags - Data'!$B:$B,MATCH($G15,'All Lags - Data'!$A:$A,0)),0)</f>
        <v>0</v>
      </c>
      <c r="Z15" s="14" t="str">
        <f>INDEX(States!$D$2:$D$52,MATCH($F10,States!$B$2:$B$52,0))</f>
        <v>North Dakota</v>
      </c>
      <c r="AA15" s="15">
        <f t="shared" si="2"/>
        <v>3.9999999105930328E-2</v>
      </c>
    </row>
    <row r="16" spans="1:27" ht="15" customHeight="1" x14ac:dyDescent="0.25">
      <c r="A16">
        <v>1996</v>
      </c>
      <c r="B16">
        <f>INDEX('All Lags - Data'!$C:$C,MATCH($A16,'All Lags - Data'!$E:$E,0))</f>
        <v>0.30434781312942505</v>
      </c>
      <c r="C16">
        <f>INDEX('All Lags - Data'!$D:$D,MATCH($A16,'All Lags - Data'!$E:$E,0))</f>
        <v>0.30724632464349272</v>
      </c>
      <c r="D16" s="9">
        <f t="shared" si="0"/>
        <v>9.4338362466366392E-3</v>
      </c>
      <c r="F16" t="s">
        <v>42</v>
      </c>
      <c r="G16">
        <v>21</v>
      </c>
      <c r="H16">
        <f>IFERROR(INDEX('All Lags - Data'!$B:$B,MATCH($G16,'All Lags - Data'!$A:$A,0)),0)</f>
        <v>0</v>
      </c>
      <c r="Z16" s="14" t="str">
        <f>INDEX(States!$D$2:$D$52,MATCH($F11,States!$B$2:$B$52,0))</f>
        <v>Texas</v>
      </c>
      <c r="AA16" s="15">
        <f t="shared" si="2"/>
        <v>3.7999998778104782E-2</v>
      </c>
    </row>
    <row r="17" spans="1:27" ht="15" customHeight="1" x14ac:dyDescent="0.25">
      <c r="A17">
        <v>1997</v>
      </c>
      <c r="B17">
        <f>INDEX('All Lags - Data'!$C:$C,MATCH($A17,'All Lags - Data'!$E:$E,0))</f>
        <v>0.26956522464752197</v>
      </c>
      <c r="C17">
        <f>INDEX('All Lags - Data'!$D:$D,MATCH($A17,'All Lags - Data'!$E:$E,0))</f>
        <v>0.27828589279949661</v>
      </c>
      <c r="D17" s="9">
        <f t="shared" si="0"/>
        <v>3.1337083113508142E-2</v>
      </c>
      <c r="F17" t="s">
        <v>55</v>
      </c>
      <c r="G17">
        <v>47</v>
      </c>
      <c r="H17">
        <f>IFERROR(INDEX('All Lags - Data'!$B:$B,MATCH($G17,'All Lags - Data'!$A:$A,0)),0)</f>
        <v>0</v>
      </c>
      <c r="Z17" s="14" t="str">
        <f>INDEX(States!$D$2:$D$52,MATCH($F12,States!$B$2:$B$52,0))</f>
        <v>South Dakota</v>
      </c>
      <c r="AA17" s="15">
        <f t="shared" si="2"/>
        <v>8.999999612569809E-3</v>
      </c>
    </row>
    <row r="18" spans="1:27" x14ac:dyDescent="0.25">
      <c r="A18">
        <v>1998</v>
      </c>
      <c r="B18">
        <f>INDEX('All Lags - Data'!$C:$C,MATCH($A18,'All Lags - Data'!$E:$E,0))</f>
        <v>0.3430493175983429</v>
      </c>
      <c r="C18">
        <f>INDEX('All Lags - Data'!$D:$D,MATCH($A18,'All Lags - Data'!$E:$E,0))</f>
        <v>0.32082698729634285</v>
      </c>
      <c r="D18" s="9">
        <f t="shared" si="0"/>
        <v>-6.9265776203152232E-2</v>
      </c>
      <c r="F18" t="s">
        <v>59</v>
      </c>
      <c r="G18">
        <v>1</v>
      </c>
      <c r="H18">
        <f>IFERROR(INDEX('All Lags - Data'!$B:$B,MATCH($G18,'All Lags - Data'!$A:$A,0)),0)</f>
        <v>0</v>
      </c>
      <c r="Z18" s="16" t="s">
        <v>175</v>
      </c>
      <c r="AA18" s="16"/>
    </row>
    <row r="19" spans="1:27" x14ac:dyDescent="0.25">
      <c r="A19">
        <v>1999</v>
      </c>
      <c r="B19">
        <f>INDEX('All Lags - Data'!$C:$C,MATCH($A19,'All Lags - Data'!$E:$E,0))</f>
        <v>0.25872689485549927</v>
      </c>
      <c r="C19">
        <f>INDEX('All Lags - Data'!$D:$D,MATCH($A19,'All Lags - Data'!$E:$E,0))</f>
        <v>0.29186471855640417</v>
      </c>
      <c r="D19" s="9">
        <f t="shared" si="0"/>
        <v>0.11353829906131963</v>
      </c>
      <c r="F19" t="s">
        <v>45</v>
      </c>
      <c r="G19">
        <v>25</v>
      </c>
      <c r="H19">
        <f>IFERROR(INDEX('All Lags - Data'!$B:$B,MATCH($G19,'All Lags - Data'!$A:$A,0)),0)</f>
        <v>0</v>
      </c>
    </row>
    <row r="20" spans="1:27" x14ac:dyDescent="0.25">
      <c r="A20">
        <v>2000</v>
      </c>
      <c r="B20">
        <f>INDEX('All Lags - Data'!$C:$C,MATCH($A20,'All Lags - Data'!$E:$E,0))</f>
        <v>0.30885529518127441</v>
      </c>
      <c r="C20">
        <f>INDEX('All Lags - Data'!$D:$D,MATCH($A20,'All Lags - Data'!$E:$E,0))</f>
        <v>0.29593857404589657</v>
      </c>
      <c r="D20" s="9">
        <f t="shared" si="0"/>
        <v>-4.3646628956773341E-2</v>
      </c>
      <c r="F20" t="s">
        <v>52</v>
      </c>
      <c r="G20">
        <v>40</v>
      </c>
      <c r="H20">
        <f>IFERROR(INDEX('All Lags - Data'!$B:$B,MATCH($G20,'All Lags - Data'!$A:$A,0)),0)</f>
        <v>0</v>
      </c>
    </row>
    <row r="21" spans="1:27" x14ac:dyDescent="0.25">
      <c r="A21">
        <v>2001</v>
      </c>
      <c r="B21">
        <f>INDEX('All Lags - Data'!$C:$C,MATCH($A21,'All Lags - Data'!$E:$E,0))</f>
        <v>0.2932790219783783</v>
      </c>
      <c r="C21">
        <f>INDEX('All Lags - Data'!$D:$D,MATCH($A21,'All Lags - Data'!$E:$E,0))</f>
        <v>0.30778839951753612</v>
      </c>
      <c r="D21" s="9">
        <f t="shared" si="0"/>
        <v>4.7140755018387735E-2</v>
      </c>
      <c r="F21" t="s">
        <v>32</v>
      </c>
      <c r="G21">
        <v>5</v>
      </c>
      <c r="H21">
        <f>IFERROR(INDEX('All Lags - Data'!$B:$B,MATCH($G21,'All Lags - Data'!$A:$A,0)),0)</f>
        <v>0</v>
      </c>
    </row>
    <row r="22" spans="1:27" x14ac:dyDescent="0.25">
      <c r="A22">
        <v>2002</v>
      </c>
      <c r="B22">
        <f>INDEX('All Lags - Data'!$C:$C,MATCH($A22,'All Lags - Data'!$E:$E,0))</f>
        <v>0.33266532421112061</v>
      </c>
      <c r="C22">
        <f>INDEX('All Lags - Data'!$D:$D,MATCH($A22,'All Lags - Data'!$E:$E,0))</f>
        <v>0.31505857673287385</v>
      </c>
      <c r="D22" s="9">
        <f t="shared" si="0"/>
        <v>-5.5884044360343957E-2</v>
      </c>
      <c r="F22" t="s">
        <v>53</v>
      </c>
      <c r="G22">
        <v>45</v>
      </c>
      <c r="H22">
        <f>IFERROR(INDEX('All Lags - Data'!$B:$B,MATCH($G22,'All Lags - Data'!$A:$A,0)),0)</f>
        <v>0</v>
      </c>
    </row>
    <row r="23" spans="1:27" x14ac:dyDescent="0.25">
      <c r="A23">
        <v>2003</v>
      </c>
      <c r="B23">
        <f>INDEX('All Lags - Data'!$C:$C,MATCH($A23,'All Lags - Data'!$E:$E,0))</f>
        <v>0.29126214981079102</v>
      </c>
      <c r="C23">
        <f>INDEX('All Lags - Data'!$D:$D,MATCH($A23,'All Lags - Data'!$E:$E,0))</f>
        <v>0.29709503424167638</v>
      </c>
      <c r="D23" s="9">
        <f t="shared" si="0"/>
        <v>1.9633059319801752E-2</v>
      </c>
      <c r="F23" t="s">
        <v>34</v>
      </c>
      <c r="G23">
        <v>9</v>
      </c>
      <c r="H23">
        <f>IFERROR(INDEX('All Lags - Data'!$B:$B,MATCH($G23,'All Lags - Data'!$A:$A,0)),0)</f>
        <v>0</v>
      </c>
    </row>
    <row r="24" spans="1:27" x14ac:dyDescent="0.25">
      <c r="A24">
        <v>2004</v>
      </c>
      <c r="B24">
        <f>INDEX('All Lags - Data'!$C:$C,MATCH($A24,'All Lags - Data'!$E:$E,0))</f>
        <v>0.30158731341362</v>
      </c>
      <c r="C24">
        <f>INDEX('All Lags - Data'!$D:$D,MATCH($A24,'All Lags - Data'!$E:$E,0))</f>
        <v>0.2836132333874703</v>
      </c>
      <c r="D24" s="9">
        <f t="shared" si="0"/>
        <v>-6.3375322129604728E-2</v>
      </c>
      <c r="F24" t="s">
        <v>50</v>
      </c>
      <c r="G24">
        <v>34</v>
      </c>
      <c r="H24">
        <f>IFERROR(INDEX('All Lags - Data'!$B:$B,MATCH($G24,'All Lags - Data'!$A:$A,0)),0)</f>
        <v>0</v>
      </c>
    </row>
    <row r="25" spans="1:27" x14ac:dyDescent="0.25">
      <c r="A25">
        <v>2005</v>
      </c>
      <c r="B25">
        <f>INDEX('All Lags - Data'!$C:$C,MATCH($A25,'All Lags - Data'!$E:$E,0))</f>
        <v>0.29263156652450562</v>
      </c>
      <c r="C25">
        <f>INDEX('All Lags - Data'!$D:$D,MATCH($A25,'All Lags - Data'!$E:$E,0))</f>
        <v>0.30226728378236295</v>
      </c>
      <c r="D25" s="9">
        <f t="shared" si="0"/>
        <v>3.1878134931715596E-2</v>
      </c>
      <c r="F25" t="s">
        <v>49</v>
      </c>
      <c r="G25">
        <v>32</v>
      </c>
      <c r="H25">
        <f>IFERROR(INDEX('All Lags - Data'!$B:$B,MATCH($G25,'All Lags - Data'!$A:$A,0)),0)</f>
        <v>0</v>
      </c>
    </row>
    <row r="26" spans="1:27" x14ac:dyDescent="0.25">
      <c r="A26">
        <v>2006</v>
      </c>
      <c r="B26">
        <f>INDEX('All Lags - Data'!$C:$C,MATCH($A26,'All Lags - Data'!$E:$E,0))</f>
        <v>0.31662869453430176</v>
      </c>
      <c r="C26">
        <f>INDEX('All Lags - Data'!$D:$D,MATCH($A26,'All Lags - Data'!$E:$E,0))</f>
        <v>0.29511985446512701</v>
      </c>
      <c r="D26" s="9">
        <f t="shared" si="0"/>
        <v>-7.2881711425878848E-2</v>
      </c>
      <c r="F26" t="s">
        <v>44</v>
      </c>
      <c r="G26">
        <v>24</v>
      </c>
      <c r="H26">
        <f>IFERROR(INDEX('All Lags - Data'!$B:$B,MATCH($G26,'All Lags - Data'!$A:$A,0)),0)</f>
        <v>0</v>
      </c>
    </row>
    <row r="27" spans="1:27" x14ac:dyDescent="0.25">
      <c r="A27">
        <v>2007</v>
      </c>
      <c r="B27">
        <f>INDEX('All Lags - Data'!$C:$C,MATCH($A27,'All Lags - Data'!$E:$E,0))</f>
        <v>0.32378855347633362</v>
      </c>
      <c r="C27">
        <f>INDEX('All Lags - Data'!$D:$D,MATCH($A27,'All Lags - Data'!$E:$E,0))</f>
        <v>0.29918686524033544</v>
      </c>
      <c r="D27" s="9">
        <f t="shared" si="0"/>
        <v>-8.2228503635130346E-2</v>
      </c>
      <c r="F27" t="s">
        <v>61</v>
      </c>
      <c r="G27">
        <v>2</v>
      </c>
      <c r="H27">
        <f>IFERROR(INDEX('All Lags - Data'!$B:$B,MATCH($G27,'All Lags - Data'!$A:$A,0)),0)</f>
        <v>0</v>
      </c>
    </row>
    <row r="28" spans="1:27" x14ac:dyDescent="0.25">
      <c r="A28">
        <v>2008</v>
      </c>
      <c r="B28">
        <f>INDEX('All Lags - Data'!$C:$C,MATCH($A28,'All Lags - Data'!$E:$E,0))</f>
        <v>0.308270663022995</v>
      </c>
      <c r="C28">
        <f>INDEX('All Lags - Data'!$D:$D,MATCH($A28,'All Lags - Data'!$E:$E,0))</f>
        <v>0.31620879234373567</v>
      </c>
      <c r="D28" s="9">
        <f t="shared" si="0"/>
        <v>2.5104075259588309E-2</v>
      </c>
      <c r="F28" t="s">
        <v>31</v>
      </c>
      <c r="G28">
        <v>4</v>
      </c>
      <c r="H28">
        <f>IFERROR(INDEX('All Lags - Data'!$B:$B,MATCH($G28,'All Lags - Data'!$A:$A,0)),0)</f>
        <v>0</v>
      </c>
    </row>
    <row r="29" spans="1:27" x14ac:dyDescent="0.25">
      <c r="A29">
        <v>2009</v>
      </c>
      <c r="B29">
        <f>INDEX('All Lags - Data'!$C:$C,MATCH($A29,'All Lags - Data'!$E:$E,0))</f>
        <v>0.30421686172485352</v>
      </c>
      <c r="C29">
        <f>INDEX('All Lags - Data'!$D:$D,MATCH($A29,'All Lags - Data'!$E:$E,0))</f>
        <v>0.30985015830397611</v>
      </c>
      <c r="D29" s="9">
        <f t="shared" si="0"/>
        <v>1.8180712283503469E-2</v>
      </c>
      <c r="F29" t="s">
        <v>65</v>
      </c>
      <c r="G29">
        <v>6</v>
      </c>
      <c r="H29">
        <f>IFERROR(INDEX('All Lags - Data'!$B:$B,MATCH($G29,'All Lags - Data'!$A:$A,0)),0)</f>
        <v>0</v>
      </c>
    </row>
    <row r="30" spans="1:27" x14ac:dyDescent="0.25">
      <c r="A30">
        <v>2010</v>
      </c>
      <c r="B30">
        <f>INDEX('All Lags - Data'!$C:$C,MATCH($A30,'All Lags - Data'!$E:$E,0))</f>
        <v>0.22096318006515503</v>
      </c>
      <c r="C30">
        <f>INDEX('All Lags - Data'!$D:$D,MATCH($A30,'All Lags - Data'!$E:$E,0))</f>
        <v>0.29393395404517653</v>
      </c>
      <c r="D30" s="9">
        <f t="shared" si="0"/>
        <v>0.24825568116845109</v>
      </c>
      <c r="F30" t="s">
        <v>69</v>
      </c>
      <c r="G30">
        <v>10</v>
      </c>
      <c r="H30">
        <f>IFERROR(INDEX('All Lags - Data'!$B:$B,MATCH($G30,'All Lags - Data'!$A:$A,0)),0)</f>
        <v>0</v>
      </c>
    </row>
    <row r="31" spans="1:27" x14ac:dyDescent="0.25">
      <c r="A31">
        <v>2011</v>
      </c>
      <c r="B31">
        <f>INDEX('All Lags - Data'!$C:$C,MATCH($A31,'All Lags - Data'!$E:$E,0))</f>
        <v>0.25301206111907959</v>
      </c>
      <c r="C31">
        <f>INDEX('All Lags - Data'!$D:$D,MATCH($A31,'All Lags - Data'!$E:$E,0))</f>
        <v>0.29188917967677114</v>
      </c>
      <c r="D31" s="9">
        <f t="shared" si="0"/>
        <v>0.13319136598603223</v>
      </c>
      <c r="F31" t="s">
        <v>35</v>
      </c>
      <c r="G31">
        <v>11</v>
      </c>
      <c r="H31">
        <f>IFERROR(INDEX('All Lags - Data'!$B:$B,MATCH($G31,'All Lags - Data'!$A:$A,0)),0)</f>
        <v>0</v>
      </c>
    </row>
    <row r="32" spans="1:27" x14ac:dyDescent="0.25">
      <c r="A32">
        <v>2012</v>
      </c>
      <c r="B32">
        <f>INDEX('All Lags - Data'!$C:$C,MATCH($A32,'All Lags - Data'!$E:$E,0))</f>
        <v>0.34337350726127625</v>
      </c>
      <c r="C32">
        <f>INDEX('All Lags - Data'!$D:$D,MATCH($A32,'All Lags - Data'!$E:$E,0))</f>
        <v>0.29679476535320287</v>
      </c>
      <c r="D32" s="9">
        <f t="shared" si="0"/>
        <v>-0.15693922988379524</v>
      </c>
      <c r="F32" t="s">
        <v>36</v>
      </c>
      <c r="G32">
        <v>12</v>
      </c>
      <c r="H32">
        <f>IFERROR(INDEX('All Lags - Data'!$B:$B,MATCH($G32,'All Lags - Data'!$A:$A,0)),0)</f>
        <v>0</v>
      </c>
    </row>
    <row r="33" spans="1:8" x14ac:dyDescent="0.25">
      <c r="A33">
        <v>2013</v>
      </c>
      <c r="B33">
        <f>INDEX('All Lags - Data'!$C:$C,MATCH($A33,'All Lags - Data'!$E:$E,0))</f>
        <v>0.29325512051582336</v>
      </c>
      <c r="C33">
        <f>INDEX('All Lags - Data'!$D:$D,MATCH($A33,'All Lags - Data'!$E:$E,0))</f>
        <v>0.27790786644816401</v>
      </c>
      <c r="D33" s="9">
        <f t="shared" si="0"/>
        <v>-5.5224252065286389E-2</v>
      </c>
      <c r="F33" t="s">
        <v>37</v>
      </c>
      <c r="G33">
        <v>13</v>
      </c>
      <c r="H33">
        <f>IFERROR(INDEX('All Lags - Data'!$B:$B,MATCH($G33,'All Lags - Data'!$A:$A,0)),0)</f>
        <v>0</v>
      </c>
    </row>
    <row r="34" spans="1:8" x14ac:dyDescent="0.25">
      <c r="A34">
        <v>2014</v>
      </c>
      <c r="B34">
        <f>INDEX('All Lags - Data'!$C:$C,MATCH($A34,'All Lags - Data'!$E:$E,0))</f>
        <v>0.27272728085517883</v>
      </c>
      <c r="C34">
        <f>INDEX('All Lags - Data'!$D:$D,MATCH($A34,'All Lags - Data'!$E:$E,0))</f>
        <v>0.27518991136550908</v>
      </c>
      <c r="D34" s="9">
        <f t="shared" si="0"/>
        <v>8.9488400868713586E-3</v>
      </c>
      <c r="F34" t="s">
        <v>74</v>
      </c>
      <c r="G34">
        <v>15</v>
      </c>
      <c r="H34">
        <f>IFERROR(INDEX('All Lags - Data'!$B:$B,MATCH($G34,'All Lags - Data'!$A:$A,0)),0)</f>
        <v>0</v>
      </c>
    </row>
    <row r="35" spans="1:8" x14ac:dyDescent="0.25">
      <c r="A35">
        <v>2015</v>
      </c>
      <c r="B35">
        <f>INDEX('All Lags - Data'!$C:$C,MATCH($A35,'All Lags - Data'!$E:$E,0))</f>
        <v>0.28020566701889038</v>
      </c>
      <c r="C35">
        <f>INDEX('All Lags - Data'!$D:$D,MATCH($A35,'All Lags - Data'!$E:$E,0))</f>
        <v>0.25709336046874526</v>
      </c>
      <c r="D35" s="9">
        <f t="shared" si="0"/>
        <v>-8.9898496437269437E-2</v>
      </c>
      <c r="F35" t="s">
        <v>38</v>
      </c>
      <c r="G35">
        <v>16</v>
      </c>
      <c r="H35">
        <f>IFERROR(INDEX('All Lags - Data'!$B:$B,MATCH($G35,'All Lags - Data'!$A:$A,0)),0)</f>
        <v>0</v>
      </c>
    </row>
    <row r="36" spans="1:8" x14ac:dyDescent="0.25">
      <c r="F36" t="s">
        <v>39</v>
      </c>
      <c r="G36">
        <v>17</v>
      </c>
      <c r="H36">
        <f>IFERROR(INDEX('All Lags - Data'!$B:$B,MATCH($G36,'All Lags - Data'!$A:$A,0)),0)</f>
        <v>0</v>
      </c>
    </row>
    <row r="37" spans="1:8" x14ac:dyDescent="0.25">
      <c r="F37" t="s">
        <v>79</v>
      </c>
      <c r="G37">
        <v>19</v>
      </c>
      <c r="H37">
        <f>IFERROR(INDEX('All Lags - Data'!$B:$B,MATCH($G37,'All Lags - Data'!$A:$A,0)),0)</f>
        <v>0</v>
      </c>
    </row>
    <row r="38" spans="1:8" x14ac:dyDescent="0.25">
      <c r="B38" s="2"/>
      <c r="F38" t="s">
        <v>84</v>
      </c>
      <c r="G38">
        <v>23</v>
      </c>
      <c r="H38">
        <f>IFERROR(INDEX('All Lags - Data'!$B:$B,MATCH($G38,'All Lags - Data'!$A:$A,0)),0)</f>
        <v>0</v>
      </c>
    </row>
    <row r="39" spans="1:8" x14ac:dyDescent="0.25">
      <c r="F39" t="s">
        <v>88</v>
      </c>
      <c r="G39">
        <v>26</v>
      </c>
      <c r="H39">
        <f>IFERROR(INDEX('All Lags - Data'!$B:$B,MATCH($G39,'All Lags - Data'!$A:$A,0)),0)</f>
        <v>0</v>
      </c>
    </row>
    <row r="40" spans="1:8" x14ac:dyDescent="0.25">
      <c r="F40" t="s">
        <v>91</v>
      </c>
      <c r="G40">
        <v>28</v>
      </c>
      <c r="H40">
        <f>IFERROR(INDEX('All Lags - Data'!$B:$B,MATCH($G40,'All Lags - Data'!$A:$A,0)),0)</f>
        <v>0</v>
      </c>
    </row>
    <row r="41" spans="1:8" x14ac:dyDescent="0.25">
      <c r="F41" t="s">
        <v>94</v>
      </c>
      <c r="G41">
        <v>30</v>
      </c>
      <c r="H41">
        <f>IFERROR(INDEX('All Lags - Data'!$B:$B,MATCH($G41,'All Lags - Data'!$A:$A,0)),0)</f>
        <v>0</v>
      </c>
    </row>
    <row r="42" spans="1:8" x14ac:dyDescent="0.25">
      <c r="F42" t="s">
        <v>98</v>
      </c>
      <c r="G42">
        <v>33</v>
      </c>
      <c r="H42">
        <f>IFERROR(INDEX('All Lags - Data'!$B:$B,MATCH($G42,'All Lags - Data'!$A:$A,0)),0)</f>
        <v>0</v>
      </c>
    </row>
    <row r="43" spans="1:8" x14ac:dyDescent="0.25">
      <c r="F43" t="s">
        <v>101</v>
      </c>
      <c r="G43">
        <v>35</v>
      </c>
      <c r="H43">
        <f>IFERROR(INDEX('All Lags - Data'!$B:$B,MATCH($G43,'All Lags - Data'!$A:$A,0)),0)</f>
        <v>0</v>
      </c>
    </row>
    <row r="44" spans="1:8" x14ac:dyDescent="0.25">
      <c r="F44" t="s">
        <v>103</v>
      </c>
      <c r="G44">
        <v>36</v>
      </c>
      <c r="H44">
        <f>IFERROR(INDEX('All Lags - Data'!$B:$B,MATCH($G44,'All Lags - Data'!$A:$A,0)),0)</f>
        <v>0</v>
      </c>
    </row>
    <row r="45" spans="1:8" x14ac:dyDescent="0.25">
      <c r="F45" t="s">
        <v>105</v>
      </c>
      <c r="G45">
        <v>37</v>
      </c>
      <c r="H45">
        <f>IFERROR(INDEX('All Lags - Data'!$B:$B,MATCH($G45,'All Lags - Data'!$A:$A,0)),0)</f>
        <v>0</v>
      </c>
    </row>
    <row r="46" spans="1:8" x14ac:dyDescent="0.25">
      <c r="F46" t="s">
        <v>108</v>
      </c>
      <c r="G46">
        <v>39</v>
      </c>
      <c r="H46">
        <f>IFERROR(INDEX('All Lags - Data'!$B:$B,MATCH($G46,'All Lags - Data'!$A:$A,0)),0)</f>
        <v>0</v>
      </c>
    </row>
    <row r="47" spans="1:8" x14ac:dyDescent="0.25">
      <c r="F47" t="s">
        <v>115</v>
      </c>
      <c r="G47">
        <v>44</v>
      </c>
      <c r="H47">
        <f>IFERROR(INDEX('All Lags - Data'!$B:$B,MATCH($G47,'All Lags - Data'!$A:$A,0)),0)</f>
        <v>0</v>
      </c>
    </row>
    <row r="48" spans="1:8" x14ac:dyDescent="0.25">
      <c r="F48" t="s">
        <v>121</v>
      </c>
      <c r="G48">
        <v>49</v>
      </c>
      <c r="H48">
        <f>IFERROR(INDEX('All Lags - Data'!$B:$B,MATCH($G48,'All Lags - Data'!$A:$A,0)),0)</f>
        <v>0</v>
      </c>
    </row>
    <row r="49" spans="6:8" x14ac:dyDescent="0.25">
      <c r="F49" t="s">
        <v>123</v>
      </c>
      <c r="G49">
        <v>50</v>
      </c>
      <c r="H49">
        <f>IFERROR(INDEX('All Lags - Data'!$B:$B,MATCH($G49,'All Lags - Data'!$A:$A,0)),0)</f>
        <v>0</v>
      </c>
    </row>
    <row r="50" spans="6:8" x14ac:dyDescent="0.25">
      <c r="F50" t="s">
        <v>125</v>
      </c>
      <c r="G50">
        <v>51</v>
      </c>
      <c r="H50">
        <f>IFERROR(INDEX('All Lags - Data'!$B:$B,MATCH($G50,'All Lags - Data'!$A:$A,0)),0)</f>
        <v>0</v>
      </c>
    </row>
    <row r="51" spans="6:8" x14ac:dyDescent="0.25">
      <c r="F51" t="s">
        <v>129</v>
      </c>
      <c r="G51">
        <v>54</v>
      </c>
      <c r="H51">
        <f>IFERROR(INDEX('All Lags - Data'!$B:$B,MATCH($G51,'All Lags - Data'!$A:$A,0)),0)</f>
        <v>0</v>
      </c>
    </row>
    <row r="52" spans="6:8" x14ac:dyDescent="0.25">
      <c r="F52" t="s">
        <v>57</v>
      </c>
      <c r="G52">
        <v>55</v>
      </c>
      <c r="H52">
        <f>IFERROR(INDEX('All Lags - Data'!$B:$B,MATCH($G52,'All Lags - Data'!$A:$A,0)),0)</f>
        <v>0</v>
      </c>
    </row>
  </sheetData>
  <sortState ref="F2:H52">
    <sortCondition descending="1" ref="H2:H52"/>
  </sortState>
  <mergeCells count="1">
    <mergeCell ref="Z18:AA1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9" workbookViewId="0">
      <selection activeCell="R2" sqref="R2"/>
    </sheetView>
  </sheetViews>
  <sheetFormatPr defaultColWidth="8.85546875" defaultRowHeight="15" x14ac:dyDescent="0.25"/>
  <cols>
    <col min="13" max="14" width="9.140625" customWidth="1"/>
    <col min="19" max="19" width="12.42578125" bestFit="1" customWidth="1"/>
  </cols>
  <sheetData>
    <row r="1" spans="1:71" x14ac:dyDescent="0.25">
      <c r="A1" t="s">
        <v>136</v>
      </c>
      <c r="B1" t="s">
        <v>170</v>
      </c>
      <c r="Q1" t="str">
        <f>'Placebo Lags - Data'!A1</f>
        <v>_time</v>
      </c>
      <c r="R1" t="s">
        <v>26</v>
      </c>
      <c r="S1" s="2" t="s">
        <v>141</v>
      </c>
      <c r="T1" s="2" t="s">
        <v>142</v>
      </c>
      <c r="U1" s="2" t="s">
        <v>1</v>
      </c>
      <c r="V1" s="2" t="s">
        <v>2</v>
      </c>
      <c r="W1" s="2" t="s">
        <v>143</v>
      </c>
      <c r="X1" s="2" t="s">
        <v>3</v>
      </c>
      <c r="Y1" s="2" t="s">
        <v>4</v>
      </c>
      <c r="Z1" s="2" t="s">
        <v>144</v>
      </c>
      <c r="AA1" s="2" t="s">
        <v>145</v>
      </c>
      <c r="AB1" s="2" t="s">
        <v>5</v>
      </c>
      <c r="AC1" s="2" t="s">
        <v>6</v>
      </c>
      <c r="AD1" s="2" t="s">
        <v>146</v>
      </c>
      <c r="AE1" s="2" t="s">
        <v>7</v>
      </c>
      <c r="AF1" s="2" t="s">
        <v>8</v>
      </c>
      <c r="AG1" s="2" t="s">
        <v>147</v>
      </c>
      <c r="AH1" s="2" t="s">
        <v>9</v>
      </c>
      <c r="AI1" s="2" t="s">
        <v>10</v>
      </c>
      <c r="AJ1" s="2" t="s">
        <v>11</v>
      </c>
      <c r="AK1" s="2" t="s">
        <v>148</v>
      </c>
      <c r="AL1" s="2" t="s">
        <v>12</v>
      </c>
      <c r="AM1" s="2" t="s">
        <v>13</v>
      </c>
      <c r="AN1" s="2" t="s">
        <v>149</v>
      </c>
      <c r="AO1" s="2" t="s">
        <v>14</v>
      </c>
      <c r="AP1" s="2" t="s">
        <v>150</v>
      </c>
      <c r="AQ1" s="2" t="s">
        <v>15</v>
      </c>
      <c r="AR1" s="2" t="s">
        <v>151</v>
      </c>
      <c r="AS1" s="2" t="s">
        <v>16</v>
      </c>
      <c r="AT1" s="2" t="s">
        <v>17</v>
      </c>
      <c r="AU1" s="2" t="s">
        <v>152</v>
      </c>
      <c r="AV1" s="2" t="s">
        <v>18</v>
      </c>
      <c r="AW1" s="2" t="s">
        <v>153</v>
      </c>
      <c r="AX1" s="2" t="s">
        <v>154</v>
      </c>
      <c r="AY1" s="2" t="s">
        <v>155</v>
      </c>
      <c r="AZ1" s="2" t="s">
        <v>19</v>
      </c>
      <c r="BA1" s="2" t="s">
        <v>156</v>
      </c>
      <c r="BB1" s="2" t="s">
        <v>20</v>
      </c>
      <c r="BC1" s="2" t="s">
        <v>157</v>
      </c>
      <c r="BD1" s="2" t="s">
        <v>158</v>
      </c>
      <c r="BE1" s="2" t="s">
        <v>159</v>
      </c>
      <c r="BF1" s="2" t="s">
        <v>21</v>
      </c>
      <c r="BG1" s="2" t="s">
        <v>22</v>
      </c>
      <c r="BH1" s="2" t="s">
        <v>23</v>
      </c>
      <c r="BI1" s="2" t="s">
        <v>24</v>
      </c>
      <c r="BJ1" s="2" t="s">
        <v>160</v>
      </c>
      <c r="BK1" s="2" t="s">
        <v>161</v>
      </c>
      <c r="BL1" s="2" t="s">
        <v>162</v>
      </c>
      <c r="BM1" s="2" t="s">
        <v>163</v>
      </c>
      <c r="BN1" s="2" t="s">
        <v>164</v>
      </c>
      <c r="BO1" s="2" t="s">
        <v>25</v>
      </c>
      <c r="BP1" s="2" t="s">
        <v>165</v>
      </c>
      <c r="BQ1" s="2"/>
      <c r="BR1" s="2"/>
      <c r="BS1" s="2"/>
    </row>
    <row r="2" spans="1:71" x14ac:dyDescent="0.25">
      <c r="A2" t="s">
        <v>91</v>
      </c>
      <c r="B2" s="2">
        <f t="shared" ref="B2:B33" si="0">INDEX($R$2:$BP$2,1,MATCH($A2,$R$6:$BP$6,0))/INDEX($R$2:$BP$2,1,MATCH("IL",$R$6:$BP$6,0))</f>
        <v>9.9442846479529514</v>
      </c>
      <c r="Q2" s="10" t="s">
        <v>172</v>
      </c>
      <c r="R2" s="3">
        <f>IFERROR(SQRT(SUMSQ(INDEX('Placebo Lags - Data'!$B$2:$BA$18,0,MATCH(R$1,'Placebo Lags - Data'!$B$1:$BA$1,0)))/COUNT(INDEX('Placebo Lags - Data'!$B$2:$BA$18,0,MATCH(R$1,'Placebo Lags - Data'!$B$1:$BA$1,0)))),0)</f>
        <v>8.4043821219683835E-3</v>
      </c>
      <c r="S2" s="3">
        <f>IFERROR(SQRT(SUMSQ(INDEX('Placebo Lags - Data'!$B$2:$BA$18,0,MATCH(S$1,'Placebo Lags - Data'!$B$1:$BA$1,0)))/COUNT(INDEX('Placebo Lags - Data'!$B$2:$BA$18,0,MATCH(S$1,'Placebo Lags - Data'!$B$1:$BA$1,0)))),0)</f>
        <v>1.6377568201420892E-2</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1.3608103677841144E-2</v>
      </c>
      <c r="V2" s="3">
        <f>IFERROR(SQRT(SUMSQ(INDEX('Placebo Lags - Data'!$B$2:$BA$18,0,MATCH(V$1,'Placebo Lags - Data'!$B$1:$BA$1,0)))/COUNT(INDEX('Placebo Lags - Data'!$B$2:$BA$18,0,MATCH(V$1,'Placebo Lags - Data'!$B$1:$BA$1,0)))),0)</f>
        <v>5.3433313729814955E-2</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2.4442797278515699E-2</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7.7453032234065557E-3</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2.0853394330813881E-2</v>
      </c>
      <c r="AF2" s="3">
        <f>IFERROR(SQRT(SUMSQ(INDEX('Placebo Lags - Data'!$B$2:$BA$18,0,MATCH(AF$1,'Placebo Lags - Data'!$B$1:$BA$1,0)))/COUNT(INDEX('Placebo Lags - Data'!$B$2:$BA$18,0,MATCH(AF$1,'Placebo Lags - Data'!$B$1:$BA$1,0)))),0)</f>
        <v>1.8293285206147657E-2</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2.4118507396373223E-2</v>
      </c>
      <c r="AI2" s="3">
        <f>IFERROR(SQRT(SUMSQ(INDEX('Placebo Lags - Data'!$B$2:$BA$18,0,MATCH(AI$1,'Placebo Lags - Data'!$B$1:$BA$1,0)))/COUNT(INDEX('Placebo Lags - Data'!$B$2:$BA$18,0,MATCH(AI$1,'Placebo Lags - Data'!$B$1:$BA$1,0)))),0)</f>
        <v>9.2001179962777312E-3</v>
      </c>
      <c r="AJ2" s="3">
        <f>IFERROR(SQRT(SUMSQ(INDEX('Placebo Lags - Data'!$B$2:$BA$18,0,MATCH(AJ$1,'Placebo Lags - Data'!$B$1:$BA$1,0)))/COUNT(INDEX('Placebo Lags - Data'!$B$2:$BA$18,0,MATCH(AJ$1,'Placebo Lags - Data'!$B$1:$BA$1,0)))),0)</f>
        <v>2.0096970464791006E-2</v>
      </c>
      <c r="AK2" s="3">
        <f>IFERROR(SQRT(SUMSQ(INDEX('Placebo Lags - Data'!$B$2:$BA$18,0,MATCH(AK$1,'Placebo Lags - Data'!$B$1:$BA$1,0)))/COUNT(INDEX('Placebo Lags - Data'!$B$2:$BA$18,0,MATCH(AK$1,'Placebo Lags - Data'!$B$1:$BA$1,0)))),0)</f>
        <v>3.6304751757605357E-2</v>
      </c>
      <c r="AL2" s="3">
        <f>IFERROR(SQRT(SUMSQ(INDEX('Placebo Lags - Data'!$B$2:$BA$18,0,MATCH(AL$1,'Placebo Lags - Data'!$B$1:$BA$1,0)))/COUNT(INDEX('Placebo Lags - Data'!$B$2:$BA$18,0,MATCH(AL$1,'Placebo Lags - Data'!$B$1:$BA$1,0)))),0)</f>
        <v>2.71419116354698E-2</v>
      </c>
      <c r="AM2" s="3">
        <f>IFERROR(SQRT(SUMSQ(INDEX('Placebo Lags - Data'!$B$2:$BA$18,0,MATCH(AM$1,'Placebo Lags - Data'!$B$1:$BA$1,0)))/COUNT(INDEX('Placebo Lags - Data'!$B$2:$BA$18,0,MATCH(AM$1,'Placebo Lags - Data'!$B$1:$BA$1,0)))),0)</f>
        <v>1.9510241319324769E-2</v>
      </c>
      <c r="AN2" s="3">
        <f>IFERROR(SQRT(SUMSQ(INDEX('Placebo Lags - Data'!$B$2:$BA$18,0,MATCH(AN$1,'Placebo Lags - Data'!$B$1:$BA$1,0)))/COUNT(INDEX('Placebo Lags - Data'!$B$2:$BA$18,0,MATCH(AN$1,'Placebo Lags - Data'!$B$1:$BA$1,0)))),0)</f>
        <v>6.5507370365901676E-3</v>
      </c>
      <c r="AO2" s="3">
        <f>IFERROR(SQRT(SUMSQ(INDEX('Placebo Lags - Data'!$B$2:$BA$18,0,MATCH(AO$1,'Placebo Lags - Data'!$B$1:$BA$1,0)))/COUNT(INDEX('Placebo Lags - Data'!$B$2:$BA$18,0,MATCH(AO$1,'Placebo Lags - Data'!$B$1:$BA$1,0)))),0)</f>
        <v>1.4796690990254411E-2</v>
      </c>
      <c r="AP2" s="3">
        <f>IFERROR(SQRT(SUMSQ(INDEX('Placebo Lags - Data'!$B$2:$BA$18,0,MATCH(AP$1,'Placebo Lags - Data'!$B$1:$BA$1,0)))/COUNT(INDEX('Placebo Lags - Data'!$B$2:$BA$18,0,MATCH(AP$1,'Placebo Lags - Data'!$B$1:$BA$1,0)))),0)</f>
        <v>8.3575568111020446E-2</v>
      </c>
      <c r="AQ2" s="3">
        <f>IFERROR(SQRT(SUMSQ(INDEX('Placebo Lags - Data'!$B$2:$BA$18,0,MATCH(AQ$1,'Placebo Lags - Data'!$B$1:$BA$1,0)))/COUNT(INDEX('Placebo Lags - Data'!$B$2:$BA$18,0,MATCH(AQ$1,'Placebo Lags - Data'!$B$1:$BA$1,0)))),0)</f>
        <v>2.4860872487840087E-2</v>
      </c>
      <c r="AR2" s="3">
        <f>IFERROR(SQRT(SUMSQ(INDEX('Placebo Lags - Data'!$B$2:$BA$18,0,MATCH(AR$1,'Placebo Lags - Data'!$B$1:$BA$1,0)))/COUNT(INDEX('Placebo Lags - Data'!$B$2:$BA$18,0,MATCH(AR$1,'Placebo Lags - Data'!$B$1:$BA$1,0)))),0)</f>
        <v>4.3037895158225335E-2</v>
      </c>
      <c r="AS2" s="3">
        <f>IFERROR(SQRT(SUMSQ(INDEX('Placebo Lags - Data'!$B$2:$BA$18,0,MATCH(AS$1,'Placebo Lags - Data'!$B$1:$BA$1,0)))/COUNT(INDEX('Placebo Lags - Data'!$B$2:$BA$18,0,MATCH(AS$1,'Placebo Lags - Data'!$B$1:$BA$1,0)))),0)</f>
        <v>2.3188588413584132E-2</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3.6085896210131897E-2</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1.1748831927182258E-2</v>
      </c>
      <c r="AZ2" s="3">
        <f>IFERROR(SQRT(SUMSQ(INDEX('Placebo Lags - Data'!$B$2:$BA$18,0,MATCH(AZ$1,'Placebo Lags - Data'!$B$1:$BA$1,0)))/COUNT(INDEX('Placebo Lags - Data'!$B$2:$BA$18,0,MATCH(AZ$1,'Placebo Lags - Data'!$B$1:$BA$1,0)))),0)</f>
        <v>4.4998394900018175E-2</v>
      </c>
      <c r="BA2" s="3">
        <f>IFERROR(SQRT(SUMSQ(INDEX('Placebo Lags - Data'!$B$2:$BA$18,0,MATCH(BA$1,'Placebo Lags - Data'!$B$1:$BA$1,0)))/COUNT(INDEX('Placebo Lags - Data'!$B$2:$BA$18,0,MATCH(BA$1,'Placebo Lags - Data'!$B$1:$BA$1,0)))),0)</f>
        <v>1.8186731611426442E-2</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1.3263963810471142E-2</v>
      </c>
      <c r="BD2" s="3">
        <f>IFERROR(SQRT(SUMSQ(INDEX('Placebo Lags - Data'!$B$2:$BA$18,0,MATCH(BD$1,'Placebo Lags - Data'!$B$1:$BA$1,0)))/COUNT(INDEX('Placebo Lags - Data'!$B$2:$BA$18,0,MATCH(BD$1,'Placebo Lags - Data'!$B$1:$BA$1,0)))),0)</f>
        <v>1.2199403618243237E-2</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2.1901490138119997E-2</v>
      </c>
      <c r="BG2" s="3">
        <f>IFERROR(SQRT(SUMSQ(INDEX('Placebo Lags - Data'!$B$2:$BA$18,0,MATCH(BG$1,'Placebo Lags - Data'!$B$1:$BA$1,0)))/COUNT(INDEX('Placebo Lags - Data'!$B$2:$BA$18,0,MATCH(BG$1,'Placebo Lags - Data'!$B$1:$BA$1,0)))),0)</f>
        <v>3.2767238519963243E-2</v>
      </c>
      <c r="BH2" s="3">
        <f>IFERROR(SQRT(SUMSQ(INDEX('Placebo Lags - Data'!$B$2:$BA$18,0,MATCH(BH$1,'Placebo Lags - Data'!$B$1:$BA$1,0)))/COUNT(INDEX('Placebo Lags - Data'!$B$2:$BA$18,0,MATCH(BH$1,'Placebo Lags - Data'!$B$1:$BA$1,0)))),0)</f>
        <v>1.0101597863052531E-2</v>
      </c>
      <c r="BI2" s="3">
        <f>IFERROR(SQRT(SUMSQ(INDEX('Placebo Lags - Data'!$B$2:$BA$18,0,MATCH(BI$1,'Placebo Lags - Data'!$B$1:$BA$1,0)))/COUNT(INDEX('Placebo Lags - Data'!$B$2:$BA$18,0,MATCH(BI$1,'Placebo Lags - Data'!$B$1:$BA$1,0)))),0)</f>
        <v>2.3329289056346326E-2</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2.3341122402444917E-2</v>
      </c>
      <c r="BL2" s="3">
        <f>IFERROR(SQRT(SUMSQ(INDEX('Placebo Lags - Data'!$B$2:$BA$18,0,MATCH(BL$1,'Placebo Lags - Data'!$B$1:$BA$1,0)))/COUNT(INDEX('Placebo Lags - Data'!$B$2:$BA$18,0,MATCH(BL$1,'Placebo Lags - Data'!$B$1:$BA$1,0)))),0)</f>
        <v>6.8092119929840725E-3</v>
      </c>
      <c r="BM2" s="3">
        <f>IFERROR(SQRT(SUMSQ(INDEX('Placebo Lags - Data'!$B$2:$BA$18,0,MATCH(BM$1,'Placebo Lags - Data'!$B$1:$BA$1,0)))/COUNT(INDEX('Placebo Lags - Data'!$B$2:$BA$18,0,MATCH(BM$1,'Placebo Lags - Data'!$B$1:$BA$1,0)))),0)</f>
        <v>1.811855392190977E-2</v>
      </c>
      <c r="BN2" s="3">
        <f>IFERROR(SQRT(SUMSQ(INDEX('Placebo Lags - Data'!$B$2:$BA$18,0,MATCH(BN$1,'Placebo Lags - Data'!$B$1:$BA$1,0)))/COUNT(INDEX('Placebo Lags - Data'!$B$2:$BA$18,0,MATCH(BN$1,'Placebo Lags - Data'!$B$1:$BA$1,0)))),0)</f>
        <v>1.0333305178210022E-2</v>
      </c>
      <c r="BO2" s="3">
        <f>IFERROR(SQRT(SUMSQ(INDEX('Placebo Lags - Data'!$B$2:$BA$18,0,MATCH(BO$1,'Placebo Lags - Data'!$B$1:$BA$1,0)))/COUNT(INDEX('Placebo Lags - Data'!$B$2:$BA$18,0,MATCH(BO$1,'Placebo Lags - Data'!$B$1:$BA$1,0)))),0)</f>
        <v>1.8192678206780295E-2</v>
      </c>
      <c r="BP2" s="3">
        <f>IFERROR(SQRT(SUMSQ(INDEX('Placebo Lags - Data'!$B$2:$BA$18,0,MATCH(BP$1,'Placebo Lags - Data'!$B$1:$BA$1,0)))/COUNT(INDEX('Placebo Lags - Data'!$B$2:$BA$18,0,MATCH(BP$1,'Placebo Lags - Data'!$B$1:$BA$1,0)))),0)</f>
        <v>3.9007252077970421E-2</v>
      </c>
      <c r="BQ2" s="3"/>
      <c r="BR2" s="3"/>
    </row>
    <row r="3" spans="1:71" x14ac:dyDescent="0.25">
      <c r="A3" t="s">
        <v>32</v>
      </c>
      <c r="B3" s="2">
        <f t="shared" si="0"/>
        <v>6.3577920368642618</v>
      </c>
      <c r="N3" s="8" t="s">
        <v>135</v>
      </c>
      <c r="P3" s="7" t="s">
        <v>134</v>
      </c>
      <c r="Q3" s="10" t="s">
        <v>171</v>
      </c>
      <c r="R3" s="3">
        <f>IFERROR(SQRT(SUMSQ(INDEX('Placebo Lags - Data'!$B$20:$BA$35,0,MATCH(R$1,'Placebo Lags - Data'!$B$1:$BA$1,0)))/COUNT(INDEX('Placebo Lags - Data'!$B$20:$BA$35,0,MATCH(R$1,'Placebo Lags - Data'!$B$1:$BA$1,0)))),0)</f>
        <v>2.7478905674552124E-2</v>
      </c>
      <c r="S3" s="3">
        <f>IFERROR(SQRT(SUMSQ(INDEX('Placebo Lags - Data'!$B$20:$BA$35,0,MATCH(S$1,'Placebo Lags - Data'!$B$1:$BA$1,0)))/COUNT(INDEX('Placebo Lags - Data'!$B$20:$BA$35,0,MATCH(S$1,'Placebo Lags - Data'!$B$1:$BA$1,0)))),0)</f>
        <v>1.9968552362358657E-2</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4.0825038902546192E-2</v>
      </c>
      <c r="V3" s="3">
        <f>IFERROR(SQRT(SUMSQ(INDEX('Placebo Lags - Data'!$B$20:$BA$35,0,MATCH(V$1,'Placebo Lags - Data'!$B$1:$BA$1,0)))/COUNT(INDEX('Placebo Lags - Data'!$B$20:$BA$35,0,MATCH(V$1,'Placebo Lags - Data'!$B$1:$BA$1,0)))),0)</f>
        <v>5.5935392317892331E-2</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2.8954385626390612E-2</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4.0112142407425715E-2</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2.870923031892789E-2</v>
      </c>
      <c r="AF3" s="3">
        <f>IFERROR(SQRT(SUMSQ(INDEX('Placebo Lags - Data'!$B$20:$BA$35,0,MATCH(AF$1,'Placebo Lags - Data'!$B$1:$BA$1,0)))/COUNT(INDEX('Placebo Lags - Data'!$B$20:$BA$35,0,MATCH(AF$1,'Placebo Lags - Data'!$B$1:$BA$1,0)))),0)</f>
        <v>4.5414681509981944E-2</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3.9706784677251222E-2</v>
      </c>
      <c r="AI3" s="3">
        <f>IFERROR(SQRT(SUMSQ(INDEX('Placebo Lags - Data'!$B$20:$BA$35,0,MATCH(AI$1,'Placebo Lags - Data'!$B$1:$BA$1,0)))/COUNT(INDEX('Placebo Lags - Data'!$B$20:$BA$35,0,MATCH(AI$1,'Placebo Lags - Data'!$B$1:$BA$1,0)))),0)</f>
        <v>4.9383738117433476E-2</v>
      </c>
      <c r="AJ3" s="3">
        <f>IFERROR(SQRT(SUMSQ(INDEX('Placebo Lags - Data'!$B$20:$BA$35,0,MATCH(AJ$1,'Placebo Lags - Data'!$B$1:$BA$1,0)))/COUNT(INDEX('Placebo Lags - Data'!$B$20:$BA$35,0,MATCH(AJ$1,'Placebo Lags - Data'!$B$1:$BA$1,0)))),0)</f>
        <v>3.0441425043133609E-2</v>
      </c>
      <c r="AK3" s="3">
        <f>IFERROR(SQRT(SUMSQ(INDEX('Placebo Lags - Data'!$B$20:$BA$35,0,MATCH(AK$1,'Placebo Lags - Data'!$B$1:$BA$1,0)))/COUNT(INDEX('Placebo Lags - Data'!$B$20:$BA$35,0,MATCH(AK$1,'Placebo Lags - Data'!$B$1:$BA$1,0)))),0)</f>
        <v>4.5570583778142104E-2</v>
      </c>
      <c r="AL3" s="3">
        <f>IFERROR(SQRT(SUMSQ(INDEX('Placebo Lags - Data'!$B$20:$BA$35,0,MATCH(AL$1,'Placebo Lags - Data'!$B$1:$BA$1,0)))/COUNT(INDEX('Placebo Lags - Data'!$B$20:$BA$35,0,MATCH(AL$1,'Placebo Lags - Data'!$B$1:$BA$1,0)))),0)</f>
        <v>2.1565666493710545E-2</v>
      </c>
      <c r="AM3" s="3">
        <f>IFERROR(SQRT(SUMSQ(INDEX('Placebo Lags - Data'!$B$20:$BA$35,0,MATCH(AM$1,'Placebo Lags - Data'!$B$1:$BA$1,0)))/COUNT(INDEX('Placebo Lags - Data'!$B$20:$BA$35,0,MATCH(AM$1,'Placebo Lags - Data'!$B$1:$BA$1,0)))),0)</f>
        <v>3.4121222451940124E-2</v>
      </c>
      <c r="AN3" s="3">
        <f>IFERROR(SQRT(SUMSQ(INDEX('Placebo Lags - Data'!$B$20:$BA$35,0,MATCH(AN$1,'Placebo Lags - Data'!$B$1:$BA$1,0)))/COUNT(INDEX('Placebo Lags - Data'!$B$20:$BA$35,0,MATCH(AN$1,'Placebo Lags - Data'!$B$1:$BA$1,0)))),0)</f>
        <v>4.185905354083394E-2</v>
      </c>
      <c r="AO3" s="3">
        <f>IFERROR(SQRT(SUMSQ(INDEX('Placebo Lags - Data'!$B$20:$BA$35,0,MATCH(AO$1,'Placebo Lags - Data'!$B$1:$BA$1,0)))/COUNT(INDEX('Placebo Lags - Data'!$B$20:$BA$35,0,MATCH(AO$1,'Placebo Lags - Data'!$B$1:$BA$1,0)))),0)</f>
        <v>2.9778398119120728E-2</v>
      </c>
      <c r="AP3" s="3">
        <f>IFERROR(SQRT(SUMSQ(INDEX('Placebo Lags - Data'!$B$20:$BA$35,0,MATCH(AP$1,'Placebo Lags - Data'!$B$1:$BA$1,0)))/COUNT(INDEX('Placebo Lags - Data'!$B$20:$BA$35,0,MATCH(AP$1,'Placebo Lags - Data'!$B$1:$BA$1,0)))),0)</f>
        <v>3.7931242098166153E-2</v>
      </c>
      <c r="AQ3" s="3">
        <f>IFERROR(SQRT(SUMSQ(INDEX('Placebo Lags - Data'!$B$20:$BA$35,0,MATCH(AQ$1,'Placebo Lags - Data'!$B$1:$BA$1,0)))/COUNT(INDEX('Placebo Lags - Data'!$B$20:$BA$35,0,MATCH(AQ$1,'Placebo Lags - Data'!$B$1:$BA$1,0)))),0)</f>
        <v>1.8061583845067525E-2</v>
      </c>
      <c r="AR3" s="3">
        <f>IFERROR(SQRT(SUMSQ(INDEX('Placebo Lags - Data'!$B$20:$BA$35,0,MATCH(AR$1,'Placebo Lags - Data'!$B$1:$BA$1,0)))/COUNT(INDEX('Placebo Lags - Data'!$B$20:$BA$35,0,MATCH(AR$1,'Placebo Lags - Data'!$B$1:$BA$1,0)))),0)</f>
        <v>4.6833600248458243E-2</v>
      </c>
      <c r="AS3" s="3">
        <f>IFERROR(SQRT(SUMSQ(INDEX('Placebo Lags - Data'!$B$20:$BA$35,0,MATCH(AS$1,'Placebo Lags - Data'!$B$1:$BA$1,0)))/COUNT(INDEX('Placebo Lags - Data'!$B$20:$BA$35,0,MATCH(AS$1,'Placebo Lags - Data'!$B$1:$BA$1,0)))),0)</f>
        <v>5.7531396610118433E-2</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3.6439380260000716E-2</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2.6673077606092398E-2</v>
      </c>
      <c r="AZ3" s="3">
        <f>IFERROR(SQRT(SUMSQ(INDEX('Placebo Lags - Data'!$B$20:$BA$35,0,MATCH(AZ$1,'Placebo Lags - Data'!$B$1:$BA$1,0)))/COUNT(INDEX('Placebo Lags - Data'!$B$20:$BA$35,0,MATCH(AZ$1,'Placebo Lags - Data'!$B$1:$BA$1,0)))),0)</f>
        <v>6.2102411260960368E-2</v>
      </c>
      <c r="BA3" s="3">
        <f>IFERROR(SQRT(SUMSQ(INDEX('Placebo Lags - Data'!$B$20:$BA$35,0,MATCH(BA$1,'Placebo Lags - Data'!$B$1:$BA$1,0)))/COUNT(INDEX('Placebo Lags - Data'!$B$20:$BA$35,0,MATCH(BA$1,'Placebo Lags - Data'!$B$1:$BA$1,0)))),0)</f>
        <v>3.1067150844279409E-2</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3.9272666799645105E-2</v>
      </c>
      <c r="BD3" s="3">
        <f>IFERROR(SQRT(SUMSQ(INDEX('Placebo Lags - Data'!$B$20:$BA$35,0,MATCH(BD$1,'Placebo Lags - Data'!$B$1:$BA$1,0)))/COUNT(INDEX('Placebo Lags - Data'!$B$20:$BA$35,0,MATCH(BD$1,'Placebo Lags - Data'!$B$1:$BA$1,0)))),0)</f>
        <v>2.3969271627024707E-2</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9.2379442942823978E-2</v>
      </c>
      <c r="BG3" s="3">
        <f>IFERROR(SQRT(SUMSQ(INDEX('Placebo Lags - Data'!$B$20:$BA$35,0,MATCH(BG$1,'Placebo Lags - Data'!$B$1:$BA$1,0)))/COUNT(INDEX('Placebo Lags - Data'!$B$20:$BA$35,0,MATCH(BG$1,'Placebo Lags - Data'!$B$1:$BA$1,0)))),0)</f>
        <v>4.5293470285254579E-2</v>
      </c>
      <c r="BH3" s="3">
        <f>IFERROR(SQRT(SUMSQ(INDEX('Placebo Lags - Data'!$B$20:$BA$35,0,MATCH(BH$1,'Placebo Lags - Data'!$B$1:$BA$1,0)))/COUNT(INDEX('Placebo Lags - Data'!$B$20:$BA$35,0,MATCH(BH$1,'Placebo Lags - Data'!$B$1:$BA$1,0)))),0)</f>
        <v>2.7136351285586013E-2</v>
      </c>
      <c r="BI3" s="3">
        <f>IFERROR(SQRT(SUMSQ(INDEX('Placebo Lags - Data'!$B$20:$BA$35,0,MATCH(BI$1,'Placebo Lags - Data'!$B$1:$BA$1,0)))/COUNT(INDEX('Placebo Lags - Data'!$B$20:$BA$35,0,MATCH(BI$1,'Placebo Lags - Data'!$B$1:$BA$1,0)))),0)</f>
        <v>2.7019172286055632E-2</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8.177515597000623E-2</v>
      </c>
      <c r="BL3" s="3">
        <f>IFERROR(SQRT(SUMSQ(INDEX('Placebo Lags - Data'!$B$20:$BA$35,0,MATCH(BL$1,'Placebo Lags - Data'!$B$1:$BA$1,0)))/COUNT(INDEX('Placebo Lags - Data'!$B$20:$BA$35,0,MATCH(BL$1,'Placebo Lags - Data'!$B$1:$BA$1,0)))),0)</f>
        <v>2.7999040587979442E-2</v>
      </c>
      <c r="BM3" s="3">
        <f>IFERROR(SQRT(SUMSQ(INDEX('Placebo Lags - Data'!$B$20:$BA$35,0,MATCH(BM$1,'Placebo Lags - Data'!$B$1:$BA$1,0)))/COUNT(INDEX('Placebo Lags - Data'!$B$20:$BA$35,0,MATCH(BM$1,'Placebo Lags - Data'!$B$1:$BA$1,0)))),0)</f>
        <v>2.848630794677777E-2</v>
      </c>
      <c r="BN3" s="3">
        <f>IFERROR(SQRT(SUMSQ(INDEX('Placebo Lags - Data'!$B$20:$BA$35,0,MATCH(BN$1,'Placebo Lags - Data'!$B$1:$BA$1,0)))/COUNT(INDEX('Placebo Lags - Data'!$B$20:$BA$35,0,MATCH(BN$1,'Placebo Lags - Data'!$B$1:$BA$1,0)))),0)</f>
        <v>3.9139653039206274E-2</v>
      </c>
      <c r="BO3" s="3">
        <f>IFERROR(SQRT(SUMSQ(INDEX('Placebo Lags - Data'!$B$20:$BA$35,0,MATCH(BO$1,'Placebo Lags - Data'!$B$1:$BA$1,0)))/COUNT(INDEX('Placebo Lags - Data'!$B$20:$BA$35,0,MATCH(BO$1,'Placebo Lags - Data'!$B$1:$BA$1,0)))),0)</f>
        <v>3.2873293646021907E-2</v>
      </c>
      <c r="BP3" s="3">
        <f>IFERROR(SQRT(SUMSQ(INDEX('Placebo Lags - Data'!$B$20:$BA$35,0,MATCH(BP$1,'Placebo Lags - Data'!$B$1:$BA$1,0)))/COUNT(INDEX('Placebo Lags - Data'!$B$20:$BA$35,0,MATCH(BP$1,'Placebo Lags - Data'!$B$1:$BA$1,0)))),0)</f>
        <v>5.9497338894516777E-2</v>
      </c>
      <c r="BQ3" s="5"/>
      <c r="BR3" s="5"/>
    </row>
    <row r="4" spans="1:71" x14ac:dyDescent="0.25">
      <c r="A4" t="s">
        <v>51</v>
      </c>
      <c r="B4" s="2">
        <f t="shared" si="0"/>
        <v>5.3541586099941796</v>
      </c>
      <c r="Q4" s="10" t="s">
        <v>173</v>
      </c>
      <c r="R4" s="3">
        <f>IF(R2=0,0,R3/R2)</f>
        <v>3.2695926096368773</v>
      </c>
      <c r="S4" s="3">
        <f t="shared" ref="S4:BP4" si="1">IF(S2=0,0,S3/S2)</f>
        <v>1.2192623542624732</v>
      </c>
      <c r="T4" s="3">
        <f t="shared" si="1"/>
        <v>0</v>
      </c>
      <c r="U4" s="3">
        <f t="shared" si="1"/>
        <v>3.0000534879098506</v>
      </c>
      <c r="V4" s="3">
        <f t="shared" si="1"/>
        <v>1.0468261916288613</v>
      </c>
      <c r="W4" s="3">
        <f t="shared" si="1"/>
        <v>0</v>
      </c>
      <c r="X4" s="3">
        <f t="shared" si="1"/>
        <v>1.1845774154433801</v>
      </c>
      <c r="Y4" s="3">
        <f t="shared" si="1"/>
        <v>0</v>
      </c>
      <c r="Z4" s="3">
        <f t="shared" si="1"/>
        <v>0</v>
      </c>
      <c r="AA4" s="3">
        <f t="shared" si="1"/>
        <v>0</v>
      </c>
      <c r="AB4" s="3">
        <f t="shared" si="1"/>
        <v>0</v>
      </c>
      <c r="AC4" s="3">
        <f t="shared" si="1"/>
        <v>5.1788989082061407</v>
      </c>
      <c r="AD4" s="3">
        <f t="shared" si="1"/>
        <v>0</v>
      </c>
      <c r="AE4" s="3">
        <f t="shared" si="1"/>
        <v>1.3767173757658189</v>
      </c>
      <c r="AF4" s="3">
        <f t="shared" si="1"/>
        <v>2.48258751767123</v>
      </c>
      <c r="AG4" s="3">
        <f t="shared" si="1"/>
        <v>0</v>
      </c>
      <c r="AH4" s="3">
        <f t="shared" si="1"/>
        <v>1.6463201484525556</v>
      </c>
      <c r="AI4" s="3">
        <f t="shared" si="1"/>
        <v>5.3677287766758646</v>
      </c>
      <c r="AJ4" s="3">
        <f t="shared" si="1"/>
        <v>1.5147270627911618</v>
      </c>
      <c r="AK4" s="3">
        <f t="shared" si="1"/>
        <v>1.2552236710610665</v>
      </c>
      <c r="AL4" s="3">
        <f t="shared" si="1"/>
        <v>0.79455223284744381</v>
      </c>
      <c r="AM4" s="3">
        <f t="shared" si="1"/>
        <v>1.7488877709648456</v>
      </c>
      <c r="AN4" s="3">
        <f t="shared" si="1"/>
        <v>6.3899761671127449</v>
      </c>
      <c r="AO4" s="3">
        <f t="shared" si="1"/>
        <v>2.012503886087353</v>
      </c>
      <c r="AP4" s="3">
        <f t="shared" si="1"/>
        <v>0.45385562976704985</v>
      </c>
      <c r="AQ4" s="3">
        <f t="shared" si="1"/>
        <v>0.72650643511814728</v>
      </c>
      <c r="AR4" s="3">
        <f t="shared" si="1"/>
        <v>1.0881944871206712</v>
      </c>
      <c r="AS4" s="3">
        <f t="shared" si="1"/>
        <v>2.4810219399304145</v>
      </c>
      <c r="AT4" s="3">
        <f t="shared" si="1"/>
        <v>0</v>
      </c>
      <c r="AU4" s="3">
        <f t="shared" si="1"/>
        <v>1.0097956289573755</v>
      </c>
      <c r="AV4" s="3">
        <f t="shared" si="1"/>
        <v>0</v>
      </c>
      <c r="AW4" s="3">
        <f t="shared" si="1"/>
        <v>0</v>
      </c>
      <c r="AX4" s="3">
        <f t="shared" si="1"/>
        <v>0</v>
      </c>
      <c r="AY4" s="3">
        <f t="shared" si="1"/>
        <v>2.2702748470153193</v>
      </c>
      <c r="AZ4" s="3">
        <f t="shared" si="1"/>
        <v>1.3801028103101358</v>
      </c>
      <c r="BA4" s="3">
        <f t="shared" si="1"/>
        <v>1.7082316662527972</v>
      </c>
      <c r="BB4" s="3">
        <f t="shared" si="1"/>
        <v>0</v>
      </c>
      <c r="BC4" s="3">
        <f t="shared" si="1"/>
        <v>2.9608544897145737</v>
      </c>
      <c r="BD4" s="3">
        <f t="shared" si="1"/>
        <v>1.9647904419836204</v>
      </c>
      <c r="BE4" s="3">
        <f t="shared" si="1"/>
        <v>0</v>
      </c>
      <c r="BF4" s="3">
        <f t="shared" si="1"/>
        <v>4.217952402336115</v>
      </c>
      <c r="BG4" s="3">
        <f t="shared" si="1"/>
        <v>1.3822791401130676</v>
      </c>
      <c r="BH4" s="3">
        <f t="shared" si="1"/>
        <v>2.6863424631898649</v>
      </c>
      <c r="BI4" s="3">
        <f t="shared" si="1"/>
        <v>1.1581652668796409</v>
      </c>
      <c r="BJ4" s="3">
        <f t="shared" si="1"/>
        <v>0</v>
      </c>
      <c r="BK4" s="3">
        <f t="shared" si="1"/>
        <v>3.5034800195144222</v>
      </c>
      <c r="BL4" s="3">
        <f t="shared" si="1"/>
        <v>4.1119355098399764</v>
      </c>
      <c r="BM4" s="3">
        <f t="shared" si="1"/>
        <v>1.5722175218592278</v>
      </c>
      <c r="BN4" s="3">
        <f t="shared" si="1"/>
        <v>3.7877186789896209</v>
      </c>
      <c r="BO4" s="3">
        <f t="shared" si="1"/>
        <v>1.8069518557069977</v>
      </c>
      <c r="BP4" s="3">
        <f t="shared" si="1"/>
        <v>1.5252891635532115</v>
      </c>
      <c r="BQ4" s="1"/>
      <c r="BR4" s="1"/>
    </row>
    <row r="5" spans="1:71" x14ac:dyDescent="0.25">
      <c r="A5" t="s">
        <v>94</v>
      </c>
      <c r="B5" s="2">
        <f t="shared" si="0"/>
        <v>5.1208874767518857</v>
      </c>
      <c r="Q5" s="6">
        <v>20</v>
      </c>
      <c r="R5" s="5">
        <f t="shared" ref="R5:AW5" si="2">IF(R2&lt;$R$2*$Q$5,1,0)</f>
        <v>1</v>
      </c>
      <c r="S5" s="5">
        <f t="shared" si="2"/>
        <v>1</v>
      </c>
      <c r="T5" s="5">
        <f t="shared" si="2"/>
        <v>1</v>
      </c>
      <c r="U5" s="5">
        <f t="shared" si="2"/>
        <v>1</v>
      </c>
      <c r="V5" s="5">
        <f t="shared" si="2"/>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ref="AX5:BP5" si="3">IF(AX2&lt;$R$2*$Q$5,1,0)</f>
        <v>1</v>
      </c>
      <c r="AY5" s="5">
        <f t="shared" si="3"/>
        <v>1</v>
      </c>
      <c r="AZ5" s="5">
        <f t="shared" si="3"/>
        <v>1</v>
      </c>
      <c r="BA5" s="5">
        <f t="shared" si="3"/>
        <v>1</v>
      </c>
      <c r="BB5" s="5">
        <f t="shared" si="3"/>
        <v>1</v>
      </c>
      <c r="BC5" s="5">
        <f t="shared" si="3"/>
        <v>1</v>
      </c>
      <c r="BD5" s="5">
        <f t="shared" si="3"/>
        <v>1</v>
      </c>
      <c r="BE5" s="5">
        <f t="shared" si="3"/>
        <v>1</v>
      </c>
      <c r="BF5" s="5">
        <f t="shared" si="3"/>
        <v>1</v>
      </c>
      <c r="BG5" s="5">
        <f t="shared" si="3"/>
        <v>1</v>
      </c>
      <c r="BH5" s="5">
        <f t="shared" si="3"/>
        <v>1</v>
      </c>
      <c r="BI5" s="5">
        <f t="shared" si="3"/>
        <v>1</v>
      </c>
      <c r="BJ5" s="5">
        <f t="shared" si="3"/>
        <v>1</v>
      </c>
      <c r="BK5" s="5">
        <f t="shared" si="3"/>
        <v>1</v>
      </c>
      <c r="BL5" s="5">
        <f t="shared" si="3"/>
        <v>1</v>
      </c>
      <c r="BM5" s="5">
        <f t="shared" si="3"/>
        <v>1</v>
      </c>
      <c r="BN5" s="5">
        <f t="shared" si="3"/>
        <v>1</v>
      </c>
      <c r="BO5" s="5">
        <f t="shared" si="3"/>
        <v>1</v>
      </c>
      <c r="BP5" s="5">
        <f t="shared" si="3"/>
        <v>1</v>
      </c>
      <c r="BQ5" s="2"/>
      <c r="BR5" s="2"/>
    </row>
    <row r="6" spans="1:71" x14ac:dyDescent="0.25">
      <c r="A6" t="s">
        <v>132</v>
      </c>
      <c r="B6" s="2">
        <f t="shared" si="0"/>
        <v>4.6412992069944776</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84</v>
      </c>
      <c r="B7" s="2">
        <f t="shared" si="0"/>
        <v>4.3197407293877843</v>
      </c>
      <c r="Q7">
        <f>'Placebo Lags - Data'!A2</f>
        <v>1982</v>
      </c>
      <c r="R7" s="2">
        <f>IF(R$2=0,0,INDEX('Placebo Lags - Data'!$B:$BA,MATCH($Q7,'Placebo Lags - Data'!$A:$A,0),MATCH(R$1,'Placebo Lags - Data'!$B$1:$BA$1,0)))*R$5</f>
        <v>6.3988416513893753E-5</v>
      </c>
      <c r="S7" s="2">
        <f>IF(S$2=0,0,INDEX('Placebo Lags - Data'!$B:$BA,MATCH($Q7,'Placebo Lags - Data'!$A:$A,0),MATCH(S$1,'Placebo Lags - Data'!$B$1:$BA$1,0)))*S$5</f>
        <v>5.2682776004076004E-3</v>
      </c>
      <c r="T7" s="2">
        <f>IF(T$2=0,0,INDEX('Placebo Lags - Data'!$B:$BA,MATCH($Q7,'Placebo Lags - Data'!$A:$A,0),MATCH(T$1,'Placebo Lags - Data'!$B$1:$BA$1,0)))*T$5</f>
        <v>0</v>
      </c>
      <c r="U7" s="2">
        <f>IF(U$2=0,0,INDEX('Placebo Lags - Data'!$B:$BA,MATCH($Q7,'Placebo Lags - Data'!$A:$A,0),MATCH(U$1,'Placebo Lags - Data'!$B$1:$BA$1,0)))*U$5</f>
        <v>1.6182824969291687E-2</v>
      </c>
      <c r="V7" s="2">
        <f>IF(V$2=0,0,INDEX('Placebo Lags - Data'!$B:$BA,MATCH($Q7,'Placebo Lags - Data'!$A:$A,0),MATCH(V$1,'Placebo Lags - Data'!$B$1:$BA$1,0)))*V$5</f>
        <v>-5.7167080231010914E-3</v>
      </c>
      <c r="W7" s="2">
        <f>IF(W$2=0,0,INDEX('Placebo Lags - Data'!$B:$BA,MATCH($Q7,'Placebo Lags - Data'!$A:$A,0),MATCH(W$1,'Placebo Lags - Data'!$B$1:$BA$1,0)))*W$5</f>
        <v>0</v>
      </c>
      <c r="X7" s="2">
        <f>IF(X$2=0,0,INDEX('Placebo Lags - Data'!$B:$BA,MATCH($Q7,'Placebo Lags - Data'!$A:$A,0),MATCH(X$1,'Placebo Lags - Data'!$B$1:$BA$1,0)))*X$5</f>
        <v>-5.1243486814200878E-3</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-9.042154997587204E-3</v>
      </c>
      <c r="AD7" s="2">
        <f>IF(AD$2=0,0,INDEX('Placebo Lags - Data'!$B:$BA,MATCH($Q7,'Placebo Lags - Data'!$A:$A,0),MATCH(AD$1,'Placebo Lags - Data'!$B$1:$BA$1,0)))*AD$5</f>
        <v>0</v>
      </c>
      <c r="AE7" s="2">
        <f>IF(AE$2=0,0,INDEX('Placebo Lags - Data'!$B:$BA,MATCH($Q7,'Placebo Lags - Data'!$A:$A,0),MATCH(AE$1,'Placebo Lags - Data'!$B$1:$BA$1,0)))*AE$5</f>
        <v>2.111797034740448E-2</v>
      </c>
      <c r="AF7" s="2">
        <f>IF(AF$2=0,0,INDEX('Placebo Lags - Data'!$B:$BA,MATCH($Q7,'Placebo Lags - Data'!$A:$A,0),MATCH(AF$1,'Placebo Lags - Data'!$B$1:$BA$1,0)))*AF$5</f>
        <v>1.758108101785183E-2</v>
      </c>
      <c r="AG7" s="2">
        <f>IF(AG$2=0,0,INDEX('Placebo Lags - Data'!$B:$BA,MATCH($Q7,'Placebo Lags - Data'!$A:$A,0),MATCH(AG$1,'Placebo Lags - Data'!$B$1:$BA$1,0)))*AG$5</f>
        <v>0</v>
      </c>
      <c r="AH7" s="2">
        <f>IF(AH$2=0,0,INDEX('Placebo Lags - Data'!$B:$BA,MATCH($Q7,'Placebo Lags - Data'!$A:$A,0),MATCH(AH$1,'Placebo Lags - Data'!$B$1:$BA$1,0)))*AH$5</f>
        <v>1.3194800354540348E-2</v>
      </c>
      <c r="AI7" s="2">
        <f>IF(AI$2=0,0,INDEX('Placebo Lags - Data'!$B:$BA,MATCH($Q7,'Placebo Lags - Data'!$A:$A,0),MATCH(AI$1,'Placebo Lags - Data'!$B$1:$BA$1,0)))*AI$5</f>
        <v>9.3489168211817741E-3</v>
      </c>
      <c r="AJ7" s="2">
        <f>IF(AJ$2=0,0,INDEX('Placebo Lags - Data'!$B:$BA,MATCH($Q7,'Placebo Lags - Data'!$A:$A,0),MATCH(AJ$1,'Placebo Lags - Data'!$B$1:$BA$1,0)))*AJ$5</f>
        <v>3.2436985522508621E-2</v>
      </c>
      <c r="AK7" s="2">
        <f>IF(AK$2=0,0,INDEX('Placebo Lags - Data'!$B:$BA,MATCH($Q7,'Placebo Lags - Data'!$A:$A,0),MATCH(AK$1,'Placebo Lags - Data'!$B$1:$BA$1,0)))*AK$5</f>
        <v>4.320107027888298E-2</v>
      </c>
      <c r="AL7" s="2">
        <f>IF(AL$2=0,0,INDEX('Placebo Lags - Data'!$B:$BA,MATCH($Q7,'Placebo Lags - Data'!$A:$A,0),MATCH(AL$1,'Placebo Lags - Data'!$B$1:$BA$1,0)))*AL$5</f>
        <v>-3.745877742767334E-2</v>
      </c>
      <c r="AM7" s="2">
        <f>IF(AM$2=0,0,INDEX('Placebo Lags - Data'!$B:$BA,MATCH($Q7,'Placebo Lags - Data'!$A:$A,0),MATCH(AM$1,'Placebo Lags - Data'!$B$1:$BA$1,0)))*AM$5</f>
        <v>-5.8778529055416584E-3</v>
      </c>
      <c r="AN7" s="2">
        <f>IF(AN$2=0,0,INDEX('Placebo Lags - Data'!$B:$BA,MATCH($Q7,'Placebo Lags - Data'!$A:$A,0),MATCH(AN$1,'Placebo Lags - Data'!$B$1:$BA$1,0)))*AN$5</f>
        <v>-8.314153179526329E-3</v>
      </c>
      <c r="AO7" s="2">
        <f>IF(AO$2=0,0,INDEX('Placebo Lags - Data'!$B:$BA,MATCH($Q7,'Placebo Lags - Data'!$A:$A,0),MATCH(AO$1,'Placebo Lags - Data'!$B$1:$BA$1,0)))*AO$5</f>
        <v>-3.3312258892692626E-4</v>
      </c>
      <c r="AP7" s="2">
        <f>IF(AP$2=0,0,INDEX('Placebo Lags - Data'!$B:$BA,MATCH($Q7,'Placebo Lags - Data'!$A:$A,0),MATCH(AP$1,'Placebo Lags - Data'!$B$1:$BA$1,0)))*AP$5</f>
        <v>-7.3644809424877167E-2</v>
      </c>
      <c r="AQ7" s="2">
        <f>IF(AQ$2=0,0,INDEX('Placebo Lags - Data'!$B:$BA,MATCH($Q7,'Placebo Lags - Data'!$A:$A,0),MATCH(AQ$1,'Placebo Lags - Data'!$B$1:$BA$1,0)))*AQ$5</f>
        <v>4.2641587555408478E-2</v>
      </c>
      <c r="AR7" s="2">
        <f>IF(AR$2=0,0,INDEX('Placebo Lags - Data'!$B:$BA,MATCH($Q7,'Placebo Lags - Data'!$A:$A,0),MATCH(AR$1,'Placebo Lags - Data'!$B$1:$BA$1,0)))*AR$5</f>
        <v>-2.1007195115089417E-2</v>
      </c>
      <c r="AS7" s="2">
        <f>IF(AS$2=0,0,INDEX('Placebo Lags - Data'!$B:$BA,MATCH($Q7,'Placebo Lags - Data'!$A:$A,0),MATCH(AS$1,'Placebo Lags - Data'!$B$1:$BA$1,0)))*AS$5</f>
        <v>1.2436040677130222E-2</v>
      </c>
      <c r="AT7" s="2">
        <f>IF(AT$2=0,0,INDEX('Placebo Lags - Data'!$B:$BA,MATCH($Q7,'Placebo Lags - Data'!$A:$A,0),MATCH(AT$1,'Placebo Lags - Data'!$B$1:$BA$1,0)))*AT$5</f>
        <v>0</v>
      </c>
      <c r="AU7" s="2">
        <f>IF(AU$2=0,0,INDEX('Placebo Lags - Data'!$B:$BA,MATCH($Q7,'Placebo Lags - Data'!$A:$A,0),MATCH(AU$1,'Placebo Lags - Data'!$B$1:$BA$1,0)))*AU$5</f>
        <v>-4.2579486966133118E-2</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-1.2066302821040154E-2</v>
      </c>
      <c r="AZ7" s="2">
        <f>IF(AZ$2=0,0,INDEX('Placebo Lags - Data'!$B:$BA,MATCH($Q7,'Placebo Lags - Data'!$A:$A,0),MATCH(AZ$1,'Placebo Lags - Data'!$B$1:$BA$1,0)))*AZ$5</f>
        <v>-2.366972528398037E-2</v>
      </c>
      <c r="BA7" s="2">
        <f>IF(BA$2=0,0,INDEX('Placebo Lags - Data'!$B:$BA,MATCH($Q7,'Placebo Lags - Data'!$A:$A,0),MATCH(BA$1,'Placebo Lags - Data'!$B$1:$BA$1,0)))*BA$5</f>
        <v>5.8189700357615948E-3</v>
      </c>
      <c r="BB7" s="2">
        <f>IF(BB$2=0,0,INDEX('Placebo Lags - Data'!$B:$BA,MATCH($Q7,'Placebo Lags - Data'!$A:$A,0),MATCH(BB$1,'Placebo Lags - Data'!$B$1:$BA$1,0)))*BB$5</f>
        <v>0</v>
      </c>
      <c r="BC7" s="2">
        <f>IF(BC$2=0,0,INDEX('Placebo Lags - Data'!$B:$BA,MATCH($Q7,'Placebo Lags - Data'!$A:$A,0),MATCH(BC$1,'Placebo Lags - Data'!$B$1:$BA$1,0)))*BC$5</f>
        <v>-2.8546527028083801E-3</v>
      </c>
      <c r="BD7" s="2">
        <f>IF(BD$2=0,0,INDEX('Placebo Lags - Data'!$B:$BA,MATCH($Q7,'Placebo Lags - Data'!$A:$A,0),MATCH(BD$1,'Placebo Lags - Data'!$B$1:$BA$1,0)))*BD$5</f>
        <v>1.3585959561169147E-2</v>
      </c>
      <c r="BE7" s="2">
        <f>IF(BE$2=0,0,INDEX('Placebo Lags - Data'!$B:$BA,MATCH($Q7,'Placebo Lags - Data'!$A:$A,0),MATCH(BE$1,'Placebo Lags - Data'!$B$1:$BA$1,0)))*BE$5</f>
        <v>0</v>
      </c>
      <c r="BF7" s="2">
        <f>IF(BF$2=0,0,INDEX('Placebo Lags - Data'!$B:$BA,MATCH($Q7,'Placebo Lags - Data'!$A:$A,0),MATCH(BF$1,'Placebo Lags - Data'!$B$1:$BA$1,0)))*BF$5</f>
        <v>5.7697150623425841E-4</v>
      </c>
      <c r="BG7" s="2">
        <f>IF(BG$2=0,0,INDEX('Placebo Lags - Data'!$B:$BA,MATCH($Q7,'Placebo Lags - Data'!$A:$A,0),MATCH(BG$1,'Placebo Lags - Data'!$B$1:$BA$1,0)))*BG$5</f>
        <v>-3.7672636099159718E-3</v>
      </c>
      <c r="BH7" s="2">
        <f>IF(BH$2=0,0,INDEX('Placebo Lags - Data'!$B:$BA,MATCH($Q7,'Placebo Lags - Data'!$A:$A,0),MATCH(BH$1,'Placebo Lags - Data'!$B$1:$BA$1,0)))*BH$5</f>
        <v>1.4174315147101879E-3</v>
      </c>
      <c r="BI7" s="2">
        <f>IF(BI$2=0,0,INDEX('Placebo Lags - Data'!$B:$BA,MATCH($Q7,'Placebo Lags - Data'!$A:$A,0),MATCH(BI$1,'Placebo Lags - Data'!$B$1:$BA$1,0)))*BI$5</f>
        <v>-3.2677063718438148E-3</v>
      </c>
      <c r="BJ7" s="2">
        <f>IF(BJ$2=0,0,INDEX('Placebo Lags - Data'!$B:$BA,MATCH($Q7,'Placebo Lags - Data'!$A:$A,0),MATCH(BJ$1,'Placebo Lags - Data'!$B$1:$BA$1,0)))*BJ$5</f>
        <v>0</v>
      </c>
      <c r="BK7" s="2">
        <f>IF(BK$2=0,0,INDEX('Placebo Lags - Data'!$B:$BA,MATCH($Q7,'Placebo Lags - Data'!$A:$A,0),MATCH(BK$1,'Placebo Lags - Data'!$B$1:$BA$1,0)))*BK$5</f>
        <v>3.3236362040042877E-2</v>
      </c>
      <c r="BL7" s="2">
        <f>IF(BL$2=0,0,INDEX('Placebo Lags - Data'!$B:$BA,MATCH($Q7,'Placebo Lags - Data'!$A:$A,0),MATCH(BL$1,'Placebo Lags - Data'!$B$1:$BA$1,0)))*BL$5</f>
        <v>1.5597951132804155E-3</v>
      </c>
      <c r="BM7" s="2">
        <f>IF(BM$2=0,0,INDEX('Placebo Lags - Data'!$B:$BA,MATCH($Q7,'Placebo Lags - Data'!$A:$A,0),MATCH(BM$1,'Placebo Lags - Data'!$B$1:$BA$1,0)))*BM$5</f>
        <v>-3.3961884677410126E-2</v>
      </c>
      <c r="BN7" s="2">
        <f>IF(BN$2=0,0,INDEX('Placebo Lags - Data'!$B:$BA,MATCH($Q7,'Placebo Lags - Data'!$A:$A,0),MATCH(BN$1,'Placebo Lags - Data'!$B$1:$BA$1,0)))*BN$5</f>
        <v>1.0011684149503708E-2</v>
      </c>
      <c r="BO7" s="2">
        <f>IF(BO$2=0,0,INDEX('Placebo Lags - Data'!$B:$BA,MATCH($Q7,'Placebo Lags - Data'!$A:$A,0),MATCH(BO$1,'Placebo Lags - Data'!$B$1:$BA$1,0)))*BO$5</f>
        <v>-1.8856218084692955E-2</v>
      </c>
      <c r="BP7" s="2">
        <f>IF(BP$2=0,0,INDEX('Placebo Lags - Data'!$B:$BA,MATCH($Q7,'Placebo Lags - Data'!$A:$A,0),MATCH(BP$1,'Placebo Lags - Data'!$B$1:$BA$1,0)))*BP$5</f>
        <v>-2.4769355077296495E-3</v>
      </c>
      <c r="BQ7" s="2"/>
      <c r="BR7" s="2"/>
    </row>
    <row r="8" spans="1:71" x14ac:dyDescent="0.25">
      <c r="A8" t="s">
        <v>98</v>
      </c>
      <c r="B8" s="2">
        <f t="shared" si="0"/>
        <v>4.2937000824612968</v>
      </c>
      <c r="Q8">
        <f>'Placebo Lags - Data'!A3</f>
        <v>1983</v>
      </c>
      <c r="R8" s="2">
        <f>IF(R$2=0,0,INDEX('Placebo Lags - Data'!$B:$BA,MATCH($Q8,'Placebo Lags - Data'!$A:$A,0),MATCH(R$1,'Placebo Lags - Data'!$B$1:$BA$1,0)))*R$5</f>
        <v>-4.2930138297379017E-3</v>
      </c>
      <c r="S8" s="2">
        <f>IF(S$2=0,0,INDEX('Placebo Lags - Data'!$B:$BA,MATCH($Q8,'Placebo Lags - Data'!$A:$A,0),MATCH(S$1,'Placebo Lags - Data'!$B$1:$BA$1,0)))*S$5</f>
        <v>-1.2405744753777981E-2</v>
      </c>
      <c r="T8" s="2">
        <f>IF(T$2=0,0,INDEX('Placebo Lags - Data'!$B:$BA,MATCH($Q8,'Placebo Lags - Data'!$A:$A,0),MATCH(T$1,'Placebo Lags - Data'!$B$1:$BA$1,0)))*T$5</f>
        <v>0</v>
      </c>
      <c r="U8" s="2">
        <f>IF(U$2=0,0,INDEX('Placebo Lags - Data'!$B:$BA,MATCH($Q8,'Placebo Lags - Data'!$A:$A,0),MATCH(U$1,'Placebo Lags - Data'!$B$1:$BA$1,0)))*U$5</f>
        <v>1.654803566634655E-2</v>
      </c>
      <c r="V8" s="2">
        <f>IF(V$2=0,0,INDEX('Placebo Lags - Data'!$B:$BA,MATCH($Q8,'Placebo Lags - Data'!$A:$A,0),MATCH(V$1,'Placebo Lags - Data'!$B$1:$BA$1,0)))*V$5</f>
        <v>-5.4213190451264381E-3</v>
      </c>
      <c r="W8" s="2">
        <f>IF(W$2=0,0,INDEX('Placebo Lags - Data'!$B:$BA,MATCH($Q8,'Placebo Lags - Data'!$A:$A,0),MATCH(W$1,'Placebo Lags - Data'!$B$1:$BA$1,0)))*W$5</f>
        <v>0</v>
      </c>
      <c r="X8" s="2">
        <f>IF(X$2=0,0,INDEX('Placebo Lags - Data'!$B:$BA,MATCH($Q8,'Placebo Lags - Data'!$A:$A,0),MATCH(X$1,'Placebo Lags - Data'!$B$1:$BA$1,0)))*X$5</f>
        <v>-8.5626989603042603E-3</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3.0219701584428549E-3</v>
      </c>
      <c r="AD8" s="2">
        <f>IF(AD$2=0,0,INDEX('Placebo Lags - Data'!$B:$BA,MATCH($Q8,'Placebo Lags - Data'!$A:$A,0),MATCH(AD$1,'Placebo Lags - Data'!$B$1:$BA$1,0)))*AD$5</f>
        <v>0</v>
      </c>
      <c r="AE8" s="2">
        <f>IF(AE$2=0,0,INDEX('Placebo Lags - Data'!$B:$BA,MATCH($Q8,'Placebo Lags - Data'!$A:$A,0),MATCH(AE$1,'Placebo Lags - Data'!$B$1:$BA$1,0)))*AE$5</f>
        <v>1.9523740047588944E-3</v>
      </c>
      <c r="AF8" s="2">
        <f>IF(AF$2=0,0,INDEX('Placebo Lags - Data'!$B:$BA,MATCH($Q8,'Placebo Lags - Data'!$A:$A,0),MATCH(AF$1,'Placebo Lags - Data'!$B$1:$BA$1,0)))*AF$5</f>
        <v>8.0947717651724815E-3</v>
      </c>
      <c r="AG8" s="2">
        <f>IF(AG$2=0,0,INDEX('Placebo Lags - Data'!$B:$BA,MATCH($Q8,'Placebo Lags - Data'!$A:$A,0),MATCH(AG$1,'Placebo Lags - Data'!$B$1:$BA$1,0)))*AG$5</f>
        <v>0</v>
      </c>
      <c r="AH8" s="2">
        <f>IF(AH$2=0,0,INDEX('Placebo Lags - Data'!$B:$BA,MATCH($Q8,'Placebo Lags - Data'!$A:$A,0),MATCH(AH$1,'Placebo Lags - Data'!$B$1:$BA$1,0)))*AH$5</f>
        <v>-1.7757503315806389E-2</v>
      </c>
      <c r="AI8" s="2">
        <f>IF(AI$2=0,0,INDEX('Placebo Lags - Data'!$B:$BA,MATCH($Q8,'Placebo Lags - Data'!$A:$A,0),MATCH(AI$1,'Placebo Lags - Data'!$B$1:$BA$1,0)))*AI$5</f>
        <v>-2.187764085829258E-2</v>
      </c>
      <c r="AJ8" s="2">
        <f>IF(AJ$2=0,0,INDEX('Placebo Lags - Data'!$B:$BA,MATCH($Q8,'Placebo Lags - Data'!$A:$A,0),MATCH(AJ$1,'Placebo Lags - Data'!$B$1:$BA$1,0)))*AJ$5</f>
        <v>1.0520354844629765E-2</v>
      </c>
      <c r="AK8" s="2">
        <f>IF(AK$2=0,0,INDEX('Placebo Lags - Data'!$B:$BA,MATCH($Q8,'Placebo Lags - Data'!$A:$A,0),MATCH(AK$1,'Placebo Lags - Data'!$B$1:$BA$1,0)))*AK$5</f>
        <v>-4.321114718914032E-2</v>
      </c>
      <c r="AL8" s="2">
        <f>IF(AL$2=0,0,INDEX('Placebo Lags - Data'!$B:$BA,MATCH($Q8,'Placebo Lags - Data'!$A:$A,0),MATCH(AL$1,'Placebo Lags - Data'!$B$1:$BA$1,0)))*AL$5</f>
        <v>-3.0780378729104996E-2</v>
      </c>
      <c r="AM8" s="2">
        <f>IF(AM$2=0,0,INDEX('Placebo Lags - Data'!$B:$BA,MATCH($Q8,'Placebo Lags - Data'!$A:$A,0),MATCH(AM$1,'Placebo Lags - Data'!$B$1:$BA$1,0)))*AM$5</f>
        <v>-2.6365272700786591E-2</v>
      </c>
      <c r="AN8" s="2">
        <f>IF(AN$2=0,0,INDEX('Placebo Lags - Data'!$B:$BA,MATCH($Q8,'Placebo Lags - Data'!$A:$A,0),MATCH(AN$1,'Placebo Lags - Data'!$B$1:$BA$1,0)))*AN$5</f>
        <v>-9.8012136295437813E-3</v>
      </c>
      <c r="AO8" s="2">
        <f>IF(AO$2=0,0,INDEX('Placebo Lags - Data'!$B:$BA,MATCH($Q8,'Placebo Lags - Data'!$A:$A,0),MATCH(AO$1,'Placebo Lags - Data'!$B$1:$BA$1,0)))*AO$5</f>
        <v>-1.4427999034523964E-2</v>
      </c>
      <c r="AP8" s="2">
        <f>IF(AP$2=0,0,INDEX('Placebo Lags - Data'!$B:$BA,MATCH($Q8,'Placebo Lags - Data'!$A:$A,0),MATCH(AP$1,'Placebo Lags - Data'!$B$1:$BA$1,0)))*AP$5</f>
        <v>3.741864487528801E-2</v>
      </c>
      <c r="AQ8" s="2">
        <f>IF(AQ$2=0,0,INDEX('Placebo Lags - Data'!$B:$BA,MATCH($Q8,'Placebo Lags - Data'!$A:$A,0),MATCH(AQ$1,'Placebo Lags - Data'!$B$1:$BA$1,0)))*AQ$5</f>
        <v>3.9848829619586468E-3</v>
      </c>
      <c r="AR8" s="2">
        <f>IF(AR$2=0,0,INDEX('Placebo Lags - Data'!$B:$BA,MATCH($Q8,'Placebo Lags - Data'!$A:$A,0),MATCH(AR$1,'Placebo Lags - Data'!$B$1:$BA$1,0)))*AR$5</f>
        <v>3.0578166246414185E-2</v>
      </c>
      <c r="AS8" s="2">
        <f>IF(AS$2=0,0,INDEX('Placebo Lags - Data'!$B:$BA,MATCH($Q8,'Placebo Lags - Data'!$A:$A,0),MATCH(AS$1,'Placebo Lags - Data'!$B$1:$BA$1,0)))*AS$5</f>
        <v>-7.6600192114710808E-3</v>
      </c>
      <c r="AT8" s="2">
        <f>IF(AT$2=0,0,INDEX('Placebo Lags - Data'!$B:$BA,MATCH($Q8,'Placebo Lags - Data'!$A:$A,0),MATCH(AT$1,'Placebo Lags - Data'!$B$1:$BA$1,0)))*AT$5</f>
        <v>0</v>
      </c>
      <c r="AU8" s="2">
        <f>IF(AU$2=0,0,INDEX('Placebo Lags - Data'!$B:$BA,MATCH($Q8,'Placebo Lags - Data'!$A:$A,0),MATCH(AU$1,'Placebo Lags - Data'!$B$1:$BA$1,0)))*AU$5</f>
        <v>1.2916550971567631E-2</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-1.0737711272668093E-4</v>
      </c>
      <c r="AZ8" s="2">
        <f>IF(AZ$2=0,0,INDEX('Placebo Lags - Data'!$B:$BA,MATCH($Q8,'Placebo Lags - Data'!$A:$A,0),MATCH(AZ$1,'Placebo Lags - Data'!$B$1:$BA$1,0)))*AZ$5</f>
        <v>-2.5038333609700203E-2</v>
      </c>
      <c r="BA8" s="2">
        <f>IF(BA$2=0,0,INDEX('Placebo Lags - Data'!$B:$BA,MATCH($Q8,'Placebo Lags - Data'!$A:$A,0),MATCH(BA$1,'Placebo Lags - Data'!$B$1:$BA$1,0)))*BA$5</f>
        <v>-9.7973067313432693E-3</v>
      </c>
      <c r="BB8" s="2">
        <f>IF(BB$2=0,0,INDEX('Placebo Lags - Data'!$B:$BA,MATCH($Q8,'Placebo Lags - Data'!$A:$A,0),MATCH(BB$1,'Placebo Lags - Data'!$B$1:$BA$1,0)))*BB$5</f>
        <v>0</v>
      </c>
      <c r="BC8" s="2">
        <f>IF(BC$2=0,0,INDEX('Placebo Lags - Data'!$B:$BA,MATCH($Q8,'Placebo Lags - Data'!$A:$A,0),MATCH(BC$1,'Placebo Lags - Data'!$B$1:$BA$1,0)))*BC$5</f>
        <v>-7.3600574396550655E-3</v>
      </c>
      <c r="BD8" s="2">
        <f>IF(BD$2=0,0,INDEX('Placebo Lags - Data'!$B:$BA,MATCH($Q8,'Placebo Lags - Data'!$A:$A,0),MATCH(BD$1,'Placebo Lags - Data'!$B$1:$BA$1,0)))*BD$5</f>
        <v>2.4556382559239864E-3</v>
      </c>
      <c r="BE8" s="2">
        <f>IF(BE$2=0,0,INDEX('Placebo Lags - Data'!$B:$BA,MATCH($Q8,'Placebo Lags - Data'!$A:$A,0),MATCH(BE$1,'Placebo Lags - Data'!$B$1:$BA$1,0)))*BE$5</f>
        <v>0</v>
      </c>
      <c r="BF8" s="2">
        <f>IF(BF$2=0,0,INDEX('Placebo Lags - Data'!$B:$BA,MATCH($Q8,'Placebo Lags - Data'!$A:$A,0),MATCH(BF$1,'Placebo Lags - Data'!$B$1:$BA$1,0)))*BF$5</f>
        <v>7.7329869382083416E-3</v>
      </c>
      <c r="BG8" s="2">
        <f>IF(BG$2=0,0,INDEX('Placebo Lags - Data'!$B:$BA,MATCH($Q8,'Placebo Lags - Data'!$A:$A,0),MATCH(BG$1,'Placebo Lags - Data'!$B$1:$BA$1,0)))*BG$5</f>
        <v>3.6121536046266556E-2</v>
      </c>
      <c r="BH8" s="2">
        <f>IF(BH$2=0,0,INDEX('Placebo Lags - Data'!$B:$BA,MATCH($Q8,'Placebo Lags - Data'!$A:$A,0),MATCH(BH$1,'Placebo Lags - Data'!$B$1:$BA$1,0)))*BH$5</f>
        <v>-4.8249447718262672E-3</v>
      </c>
      <c r="BI8" s="2">
        <f>IF(BI$2=0,0,INDEX('Placebo Lags - Data'!$B:$BA,MATCH($Q8,'Placebo Lags - Data'!$A:$A,0),MATCH(BI$1,'Placebo Lags - Data'!$B$1:$BA$1,0)))*BI$5</f>
        <v>-4.3505944311618805E-2</v>
      </c>
      <c r="BJ8" s="2">
        <f>IF(BJ$2=0,0,INDEX('Placebo Lags - Data'!$B:$BA,MATCH($Q8,'Placebo Lags - Data'!$A:$A,0),MATCH(BJ$1,'Placebo Lags - Data'!$B$1:$BA$1,0)))*BJ$5</f>
        <v>0</v>
      </c>
      <c r="BK8" s="2">
        <f>IF(BK$2=0,0,INDEX('Placebo Lags - Data'!$B:$BA,MATCH($Q8,'Placebo Lags - Data'!$A:$A,0),MATCH(BK$1,'Placebo Lags - Data'!$B$1:$BA$1,0)))*BK$5</f>
        <v>1.5546629205346107E-2</v>
      </c>
      <c r="BL8" s="2">
        <f>IF(BL$2=0,0,INDEX('Placebo Lags - Data'!$B:$BA,MATCH($Q8,'Placebo Lags - Data'!$A:$A,0),MATCH(BL$1,'Placebo Lags - Data'!$B$1:$BA$1,0)))*BL$5</f>
        <v>6.005607545375824E-3</v>
      </c>
      <c r="BM8" s="2">
        <f>IF(BM$2=0,0,INDEX('Placebo Lags - Data'!$B:$BA,MATCH($Q8,'Placebo Lags - Data'!$A:$A,0),MATCH(BM$1,'Placebo Lags - Data'!$B$1:$BA$1,0)))*BM$5</f>
        <v>2.8662677854299545E-2</v>
      </c>
      <c r="BN8" s="2">
        <f>IF(BN$2=0,0,INDEX('Placebo Lags - Data'!$B:$BA,MATCH($Q8,'Placebo Lags - Data'!$A:$A,0),MATCH(BN$1,'Placebo Lags - Data'!$B$1:$BA$1,0)))*BN$5</f>
        <v>-4.089724738150835E-3</v>
      </c>
      <c r="BO8" s="2">
        <f>IF(BO$2=0,0,INDEX('Placebo Lags - Data'!$B:$BA,MATCH($Q8,'Placebo Lags - Data'!$A:$A,0),MATCH(BO$1,'Placebo Lags - Data'!$B$1:$BA$1,0)))*BO$5</f>
        <v>-1.4940765686333179E-2</v>
      </c>
      <c r="BP8" s="2">
        <f>IF(BP$2=0,0,INDEX('Placebo Lags - Data'!$B:$BA,MATCH($Q8,'Placebo Lags - Data'!$A:$A,0),MATCH(BP$1,'Placebo Lags - Data'!$B$1:$BA$1,0)))*BP$5</f>
        <v>3.8178510963916779E-2</v>
      </c>
      <c r="BQ8" s="2"/>
      <c r="BR8" s="2"/>
    </row>
    <row r="9" spans="1:71" x14ac:dyDescent="0.25">
      <c r="A9" t="s">
        <v>54</v>
      </c>
      <c r="B9" s="2">
        <f t="shared" si="0"/>
        <v>3.8988277834621892</v>
      </c>
      <c r="Q9">
        <f>'Placebo Lags - Data'!A4</f>
        <v>1984</v>
      </c>
      <c r="R9" s="2">
        <f>IF(R$2=0,0,INDEX('Placebo Lags - Data'!$B:$BA,MATCH($Q9,'Placebo Lags - Data'!$A:$A,0),MATCH(R$1,'Placebo Lags - Data'!$B$1:$BA$1,0)))*R$5</f>
        <v>4.6126400120556355E-3</v>
      </c>
      <c r="S9" s="2">
        <f>IF(S$2=0,0,INDEX('Placebo Lags - Data'!$B:$BA,MATCH($Q9,'Placebo Lags - Data'!$A:$A,0),MATCH(S$1,'Placebo Lags - Data'!$B$1:$BA$1,0)))*S$5</f>
        <v>4.7262017615139484E-3</v>
      </c>
      <c r="T9" s="2">
        <f>IF(T$2=0,0,INDEX('Placebo Lags - Data'!$B:$BA,MATCH($Q9,'Placebo Lags - Data'!$A:$A,0),MATCH(T$1,'Placebo Lags - Data'!$B$1:$BA$1,0)))*T$5</f>
        <v>0</v>
      </c>
      <c r="U9" s="2">
        <f>IF(U$2=0,0,INDEX('Placebo Lags - Data'!$B:$BA,MATCH($Q9,'Placebo Lags - Data'!$A:$A,0),MATCH(U$1,'Placebo Lags - Data'!$B$1:$BA$1,0)))*U$5</f>
        <v>4.0903161279857159E-3</v>
      </c>
      <c r="V9" s="2">
        <f>IF(V$2=0,0,INDEX('Placebo Lags - Data'!$B:$BA,MATCH($Q9,'Placebo Lags - Data'!$A:$A,0),MATCH(V$1,'Placebo Lags - Data'!$B$1:$BA$1,0)))*V$5</f>
        <v>-2.540658600628376E-2</v>
      </c>
      <c r="W9" s="2">
        <f>IF(W$2=0,0,INDEX('Placebo Lags - Data'!$B:$BA,MATCH($Q9,'Placebo Lags - Data'!$A:$A,0),MATCH(W$1,'Placebo Lags - Data'!$B$1:$BA$1,0)))*W$5</f>
        <v>0</v>
      </c>
      <c r="X9" s="2">
        <f>IF(X$2=0,0,INDEX('Placebo Lags - Data'!$B:$BA,MATCH($Q9,'Placebo Lags - Data'!$A:$A,0),MATCH(X$1,'Placebo Lags - Data'!$B$1:$BA$1,0)))*X$5</f>
        <v>-1.7566867172718048E-3</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9.1066798195242882E-3</v>
      </c>
      <c r="AD9" s="2">
        <f>IF(AD$2=0,0,INDEX('Placebo Lags - Data'!$B:$BA,MATCH($Q9,'Placebo Lags - Data'!$A:$A,0),MATCH(AD$1,'Placebo Lags - Data'!$B$1:$BA$1,0)))*AD$5</f>
        <v>0</v>
      </c>
      <c r="AE9" s="2">
        <f>IF(AE$2=0,0,INDEX('Placebo Lags - Data'!$B:$BA,MATCH($Q9,'Placebo Lags - Data'!$A:$A,0),MATCH(AE$1,'Placebo Lags - Data'!$B$1:$BA$1,0)))*AE$5</f>
        <v>3.0299350619316101E-2</v>
      </c>
      <c r="AF9" s="2">
        <f>IF(AF$2=0,0,INDEX('Placebo Lags - Data'!$B:$BA,MATCH($Q9,'Placebo Lags - Data'!$A:$A,0),MATCH(AF$1,'Placebo Lags - Data'!$B$1:$BA$1,0)))*AF$5</f>
        <v>-1.7310841009020805E-2</v>
      </c>
      <c r="AG9" s="2">
        <f>IF(AG$2=0,0,INDEX('Placebo Lags - Data'!$B:$BA,MATCH($Q9,'Placebo Lags - Data'!$A:$A,0),MATCH(AG$1,'Placebo Lags - Data'!$B$1:$BA$1,0)))*AG$5</f>
        <v>0</v>
      </c>
      <c r="AH9" s="2">
        <f>IF(AH$2=0,0,INDEX('Placebo Lags - Data'!$B:$BA,MATCH($Q9,'Placebo Lags - Data'!$A:$A,0),MATCH(AH$1,'Placebo Lags - Data'!$B$1:$BA$1,0)))*AH$5</f>
        <v>1.9033566117286682E-2</v>
      </c>
      <c r="AI9" s="2">
        <f>IF(AI$2=0,0,INDEX('Placebo Lags - Data'!$B:$BA,MATCH($Q9,'Placebo Lags - Data'!$A:$A,0),MATCH(AI$1,'Placebo Lags - Data'!$B$1:$BA$1,0)))*AI$5</f>
        <v>9.909946471452713E-3</v>
      </c>
      <c r="AJ9" s="2">
        <f>IF(AJ$2=0,0,INDEX('Placebo Lags - Data'!$B:$BA,MATCH($Q9,'Placebo Lags - Data'!$A:$A,0),MATCH(AJ$1,'Placebo Lags - Data'!$B$1:$BA$1,0)))*AJ$5</f>
        <v>-4.6219930052757263E-2</v>
      </c>
      <c r="AK9" s="2">
        <f>IF(AK$2=0,0,INDEX('Placebo Lags - Data'!$B:$BA,MATCH($Q9,'Placebo Lags - Data'!$A:$A,0),MATCH(AK$1,'Placebo Lags - Data'!$B$1:$BA$1,0)))*AK$5</f>
        <v>-8.8497437536716461E-2</v>
      </c>
      <c r="AL9" s="2">
        <f>IF(AL$2=0,0,INDEX('Placebo Lags - Data'!$B:$BA,MATCH($Q9,'Placebo Lags - Data'!$A:$A,0),MATCH(AL$1,'Placebo Lags - Data'!$B$1:$BA$1,0)))*AL$5</f>
        <v>3.1218061223626137E-2</v>
      </c>
      <c r="AM9" s="2">
        <f>IF(AM$2=0,0,INDEX('Placebo Lags - Data'!$B:$BA,MATCH($Q9,'Placebo Lags - Data'!$A:$A,0),MATCH(AM$1,'Placebo Lags - Data'!$B$1:$BA$1,0)))*AM$5</f>
        <v>-8.9778105029836297E-4</v>
      </c>
      <c r="AN9" s="2">
        <f>IF(AN$2=0,0,INDEX('Placebo Lags - Data'!$B:$BA,MATCH($Q9,'Placebo Lags - Data'!$A:$A,0),MATCH(AN$1,'Placebo Lags - Data'!$B$1:$BA$1,0)))*AN$5</f>
        <v>-1.8824460858013481E-4</v>
      </c>
      <c r="AO9" s="2">
        <f>IF(AO$2=0,0,INDEX('Placebo Lags - Data'!$B:$BA,MATCH($Q9,'Placebo Lags - Data'!$A:$A,0),MATCH(AO$1,'Placebo Lags - Data'!$B$1:$BA$1,0)))*AO$5</f>
        <v>-1.0280958376824856E-2</v>
      </c>
      <c r="AP9" s="2">
        <f>IF(AP$2=0,0,INDEX('Placebo Lags - Data'!$B:$BA,MATCH($Q9,'Placebo Lags - Data'!$A:$A,0),MATCH(AP$1,'Placebo Lags - Data'!$B$1:$BA$1,0)))*AP$5</f>
        <v>0.11139955371618271</v>
      </c>
      <c r="AQ9" s="2">
        <f>IF(AQ$2=0,0,INDEX('Placebo Lags - Data'!$B:$BA,MATCH($Q9,'Placebo Lags - Data'!$A:$A,0),MATCH(AQ$1,'Placebo Lags - Data'!$B$1:$BA$1,0)))*AQ$5</f>
        <v>4.2531836777925491E-2</v>
      </c>
      <c r="AR9" s="2">
        <f>IF(AR$2=0,0,INDEX('Placebo Lags - Data'!$B:$BA,MATCH($Q9,'Placebo Lags - Data'!$A:$A,0),MATCH(AR$1,'Placebo Lags - Data'!$B$1:$BA$1,0)))*AR$5</f>
        <v>2.717791311442852E-2</v>
      </c>
      <c r="AS9" s="2">
        <f>IF(AS$2=0,0,INDEX('Placebo Lags - Data'!$B:$BA,MATCH($Q9,'Placebo Lags - Data'!$A:$A,0),MATCH(AS$1,'Placebo Lags - Data'!$B$1:$BA$1,0)))*AS$5</f>
        <v>5.9608358889818192E-2</v>
      </c>
      <c r="AT9" s="2">
        <f>IF(AT$2=0,0,INDEX('Placebo Lags - Data'!$B:$BA,MATCH($Q9,'Placebo Lags - Data'!$A:$A,0),MATCH(AT$1,'Placebo Lags - Data'!$B$1:$BA$1,0)))*AT$5</f>
        <v>0</v>
      </c>
      <c r="AU9" s="2">
        <f>IF(AU$2=0,0,INDEX('Placebo Lags - Data'!$B:$BA,MATCH($Q9,'Placebo Lags - Data'!$A:$A,0),MATCH(AU$1,'Placebo Lags - Data'!$B$1:$BA$1,0)))*AU$5</f>
        <v>-5.415310338139534E-2</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1.5441997675225139E-3</v>
      </c>
      <c r="AZ9" s="2">
        <f>IF(AZ$2=0,0,INDEX('Placebo Lags - Data'!$B:$BA,MATCH($Q9,'Placebo Lags - Data'!$A:$A,0),MATCH(AZ$1,'Placebo Lags - Data'!$B$1:$BA$1,0)))*AZ$5</f>
        <v>1.9764073193073273E-2</v>
      </c>
      <c r="BA9" s="2">
        <f>IF(BA$2=0,0,INDEX('Placebo Lags - Data'!$B:$BA,MATCH($Q9,'Placebo Lags - Data'!$A:$A,0),MATCH(BA$1,'Placebo Lags - Data'!$B$1:$BA$1,0)))*BA$5</f>
        <v>-2.3488530889153481E-2</v>
      </c>
      <c r="BB9" s="2">
        <f>IF(BB$2=0,0,INDEX('Placebo Lags - Data'!$B:$BA,MATCH($Q9,'Placebo Lags - Data'!$A:$A,0),MATCH(BB$1,'Placebo Lags - Data'!$B$1:$BA$1,0)))*BB$5</f>
        <v>0</v>
      </c>
      <c r="BC9" s="2">
        <f>IF(BC$2=0,0,INDEX('Placebo Lags - Data'!$B:$BA,MATCH($Q9,'Placebo Lags - Data'!$A:$A,0),MATCH(BC$1,'Placebo Lags - Data'!$B$1:$BA$1,0)))*BC$5</f>
        <v>-1.3004126958549023E-2</v>
      </c>
      <c r="BD9" s="2">
        <f>IF(BD$2=0,0,INDEX('Placebo Lags - Data'!$B:$BA,MATCH($Q9,'Placebo Lags - Data'!$A:$A,0),MATCH(BD$1,'Placebo Lags - Data'!$B$1:$BA$1,0)))*BD$5</f>
        <v>1.0512427426874638E-2</v>
      </c>
      <c r="BE9" s="2">
        <f>IF(BE$2=0,0,INDEX('Placebo Lags - Data'!$B:$BA,MATCH($Q9,'Placebo Lags - Data'!$A:$A,0),MATCH(BE$1,'Placebo Lags - Data'!$B$1:$BA$1,0)))*BE$5</f>
        <v>0</v>
      </c>
      <c r="BF9" s="2">
        <f>IF(BF$2=0,0,INDEX('Placebo Lags - Data'!$B:$BA,MATCH($Q9,'Placebo Lags - Data'!$A:$A,0),MATCH(BF$1,'Placebo Lags - Data'!$B$1:$BA$1,0)))*BF$5</f>
        <v>1.7974972724914551E-2</v>
      </c>
      <c r="BG9" s="2">
        <f>IF(BG$2=0,0,INDEX('Placebo Lags - Data'!$B:$BA,MATCH($Q9,'Placebo Lags - Data'!$A:$A,0),MATCH(BG$1,'Placebo Lags - Data'!$B$1:$BA$1,0)))*BG$5</f>
        <v>-5.5298078805208206E-3</v>
      </c>
      <c r="BH9" s="2">
        <f>IF(BH$2=0,0,INDEX('Placebo Lags - Data'!$B:$BA,MATCH($Q9,'Placebo Lags - Data'!$A:$A,0),MATCH(BH$1,'Placebo Lags - Data'!$B$1:$BA$1,0)))*BH$5</f>
        <v>-1.0019225068390369E-2</v>
      </c>
      <c r="BI9" s="2">
        <f>IF(BI$2=0,0,INDEX('Placebo Lags - Data'!$B:$BA,MATCH($Q9,'Placebo Lags - Data'!$A:$A,0),MATCH(BI$1,'Placebo Lags - Data'!$B$1:$BA$1,0)))*BI$5</f>
        <v>-4.4354043900966644E-2</v>
      </c>
      <c r="BJ9" s="2">
        <f>IF(BJ$2=0,0,INDEX('Placebo Lags - Data'!$B:$BA,MATCH($Q9,'Placebo Lags - Data'!$A:$A,0),MATCH(BJ$1,'Placebo Lags - Data'!$B$1:$BA$1,0)))*BJ$5</f>
        <v>0</v>
      </c>
      <c r="BK9" s="2">
        <f>IF(BK$2=0,0,INDEX('Placebo Lags - Data'!$B:$BA,MATCH($Q9,'Placebo Lags - Data'!$A:$A,0),MATCH(BK$1,'Placebo Lags - Data'!$B$1:$BA$1,0)))*BK$5</f>
        <v>-7.9941470175981522E-3</v>
      </c>
      <c r="BL9" s="2">
        <f>IF(BL$2=0,0,INDEX('Placebo Lags - Data'!$B:$BA,MATCH($Q9,'Placebo Lags - Data'!$A:$A,0),MATCH(BL$1,'Placebo Lags - Data'!$B$1:$BA$1,0)))*BL$5</f>
        <v>-6.4772381447255611E-3</v>
      </c>
      <c r="BM9" s="2">
        <f>IF(BM$2=0,0,INDEX('Placebo Lags - Data'!$B:$BA,MATCH($Q9,'Placebo Lags - Data'!$A:$A,0),MATCH(BM$1,'Placebo Lags - Data'!$B$1:$BA$1,0)))*BM$5</f>
        <v>9.6005070954561234E-3</v>
      </c>
      <c r="BN9" s="2">
        <f>IF(BN$2=0,0,INDEX('Placebo Lags - Data'!$B:$BA,MATCH($Q9,'Placebo Lags - Data'!$A:$A,0),MATCH(BN$1,'Placebo Lags - Data'!$B$1:$BA$1,0)))*BN$5</f>
        <v>1.3073078356683254E-2</v>
      </c>
      <c r="BO9" s="2">
        <f>IF(BO$2=0,0,INDEX('Placebo Lags - Data'!$B:$BA,MATCH($Q9,'Placebo Lags - Data'!$A:$A,0),MATCH(BO$1,'Placebo Lags - Data'!$B$1:$BA$1,0)))*BO$5</f>
        <v>-1.019398495554924E-2</v>
      </c>
      <c r="BP9" s="2">
        <f>IF(BP$2=0,0,INDEX('Placebo Lags - Data'!$B:$BA,MATCH($Q9,'Placebo Lags - Data'!$A:$A,0),MATCH(BP$1,'Placebo Lags - Data'!$B$1:$BA$1,0)))*BP$5</f>
        <v>-2.3144619539380074E-2</v>
      </c>
      <c r="BQ9" s="2"/>
      <c r="BR9" s="2"/>
    </row>
    <row r="10" spans="1:71" x14ac:dyDescent="0.25">
      <c r="A10" t="s">
        <v>44</v>
      </c>
      <c r="B10" s="2">
        <f t="shared" si="0"/>
        <v>3.2294951897204927</v>
      </c>
      <c r="Q10">
        <f>'Placebo Lags - Data'!A5</f>
        <v>1985</v>
      </c>
      <c r="R10" s="2">
        <f>IF(R$2=0,0,INDEX('Placebo Lags - Data'!$B:$BA,MATCH($Q10,'Placebo Lags - Data'!$A:$A,0),MATCH(R$1,'Placebo Lags - Data'!$B$1:$BA$1,0)))*R$5</f>
        <v>3.6905386950820684E-3</v>
      </c>
      <c r="S10" s="2">
        <f>IF(S$2=0,0,INDEX('Placebo Lags - Data'!$B:$BA,MATCH($Q10,'Placebo Lags - Data'!$A:$A,0),MATCH(S$1,'Placebo Lags - Data'!$B$1:$BA$1,0)))*S$5</f>
        <v>3.4235376864671707E-2</v>
      </c>
      <c r="T10" s="2">
        <f>IF(T$2=0,0,INDEX('Placebo Lags - Data'!$B:$BA,MATCH($Q10,'Placebo Lags - Data'!$A:$A,0),MATCH(T$1,'Placebo Lags - Data'!$B$1:$BA$1,0)))*T$5</f>
        <v>0</v>
      </c>
      <c r="U10" s="2">
        <f>IF(U$2=0,0,INDEX('Placebo Lags - Data'!$B:$BA,MATCH($Q10,'Placebo Lags - Data'!$A:$A,0),MATCH(U$1,'Placebo Lags - Data'!$B$1:$BA$1,0)))*U$5</f>
        <v>5.4358779452741146E-3</v>
      </c>
      <c r="V10" s="2">
        <f>IF(V$2=0,0,INDEX('Placebo Lags - Data'!$B:$BA,MATCH($Q10,'Placebo Lags - Data'!$A:$A,0),MATCH(V$1,'Placebo Lags - Data'!$B$1:$BA$1,0)))*V$5</f>
        <v>-3.3856678754091263E-2</v>
      </c>
      <c r="W10" s="2">
        <f>IF(W$2=0,0,INDEX('Placebo Lags - Data'!$B:$BA,MATCH($Q10,'Placebo Lags - Data'!$A:$A,0),MATCH(W$1,'Placebo Lags - Data'!$B$1:$BA$1,0)))*W$5</f>
        <v>0</v>
      </c>
      <c r="X10" s="2">
        <f>IF(X$2=0,0,INDEX('Placebo Lags - Data'!$B:$BA,MATCH($Q10,'Placebo Lags - Data'!$A:$A,0),MATCH(X$1,'Placebo Lags - Data'!$B$1:$BA$1,0)))*X$5</f>
        <v>-2.0536851137876511E-2</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1.0101484134793282E-2</v>
      </c>
      <c r="AD10" s="2">
        <f>IF(AD$2=0,0,INDEX('Placebo Lags - Data'!$B:$BA,MATCH($Q10,'Placebo Lags - Data'!$A:$A,0),MATCH(AD$1,'Placebo Lags - Data'!$B$1:$BA$1,0)))*AD$5</f>
        <v>0</v>
      </c>
      <c r="AE10" s="2">
        <f>IF(AE$2=0,0,INDEX('Placebo Lags - Data'!$B:$BA,MATCH($Q10,'Placebo Lags - Data'!$A:$A,0),MATCH(AE$1,'Placebo Lags - Data'!$B$1:$BA$1,0)))*AE$5</f>
        <v>-4.0502874180674553E-3</v>
      </c>
      <c r="AF10" s="2">
        <f>IF(AF$2=0,0,INDEX('Placebo Lags - Data'!$B:$BA,MATCH($Q10,'Placebo Lags - Data'!$A:$A,0),MATCH(AF$1,'Placebo Lags - Data'!$B$1:$BA$1,0)))*AF$5</f>
        <v>2.9994538053870201E-2</v>
      </c>
      <c r="AG10" s="2">
        <f>IF(AG$2=0,0,INDEX('Placebo Lags - Data'!$B:$BA,MATCH($Q10,'Placebo Lags - Data'!$A:$A,0),MATCH(AG$1,'Placebo Lags - Data'!$B$1:$BA$1,0)))*AG$5</f>
        <v>0</v>
      </c>
      <c r="AH10" s="2">
        <f>IF(AH$2=0,0,INDEX('Placebo Lags - Data'!$B:$BA,MATCH($Q10,'Placebo Lags - Data'!$A:$A,0),MATCH(AH$1,'Placebo Lags - Data'!$B$1:$BA$1,0)))*AH$5</f>
        <v>1.4570455066859722E-2</v>
      </c>
      <c r="AI10" s="2">
        <f>IF(AI$2=0,0,INDEX('Placebo Lags - Data'!$B:$BA,MATCH($Q10,'Placebo Lags - Data'!$A:$A,0),MATCH(AI$1,'Placebo Lags - Data'!$B$1:$BA$1,0)))*AI$5</f>
        <v>-3.1050322577357292E-3</v>
      </c>
      <c r="AJ10" s="2">
        <f>IF(AJ$2=0,0,INDEX('Placebo Lags - Data'!$B:$BA,MATCH($Q10,'Placebo Lags - Data'!$A:$A,0),MATCH(AJ$1,'Placebo Lags - Data'!$B$1:$BA$1,0)))*AJ$5</f>
        <v>1.4286333695054054E-2</v>
      </c>
      <c r="AK10" s="2">
        <f>IF(AK$2=0,0,INDEX('Placebo Lags - Data'!$B:$BA,MATCH($Q10,'Placebo Lags - Data'!$A:$A,0),MATCH(AK$1,'Placebo Lags - Data'!$B$1:$BA$1,0)))*AK$5</f>
        <v>-1.8183119595050812E-2</v>
      </c>
      <c r="AL10" s="2">
        <f>IF(AL$2=0,0,INDEX('Placebo Lags - Data'!$B:$BA,MATCH($Q10,'Placebo Lags - Data'!$A:$A,0),MATCH(AL$1,'Placebo Lags - Data'!$B$1:$BA$1,0)))*AL$5</f>
        <v>-1.2237814255058765E-2</v>
      </c>
      <c r="AM10" s="2">
        <f>IF(AM$2=0,0,INDEX('Placebo Lags - Data'!$B:$BA,MATCH($Q10,'Placebo Lags - Data'!$A:$A,0),MATCH(AM$1,'Placebo Lags - Data'!$B$1:$BA$1,0)))*AM$5</f>
        <v>9.2252343893051147E-3</v>
      </c>
      <c r="AN10" s="2">
        <f>IF(AN$2=0,0,INDEX('Placebo Lags - Data'!$B:$BA,MATCH($Q10,'Placebo Lags - Data'!$A:$A,0),MATCH(AN$1,'Placebo Lags - Data'!$B$1:$BA$1,0)))*AN$5</f>
        <v>4.8450129106640816E-3</v>
      </c>
      <c r="AO10" s="2">
        <f>IF(AO$2=0,0,INDEX('Placebo Lags - Data'!$B:$BA,MATCH($Q10,'Placebo Lags - Data'!$A:$A,0),MATCH(AO$1,'Placebo Lags - Data'!$B$1:$BA$1,0)))*AO$5</f>
        <v>2.4131815880537033E-2</v>
      </c>
      <c r="AP10" s="2">
        <f>IF(AP$2=0,0,INDEX('Placebo Lags - Data'!$B:$BA,MATCH($Q10,'Placebo Lags - Data'!$A:$A,0),MATCH(AP$1,'Placebo Lags - Data'!$B$1:$BA$1,0)))*AP$5</f>
        <v>9.7392626106739044E-2</v>
      </c>
      <c r="AQ10" s="2">
        <f>IF(AQ$2=0,0,INDEX('Placebo Lags - Data'!$B:$BA,MATCH($Q10,'Placebo Lags - Data'!$A:$A,0),MATCH(AQ$1,'Placebo Lags - Data'!$B$1:$BA$1,0)))*AQ$5</f>
        <v>2.1853012964129448E-2</v>
      </c>
      <c r="AR10" s="2">
        <f>IF(AR$2=0,0,INDEX('Placebo Lags - Data'!$B:$BA,MATCH($Q10,'Placebo Lags - Data'!$A:$A,0),MATCH(AR$1,'Placebo Lags - Data'!$B$1:$BA$1,0)))*AR$5</f>
        <v>-9.7145363688468933E-2</v>
      </c>
      <c r="AS10" s="2">
        <f>IF(AS$2=0,0,INDEX('Placebo Lags - Data'!$B:$BA,MATCH($Q10,'Placebo Lags - Data'!$A:$A,0),MATCH(AS$1,'Placebo Lags - Data'!$B$1:$BA$1,0)))*AS$5</f>
        <v>1.7936035292223096E-3</v>
      </c>
      <c r="AT10" s="2">
        <f>IF(AT$2=0,0,INDEX('Placebo Lags - Data'!$B:$BA,MATCH($Q10,'Placebo Lags - Data'!$A:$A,0),MATCH(AT$1,'Placebo Lags - Data'!$B$1:$BA$1,0)))*AT$5</f>
        <v>0</v>
      </c>
      <c r="AU10" s="2">
        <f>IF(AU$2=0,0,INDEX('Placebo Lags - Data'!$B:$BA,MATCH($Q10,'Placebo Lags - Data'!$A:$A,0),MATCH(AU$1,'Placebo Lags - Data'!$B$1:$BA$1,0)))*AU$5</f>
        <v>2.9822122305631638E-2</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1.447296142578125E-2</v>
      </c>
      <c r="AZ10" s="2">
        <f>IF(AZ$2=0,0,INDEX('Placebo Lags - Data'!$B:$BA,MATCH($Q10,'Placebo Lags - Data'!$A:$A,0),MATCH(AZ$1,'Placebo Lags - Data'!$B$1:$BA$1,0)))*AZ$5</f>
        <v>1.0290741920471191E-2</v>
      </c>
      <c r="BA10" s="2">
        <f>IF(BA$2=0,0,INDEX('Placebo Lags - Data'!$B:$BA,MATCH($Q10,'Placebo Lags - Data'!$A:$A,0),MATCH(BA$1,'Placebo Lags - Data'!$B$1:$BA$1,0)))*BA$5</f>
        <v>5.0891540013253689E-3</v>
      </c>
      <c r="BB10" s="2">
        <f>IF(BB$2=0,0,INDEX('Placebo Lags - Data'!$B:$BA,MATCH($Q10,'Placebo Lags - Data'!$A:$A,0),MATCH(BB$1,'Placebo Lags - Data'!$B$1:$BA$1,0)))*BB$5</f>
        <v>0</v>
      </c>
      <c r="BC10" s="2">
        <f>IF(BC$2=0,0,INDEX('Placebo Lags - Data'!$B:$BA,MATCH($Q10,'Placebo Lags - Data'!$A:$A,0),MATCH(BC$1,'Placebo Lags - Data'!$B$1:$BA$1,0)))*BC$5</f>
        <v>-1.4222527854144573E-2</v>
      </c>
      <c r="BD10" s="2">
        <f>IF(BD$2=0,0,INDEX('Placebo Lags - Data'!$B:$BA,MATCH($Q10,'Placebo Lags - Data'!$A:$A,0),MATCH(BD$1,'Placebo Lags - Data'!$B$1:$BA$1,0)))*BD$5</f>
        <v>1.087994547560811E-3</v>
      </c>
      <c r="BE10" s="2">
        <f>IF(BE$2=0,0,INDEX('Placebo Lags - Data'!$B:$BA,MATCH($Q10,'Placebo Lags - Data'!$A:$A,0),MATCH(BE$1,'Placebo Lags - Data'!$B$1:$BA$1,0)))*BE$5</f>
        <v>0</v>
      </c>
      <c r="BF10" s="2">
        <f>IF(BF$2=0,0,INDEX('Placebo Lags - Data'!$B:$BA,MATCH($Q10,'Placebo Lags - Data'!$A:$A,0),MATCH(BF$1,'Placebo Lags - Data'!$B$1:$BA$1,0)))*BF$5</f>
        <v>-1.6219848766922951E-2</v>
      </c>
      <c r="BG10" s="2">
        <f>IF(BG$2=0,0,INDEX('Placebo Lags - Data'!$B:$BA,MATCH($Q10,'Placebo Lags - Data'!$A:$A,0),MATCH(BG$1,'Placebo Lags - Data'!$B$1:$BA$1,0)))*BG$5</f>
        <v>-5.5423397570848465E-2</v>
      </c>
      <c r="BH10" s="2">
        <f>IF(BH$2=0,0,INDEX('Placebo Lags - Data'!$B:$BA,MATCH($Q10,'Placebo Lags - Data'!$A:$A,0),MATCH(BH$1,'Placebo Lags - Data'!$B$1:$BA$1,0)))*BH$5</f>
        <v>9.577503427863121E-3</v>
      </c>
      <c r="BI10" s="2">
        <f>IF(BI$2=0,0,INDEX('Placebo Lags - Data'!$B:$BA,MATCH($Q10,'Placebo Lags - Data'!$A:$A,0),MATCH(BI$1,'Placebo Lags - Data'!$B$1:$BA$1,0)))*BI$5</f>
        <v>1.4546602964401245E-2</v>
      </c>
      <c r="BJ10" s="2">
        <f>IF(BJ$2=0,0,INDEX('Placebo Lags - Data'!$B:$BA,MATCH($Q10,'Placebo Lags - Data'!$A:$A,0),MATCH(BJ$1,'Placebo Lags - Data'!$B$1:$BA$1,0)))*BJ$5</f>
        <v>0</v>
      </c>
      <c r="BK10" s="2">
        <f>IF(BK$2=0,0,INDEX('Placebo Lags - Data'!$B:$BA,MATCH($Q10,'Placebo Lags - Data'!$A:$A,0),MATCH(BK$1,'Placebo Lags - Data'!$B$1:$BA$1,0)))*BK$5</f>
        <v>1.5571373514831066E-2</v>
      </c>
      <c r="BL10" s="2">
        <f>IF(BL$2=0,0,INDEX('Placebo Lags - Data'!$B:$BA,MATCH($Q10,'Placebo Lags - Data'!$A:$A,0),MATCH(BL$1,'Placebo Lags - Data'!$B$1:$BA$1,0)))*BL$5</f>
        <v>3.7565270904451609E-3</v>
      </c>
      <c r="BM10" s="2">
        <f>IF(BM$2=0,0,INDEX('Placebo Lags - Data'!$B:$BA,MATCH($Q10,'Placebo Lags - Data'!$A:$A,0),MATCH(BM$1,'Placebo Lags - Data'!$B$1:$BA$1,0)))*BM$5</f>
        <v>2.0172035321593285E-2</v>
      </c>
      <c r="BN10" s="2">
        <f>IF(BN$2=0,0,INDEX('Placebo Lags - Data'!$B:$BA,MATCH($Q10,'Placebo Lags - Data'!$A:$A,0),MATCH(BN$1,'Placebo Lags - Data'!$B$1:$BA$1,0)))*BN$5</f>
        <v>-4.1967513971030712E-3</v>
      </c>
      <c r="BO10" s="2">
        <f>IF(BO$2=0,0,INDEX('Placebo Lags - Data'!$B:$BA,MATCH($Q10,'Placebo Lags - Data'!$A:$A,0),MATCH(BO$1,'Placebo Lags - Data'!$B$1:$BA$1,0)))*BO$5</f>
        <v>3.5241737496107817E-3</v>
      </c>
      <c r="BP10" s="2">
        <f>IF(BP$2=0,0,INDEX('Placebo Lags - Data'!$B:$BA,MATCH($Q10,'Placebo Lags - Data'!$A:$A,0),MATCH(BP$1,'Placebo Lags - Data'!$B$1:$BA$1,0)))*BP$5</f>
        <v>3.584457328543067E-3</v>
      </c>
      <c r="BQ10" s="2"/>
      <c r="BR10" s="2"/>
    </row>
    <row r="11" spans="1:71" x14ac:dyDescent="0.25">
      <c r="A11" t="s">
        <v>47</v>
      </c>
      <c r="B11" s="2">
        <f t="shared" si="0"/>
        <v>2.9580845000914167</v>
      </c>
      <c r="Q11">
        <f>'Placebo Lags - Data'!A6</f>
        <v>1986</v>
      </c>
      <c r="R11" s="2">
        <f>IF(R$2=0,0,INDEX('Placebo Lags - Data'!$B:$BA,MATCH($Q11,'Placebo Lags - Data'!$A:$A,0),MATCH(R$1,'Placebo Lags - Data'!$B$1:$BA$1,0)))*R$5</f>
        <v>-4.8596621491014957E-3</v>
      </c>
      <c r="S11" s="2">
        <f>IF(S$2=0,0,INDEX('Placebo Lags - Data'!$B:$BA,MATCH($Q11,'Placebo Lags - Data'!$A:$A,0),MATCH(S$1,'Placebo Lags - Data'!$B$1:$BA$1,0)))*S$5</f>
        <v>-4.3023738544434309E-4</v>
      </c>
      <c r="T11" s="2">
        <f>IF(T$2=0,0,INDEX('Placebo Lags - Data'!$B:$BA,MATCH($Q11,'Placebo Lags - Data'!$A:$A,0),MATCH(T$1,'Placebo Lags - Data'!$B$1:$BA$1,0)))*T$5</f>
        <v>0</v>
      </c>
      <c r="U11" s="2">
        <f>IF(U$2=0,0,INDEX('Placebo Lags - Data'!$B:$BA,MATCH($Q11,'Placebo Lags - Data'!$A:$A,0),MATCH(U$1,'Placebo Lags - Data'!$B$1:$BA$1,0)))*U$5</f>
        <v>1.9789813086390495E-3</v>
      </c>
      <c r="V11" s="2">
        <f>IF(V$2=0,0,INDEX('Placebo Lags - Data'!$B:$BA,MATCH($Q11,'Placebo Lags - Data'!$A:$A,0),MATCH(V$1,'Placebo Lags - Data'!$B$1:$BA$1,0)))*V$5</f>
        <v>-4.4945262372493744E-2</v>
      </c>
      <c r="W11" s="2">
        <f>IF(W$2=0,0,INDEX('Placebo Lags - Data'!$B:$BA,MATCH($Q11,'Placebo Lags - Data'!$A:$A,0),MATCH(W$1,'Placebo Lags - Data'!$B$1:$BA$1,0)))*W$5</f>
        <v>0</v>
      </c>
      <c r="X11" s="2">
        <f>IF(X$2=0,0,INDEX('Placebo Lags - Data'!$B:$BA,MATCH($Q11,'Placebo Lags - Data'!$A:$A,0),MATCH(X$1,'Placebo Lags - Data'!$B$1:$BA$1,0)))*X$5</f>
        <v>-4.4859439134597778E-2</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-4.8117875121533871E-3</v>
      </c>
      <c r="AD11" s="2">
        <f>IF(AD$2=0,0,INDEX('Placebo Lags - Data'!$B:$BA,MATCH($Q11,'Placebo Lags - Data'!$A:$A,0),MATCH(AD$1,'Placebo Lags - Data'!$B$1:$BA$1,0)))*AD$5</f>
        <v>0</v>
      </c>
      <c r="AE11" s="2">
        <f>IF(AE$2=0,0,INDEX('Placebo Lags - Data'!$B:$BA,MATCH($Q11,'Placebo Lags - Data'!$A:$A,0),MATCH(AE$1,'Placebo Lags - Data'!$B$1:$BA$1,0)))*AE$5</f>
        <v>-3.9917523972690105E-3</v>
      </c>
      <c r="AF11" s="2">
        <f>IF(AF$2=0,0,INDEX('Placebo Lags - Data'!$B:$BA,MATCH($Q11,'Placebo Lags - Data'!$A:$A,0),MATCH(AF$1,'Placebo Lags - Data'!$B$1:$BA$1,0)))*AF$5</f>
        <v>-1.3855750672519207E-2</v>
      </c>
      <c r="AG11" s="2">
        <f>IF(AG$2=0,0,INDEX('Placebo Lags - Data'!$B:$BA,MATCH($Q11,'Placebo Lags - Data'!$A:$A,0),MATCH(AG$1,'Placebo Lags - Data'!$B$1:$BA$1,0)))*AG$5</f>
        <v>0</v>
      </c>
      <c r="AH11" s="2">
        <f>IF(AH$2=0,0,INDEX('Placebo Lags - Data'!$B:$BA,MATCH($Q11,'Placebo Lags - Data'!$A:$A,0),MATCH(AH$1,'Placebo Lags - Data'!$B$1:$BA$1,0)))*AH$5</f>
        <v>-8.540215902030468E-3</v>
      </c>
      <c r="AI11" s="2">
        <f>IF(AI$2=0,0,INDEX('Placebo Lags - Data'!$B:$BA,MATCH($Q11,'Placebo Lags - Data'!$A:$A,0),MATCH(AI$1,'Placebo Lags - Data'!$B$1:$BA$1,0)))*AI$5</f>
        <v>1.1257903650403023E-2</v>
      </c>
      <c r="AJ11" s="2">
        <f>IF(AJ$2=0,0,INDEX('Placebo Lags - Data'!$B:$BA,MATCH($Q11,'Placebo Lags - Data'!$A:$A,0),MATCH(AJ$1,'Placebo Lags - Data'!$B$1:$BA$1,0)))*AJ$5</f>
        <v>2.3695079609751701E-2</v>
      </c>
      <c r="AK11" s="2">
        <f>IF(AK$2=0,0,INDEX('Placebo Lags - Data'!$B:$BA,MATCH($Q11,'Placebo Lags - Data'!$A:$A,0),MATCH(AK$1,'Placebo Lags - Data'!$B$1:$BA$1,0)))*AK$5</f>
        <v>1.3874986208975315E-2</v>
      </c>
      <c r="AL11" s="2">
        <f>IF(AL$2=0,0,INDEX('Placebo Lags - Data'!$B:$BA,MATCH($Q11,'Placebo Lags - Data'!$A:$A,0),MATCH(AL$1,'Placebo Lags - Data'!$B$1:$BA$1,0)))*AL$5</f>
        <v>-2.2460445761680603E-2</v>
      </c>
      <c r="AM11" s="2">
        <f>IF(AM$2=0,0,INDEX('Placebo Lags - Data'!$B:$BA,MATCH($Q11,'Placebo Lags - Data'!$A:$A,0),MATCH(AM$1,'Placebo Lags - Data'!$B$1:$BA$1,0)))*AM$5</f>
        <v>3.8739815354347229E-2</v>
      </c>
      <c r="AN11" s="2">
        <f>IF(AN$2=0,0,INDEX('Placebo Lags - Data'!$B:$BA,MATCH($Q11,'Placebo Lags - Data'!$A:$A,0),MATCH(AN$1,'Placebo Lags - Data'!$B$1:$BA$1,0)))*AN$5</f>
        <v>6.6867657005786896E-3</v>
      </c>
      <c r="AO11" s="2">
        <f>IF(AO$2=0,0,INDEX('Placebo Lags - Data'!$B:$BA,MATCH($Q11,'Placebo Lags - Data'!$A:$A,0),MATCH(AO$1,'Placebo Lags - Data'!$B$1:$BA$1,0)))*AO$5</f>
        <v>2.014257712289691E-3</v>
      </c>
      <c r="AP11" s="2">
        <f>IF(AP$2=0,0,INDEX('Placebo Lags - Data'!$B:$BA,MATCH($Q11,'Placebo Lags - Data'!$A:$A,0),MATCH(AP$1,'Placebo Lags - Data'!$B$1:$BA$1,0)))*AP$5</f>
        <v>0.10881414264440536</v>
      </c>
      <c r="AQ11" s="2">
        <f>IF(AQ$2=0,0,INDEX('Placebo Lags - Data'!$B:$BA,MATCH($Q11,'Placebo Lags - Data'!$A:$A,0),MATCH(AQ$1,'Placebo Lags - Data'!$B$1:$BA$1,0)))*AQ$5</f>
        <v>8.1988656893372536E-3</v>
      </c>
      <c r="AR11" s="2">
        <f>IF(AR$2=0,0,INDEX('Placebo Lags - Data'!$B:$BA,MATCH($Q11,'Placebo Lags - Data'!$A:$A,0),MATCH(AR$1,'Placebo Lags - Data'!$B$1:$BA$1,0)))*AR$5</f>
        <v>1.2786508537828922E-2</v>
      </c>
      <c r="AS11" s="2">
        <f>IF(AS$2=0,0,INDEX('Placebo Lags - Data'!$B:$BA,MATCH($Q11,'Placebo Lags - Data'!$A:$A,0),MATCH(AS$1,'Placebo Lags - Data'!$B$1:$BA$1,0)))*AS$5</f>
        <v>1.7089188622776419E-4</v>
      </c>
      <c r="AT11" s="2">
        <f>IF(AT$2=0,0,INDEX('Placebo Lags - Data'!$B:$BA,MATCH($Q11,'Placebo Lags - Data'!$A:$A,0),MATCH(AT$1,'Placebo Lags - Data'!$B$1:$BA$1,0)))*AT$5</f>
        <v>0</v>
      </c>
      <c r="AU11" s="2">
        <f>IF(AU$2=0,0,INDEX('Placebo Lags - Data'!$B:$BA,MATCH($Q11,'Placebo Lags - Data'!$A:$A,0),MATCH(AU$1,'Placebo Lags - Data'!$B$1:$BA$1,0)))*AU$5</f>
        <v>-2.2604959085583687E-2</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5.578299518674612E-3</v>
      </c>
      <c r="AZ11" s="2">
        <f>IF(AZ$2=0,0,INDEX('Placebo Lags - Data'!$B:$BA,MATCH($Q11,'Placebo Lags - Data'!$A:$A,0),MATCH(AZ$1,'Placebo Lags - Data'!$B$1:$BA$1,0)))*AZ$5</f>
        <v>-7.3898484697565436E-4</v>
      </c>
      <c r="BA11" s="2">
        <f>IF(BA$2=0,0,INDEX('Placebo Lags - Data'!$B:$BA,MATCH($Q11,'Placebo Lags - Data'!$A:$A,0),MATCH(BA$1,'Placebo Lags - Data'!$B$1:$BA$1,0)))*BA$5</f>
        <v>-1.5782257542014122E-2</v>
      </c>
      <c r="BB11" s="2">
        <f>IF(BB$2=0,0,INDEX('Placebo Lags - Data'!$B:$BA,MATCH($Q11,'Placebo Lags - Data'!$A:$A,0),MATCH(BB$1,'Placebo Lags - Data'!$B$1:$BA$1,0)))*BB$5</f>
        <v>0</v>
      </c>
      <c r="BC11" s="2">
        <f>IF(BC$2=0,0,INDEX('Placebo Lags - Data'!$B:$BA,MATCH($Q11,'Placebo Lags - Data'!$A:$A,0),MATCH(BC$1,'Placebo Lags - Data'!$B$1:$BA$1,0)))*BC$5</f>
        <v>2.2758385166525841E-2</v>
      </c>
      <c r="BD11" s="2">
        <f>IF(BD$2=0,0,INDEX('Placebo Lags - Data'!$B:$BA,MATCH($Q11,'Placebo Lags - Data'!$A:$A,0),MATCH(BD$1,'Placebo Lags - Data'!$B$1:$BA$1,0)))*BD$5</f>
        <v>-8.2114320248365402E-3</v>
      </c>
      <c r="BE11" s="2">
        <f>IF(BE$2=0,0,INDEX('Placebo Lags - Data'!$B:$BA,MATCH($Q11,'Placebo Lags - Data'!$A:$A,0),MATCH(BE$1,'Placebo Lags - Data'!$B$1:$BA$1,0)))*BE$5</f>
        <v>0</v>
      </c>
      <c r="BF11" s="2">
        <f>IF(BF$2=0,0,INDEX('Placebo Lags - Data'!$B:$BA,MATCH($Q11,'Placebo Lags - Data'!$A:$A,0),MATCH(BF$1,'Placebo Lags - Data'!$B$1:$BA$1,0)))*BF$5</f>
        <v>-1.4436929486691952E-2</v>
      </c>
      <c r="BG11" s="2">
        <f>IF(BG$2=0,0,INDEX('Placebo Lags - Data'!$B:$BA,MATCH($Q11,'Placebo Lags - Data'!$A:$A,0),MATCH(BG$1,'Placebo Lags - Data'!$B$1:$BA$1,0)))*BG$5</f>
        <v>2.9009219259023666E-2</v>
      </c>
      <c r="BH11" s="2">
        <f>IF(BH$2=0,0,INDEX('Placebo Lags - Data'!$B:$BA,MATCH($Q11,'Placebo Lags - Data'!$A:$A,0),MATCH(BH$1,'Placebo Lags - Data'!$B$1:$BA$1,0)))*BH$5</f>
        <v>-1.9019769970327616E-3</v>
      </c>
      <c r="BI11" s="2">
        <f>IF(BI$2=0,0,INDEX('Placebo Lags - Data'!$B:$BA,MATCH($Q11,'Placebo Lags - Data'!$A:$A,0),MATCH(BI$1,'Placebo Lags - Data'!$B$1:$BA$1,0)))*BI$5</f>
        <v>-2.0458955317735672E-2</v>
      </c>
      <c r="BJ11" s="2">
        <f>IF(BJ$2=0,0,INDEX('Placebo Lags - Data'!$B:$BA,MATCH($Q11,'Placebo Lags - Data'!$A:$A,0),MATCH(BJ$1,'Placebo Lags - Data'!$B$1:$BA$1,0)))*BJ$5</f>
        <v>0</v>
      </c>
      <c r="BK11" s="2">
        <f>IF(BK$2=0,0,INDEX('Placebo Lags - Data'!$B:$BA,MATCH($Q11,'Placebo Lags - Data'!$A:$A,0),MATCH(BK$1,'Placebo Lags - Data'!$B$1:$BA$1,0)))*BK$5</f>
        <v>-2.8201410546898842E-2</v>
      </c>
      <c r="BL11" s="2">
        <f>IF(BL$2=0,0,INDEX('Placebo Lags - Data'!$B:$BA,MATCH($Q11,'Placebo Lags - Data'!$A:$A,0),MATCH(BL$1,'Placebo Lags - Data'!$B$1:$BA$1,0)))*BL$5</f>
        <v>7.1477298624813557E-3</v>
      </c>
      <c r="BM11" s="2">
        <f>IF(BM$2=0,0,INDEX('Placebo Lags - Data'!$B:$BA,MATCH($Q11,'Placebo Lags - Data'!$A:$A,0),MATCH(BM$1,'Placebo Lags - Data'!$B$1:$BA$1,0)))*BM$5</f>
        <v>-9.4828689470887184E-3</v>
      </c>
      <c r="BN11" s="2">
        <f>IF(BN$2=0,0,INDEX('Placebo Lags - Data'!$B:$BA,MATCH($Q11,'Placebo Lags - Data'!$A:$A,0),MATCH(BN$1,'Placebo Lags - Data'!$B$1:$BA$1,0)))*BN$5</f>
        <v>-1.6675814986228943E-2</v>
      </c>
      <c r="BO11" s="2">
        <f>IF(BO$2=0,0,INDEX('Placebo Lags - Data'!$B:$BA,MATCH($Q11,'Placebo Lags - Data'!$A:$A,0),MATCH(BO$1,'Placebo Lags - Data'!$B$1:$BA$1,0)))*BO$5</f>
        <v>-2.4894116446375847E-2</v>
      </c>
      <c r="BP11" s="2">
        <f>IF(BP$2=0,0,INDEX('Placebo Lags - Data'!$B:$BA,MATCH($Q11,'Placebo Lags - Data'!$A:$A,0),MATCH(BP$1,'Placebo Lags - Data'!$B$1:$BA$1,0)))*BP$5</f>
        <v>-4.2710159905254841E-3</v>
      </c>
      <c r="BQ11" s="2"/>
      <c r="BR11" s="2"/>
    </row>
    <row r="12" spans="1:71" x14ac:dyDescent="0.25">
      <c r="A12" t="s">
        <v>33</v>
      </c>
      <c r="B12" s="2">
        <f t="shared" si="0"/>
        <v>2.9083395928207714</v>
      </c>
      <c r="Q12">
        <f>'Placebo Lags - Data'!A7</f>
        <v>1987</v>
      </c>
      <c r="R12" s="2">
        <f>IF(R$2=0,0,INDEX('Placebo Lags - Data'!$B:$BA,MATCH($Q12,'Placebo Lags - Data'!$A:$A,0),MATCH(R$1,'Placebo Lags - Data'!$B$1:$BA$1,0)))*R$5</f>
        <v>4.0344810113310814E-3</v>
      </c>
      <c r="S12" s="2">
        <f>IF(S$2=0,0,INDEX('Placebo Lags - Data'!$B:$BA,MATCH($Q12,'Placebo Lags - Data'!$A:$A,0),MATCH(S$1,'Placebo Lags - Data'!$B$1:$BA$1,0)))*S$5</f>
        <v>-3.5505399107933044E-2</v>
      </c>
      <c r="T12" s="2">
        <f>IF(T$2=0,0,INDEX('Placebo Lags - Data'!$B:$BA,MATCH($Q12,'Placebo Lags - Data'!$A:$A,0),MATCH(T$1,'Placebo Lags - Data'!$B$1:$BA$1,0)))*T$5</f>
        <v>0</v>
      </c>
      <c r="U12" s="2">
        <f>IF(U$2=0,0,INDEX('Placebo Lags - Data'!$B:$BA,MATCH($Q12,'Placebo Lags - Data'!$A:$A,0),MATCH(U$1,'Placebo Lags - Data'!$B$1:$BA$1,0)))*U$5</f>
        <v>-1.8802594393491745E-2</v>
      </c>
      <c r="V12" s="2">
        <f>IF(V$2=0,0,INDEX('Placebo Lags - Data'!$B:$BA,MATCH($Q12,'Placebo Lags - Data'!$A:$A,0),MATCH(V$1,'Placebo Lags - Data'!$B$1:$BA$1,0)))*V$5</f>
        <v>-2.302473783493042E-2</v>
      </c>
      <c r="W12" s="2">
        <f>IF(W$2=0,0,INDEX('Placebo Lags - Data'!$B:$BA,MATCH($Q12,'Placebo Lags - Data'!$A:$A,0),MATCH(W$1,'Placebo Lags - Data'!$B$1:$BA$1,0)))*W$5</f>
        <v>0</v>
      </c>
      <c r="X12" s="2">
        <f>IF(X$2=0,0,INDEX('Placebo Lags - Data'!$B:$BA,MATCH($Q12,'Placebo Lags - Data'!$A:$A,0),MATCH(X$1,'Placebo Lags - Data'!$B$1:$BA$1,0)))*X$5</f>
        <v>3.6849666386842728E-2</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-1.0079921223223209E-2</v>
      </c>
      <c r="AD12" s="2">
        <f>IF(AD$2=0,0,INDEX('Placebo Lags - Data'!$B:$BA,MATCH($Q12,'Placebo Lags - Data'!$A:$A,0),MATCH(AD$1,'Placebo Lags - Data'!$B$1:$BA$1,0)))*AD$5</f>
        <v>0</v>
      </c>
      <c r="AE12" s="2">
        <f>IF(AE$2=0,0,INDEX('Placebo Lags - Data'!$B:$BA,MATCH($Q12,'Placebo Lags - Data'!$A:$A,0),MATCH(AE$1,'Placebo Lags - Data'!$B$1:$BA$1,0)))*AE$5</f>
        <v>-1.6101088374853134E-2</v>
      </c>
      <c r="AF12" s="2">
        <f>IF(AF$2=0,0,INDEX('Placebo Lags - Data'!$B:$BA,MATCH($Q12,'Placebo Lags - Data'!$A:$A,0),MATCH(AF$1,'Placebo Lags - Data'!$B$1:$BA$1,0)))*AF$5</f>
        <v>1.6771603375673294E-2</v>
      </c>
      <c r="AG12" s="2">
        <f>IF(AG$2=0,0,INDEX('Placebo Lags - Data'!$B:$BA,MATCH($Q12,'Placebo Lags - Data'!$A:$A,0),MATCH(AG$1,'Placebo Lags - Data'!$B$1:$BA$1,0)))*AG$5</f>
        <v>0</v>
      </c>
      <c r="AH12" s="2">
        <f>IF(AH$2=0,0,INDEX('Placebo Lags - Data'!$B:$BA,MATCH($Q12,'Placebo Lags - Data'!$A:$A,0),MATCH(AH$1,'Placebo Lags - Data'!$B$1:$BA$1,0)))*AH$5</f>
        <v>-8.0697005614638329E-3</v>
      </c>
      <c r="AI12" s="2">
        <f>IF(AI$2=0,0,INDEX('Placebo Lags - Data'!$B:$BA,MATCH($Q12,'Placebo Lags - Data'!$A:$A,0),MATCH(AI$1,'Placebo Lags - Data'!$B$1:$BA$1,0)))*AI$5</f>
        <v>-1.0790386004373431E-3</v>
      </c>
      <c r="AJ12" s="2">
        <f>IF(AJ$2=0,0,INDEX('Placebo Lags - Data'!$B:$BA,MATCH($Q12,'Placebo Lags - Data'!$A:$A,0),MATCH(AJ$1,'Placebo Lags - Data'!$B$1:$BA$1,0)))*AJ$5</f>
        <v>1.2220665812492371E-2</v>
      </c>
      <c r="AK12" s="2">
        <f>IF(AK$2=0,0,INDEX('Placebo Lags - Data'!$B:$BA,MATCH($Q12,'Placebo Lags - Data'!$A:$A,0),MATCH(AK$1,'Placebo Lags - Data'!$B$1:$BA$1,0)))*AK$5</f>
        <v>5.299870390444994E-3</v>
      </c>
      <c r="AL12" s="2">
        <f>IF(AL$2=0,0,INDEX('Placebo Lags - Data'!$B:$BA,MATCH($Q12,'Placebo Lags - Data'!$A:$A,0),MATCH(AL$1,'Placebo Lags - Data'!$B$1:$BA$1,0)))*AL$5</f>
        <v>2.0221055019646883E-3</v>
      </c>
      <c r="AM12" s="2">
        <f>IF(AM$2=0,0,INDEX('Placebo Lags - Data'!$B:$BA,MATCH($Q12,'Placebo Lags - Data'!$A:$A,0),MATCH(AM$1,'Placebo Lags - Data'!$B$1:$BA$1,0)))*AM$5</f>
        <v>-5.2244765684008598E-3</v>
      </c>
      <c r="AN12" s="2">
        <f>IF(AN$2=0,0,INDEX('Placebo Lags - Data'!$B:$BA,MATCH($Q12,'Placebo Lags - Data'!$A:$A,0),MATCH(AN$1,'Placebo Lags - Data'!$B$1:$BA$1,0)))*AN$5</f>
        <v>3.4160705399699509E-4</v>
      </c>
      <c r="AO12" s="2">
        <f>IF(AO$2=0,0,INDEX('Placebo Lags - Data'!$B:$BA,MATCH($Q12,'Placebo Lags - Data'!$A:$A,0),MATCH(AO$1,'Placebo Lags - Data'!$B$1:$BA$1,0)))*AO$5</f>
        <v>-2.6400815695524216E-3</v>
      </c>
      <c r="AP12" s="2">
        <f>IF(AP$2=0,0,INDEX('Placebo Lags - Data'!$B:$BA,MATCH($Q12,'Placebo Lags - Data'!$A:$A,0),MATCH(AP$1,'Placebo Lags - Data'!$B$1:$BA$1,0)))*AP$5</f>
        <v>8.891412615776062E-2</v>
      </c>
      <c r="AQ12" s="2">
        <f>IF(AQ$2=0,0,INDEX('Placebo Lags - Data'!$B:$BA,MATCH($Q12,'Placebo Lags - Data'!$A:$A,0),MATCH(AQ$1,'Placebo Lags - Data'!$B$1:$BA$1,0)))*AQ$5</f>
        <v>6.3801002688705921E-3</v>
      </c>
      <c r="AR12" s="2">
        <f>IF(AR$2=0,0,INDEX('Placebo Lags - Data'!$B:$BA,MATCH($Q12,'Placebo Lags - Data'!$A:$A,0),MATCH(AR$1,'Placebo Lags - Data'!$B$1:$BA$1,0)))*AR$5</f>
        <v>-6.0338173061609268E-2</v>
      </c>
      <c r="AS12" s="2">
        <f>IF(AS$2=0,0,INDEX('Placebo Lags - Data'!$B:$BA,MATCH($Q12,'Placebo Lags - Data'!$A:$A,0),MATCH(AS$1,'Placebo Lags - Data'!$B$1:$BA$1,0)))*AS$5</f>
        <v>1.4912408776581287E-2</v>
      </c>
      <c r="AT12" s="2">
        <f>IF(AT$2=0,0,INDEX('Placebo Lags - Data'!$B:$BA,MATCH($Q12,'Placebo Lags - Data'!$A:$A,0),MATCH(AT$1,'Placebo Lags - Data'!$B$1:$BA$1,0)))*AT$5</f>
        <v>0</v>
      </c>
      <c r="AU12" s="2">
        <f>IF(AU$2=0,0,INDEX('Placebo Lags - Data'!$B:$BA,MATCH($Q12,'Placebo Lags - Data'!$A:$A,0),MATCH(AU$1,'Placebo Lags - Data'!$B$1:$BA$1,0)))*AU$5</f>
        <v>4.0589123964309692E-2</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-1.5925835818052292E-2</v>
      </c>
      <c r="AZ12" s="2">
        <f>IF(AZ$2=0,0,INDEX('Placebo Lags - Data'!$B:$BA,MATCH($Q12,'Placebo Lags - Data'!$A:$A,0),MATCH(AZ$1,'Placebo Lags - Data'!$B$1:$BA$1,0)))*AZ$5</f>
        <v>-2.9210075736045837E-2</v>
      </c>
      <c r="BA12" s="2">
        <f>IF(BA$2=0,0,INDEX('Placebo Lags - Data'!$B:$BA,MATCH($Q12,'Placebo Lags - Data'!$A:$A,0),MATCH(BA$1,'Placebo Lags - Data'!$B$1:$BA$1,0)))*BA$5</f>
        <v>-3.129962831735611E-2</v>
      </c>
      <c r="BB12" s="2">
        <f>IF(BB$2=0,0,INDEX('Placebo Lags - Data'!$B:$BA,MATCH($Q12,'Placebo Lags - Data'!$A:$A,0),MATCH(BB$1,'Placebo Lags - Data'!$B$1:$BA$1,0)))*BB$5</f>
        <v>0</v>
      </c>
      <c r="BC12" s="2">
        <f>IF(BC$2=0,0,INDEX('Placebo Lags - Data'!$B:$BA,MATCH($Q12,'Placebo Lags - Data'!$A:$A,0),MATCH(BC$1,'Placebo Lags - Data'!$B$1:$BA$1,0)))*BC$5</f>
        <v>9.3373954296112061E-3</v>
      </c>
      <c r="BD12" s="2">
        <f>IF(BD$2=0,0,INDEX('Placebo Lags - Data'!$B:$BA,MATCH($Q12,'Placebo Lags - Data'!$A:$A,0),MATCH(BD$1,'Placebo Lags - Data'!$B$1:$BA$1,0)))*BD$5</f>
        <v>-1.0473613627254963E-2</v>
      </c>
      <c r="BE12" s="2">
        <f>IF(BE$2=0,0,INDEX('Placebo Lags - Data'!$B:$BA,MATCH($Q12,'Placebo Lags - Data'!$A:$A,0),MATCH(BE$1,'Placebo Lags - Data'!$B$1:$BA$1,0)))*BE$5</f>
        <v>0</v>
      </c>
      <c r="BF12" s="2">
        <f>IF(BF$2=0,0,INDEX('Placebo Lags - Data'!$B:$BA,MATCH($Q12,'Placebo Lags - Data'!$A:$A,0),MATCH(BF$1,'Placebo Lags - Data'!$B$1:$BA$1,0)))*BF$5</f>
        <v>1.0844320058822632E-5</v>
      </c>
      <c r="BG12" s="2">
        <f>IF(BG$2=0,0,INDEX('Placebo Lags - Data'!$B:$BA,MATCH($Q12,'Placebo Lags - Data'!$A:$A,0),MATCH(BG$1,'Placebo Lags - Data'!$B$1:$BA$1,0)))*BG$5</f>
        <v>1.7933188006281853E-2</v>
      </c>
      <c r="BH12" s="2">
        <f>IF(BH$2=0,0,INDEX('Placebo Lags - Data'!$B:$BA,MATCH($Q12,'Placebo Lags - Data'!$A:$A,0),MATCH(BH$1,'Placebo Lags - Data'!$B$1:$BA$1,0)))*BH$5</f>
        <v>1.8193937838077545E-2</v>
      </c>
      <c r="BI12" s="2">
        <f>IF(BI$2=0,0,INDEX('Placebo Lags - Data'!$B:$BA,MATCH($Q12,'Placebo Lags - Data'!$A:$A,0),MATCH(BI$1,'Placebo Lags - Data'!$B$1:$BA$1,0)))*BI$5</f>
        <v>2.4020487442612648E-2</v>
      </c>
      <c r="BJ12" s="2">
        <f>IF(BJ$2=0,0,INDEX('Placebo Lags - Data'!$B:$BA,MATCH($Q12,'Placebo Lags - Data'!$A:$A,0),MATCH(BJ$1,'Placebo Lags - Data'!$B$1:$BA$1,0)))*BJ$5</f>
        <v>0</v>
      </c>
      <c r="BK12" s="2">
        <f>IF(BK$2=0,0,INDEX('Placebo Lags - Data'!$B:$BA,MATCH($Q12,'Placebo Lags - Data'!$A:$A,0),MATCH(BK$1,'Placebo Lags - Data'!$B$1:$BA$1,0)))*BK$5</f>
        <v>-5.0174906849861145E-2</v>
      </c>
      <c r="BL12" s="2">
        <f>IF(BL$2=0,0,INDEX('Placebo Lags - Data'!$B:$BA,MATCH($Q12,'Placebo Lags - Data'!$A:$A,0),MATCH(BL$1,'Placebo Lags - Data'!$B$1:$BA$1,0)))*BL$5</f>
        <v>-1.8306877464056015E-2</v>
      </c>
      <c r="BM12" s="2">
        <f>IF(BM$2=0,0,INDEX('Placebo Lags - Data'!$B:$BA,MATCH($Q12,'Placebo Lags - Data'!$A:$A,0),MATCH(BM$1,'Placebo Lags - Data'!$B$1:$BA$1,0)))*BM$5</f>
        <v>8.5756182670593262E-3</v>
      </c>
      <c r="BN12" s="2">
        <f>IF(BN$2=0,0,INDEX('Placebo Lags - Data'!$B:$BA,MATCH($Q12,'Placebo Lags - Data'!$A:$A,0),MATCH(BN$1,'Placebo Lags - Data'!$B$1:$BA$1,0)))*BN$5</f>
        <v>2.141287736594677E-2</v>
      </c>
      <c r="BO12" s="2">
        <f>IF(BO$2=0,0,INDEX('Placebo Lags - Data'!$B:$BA,MATCH($Q12,'Placebo Lags - Data'!$A:$A,0),MATCH(BO$1,'Placebo Lags - Data'!$B$1:$BA$1,0)))*BO$5</f>
        <v>-1.1207832954823971E-2</v>
      </c>
      <c r="BP12" s="2">
        <f>IF(BP$2=0,0,INDEX('Placebo Lags - Data'!$B:$BA,MATCH($Q12,'Placebo Lags - Data'!$A:$A,0),MATCH(BP$1,'Placebo Lags - Data'!$B$1:$BA$1,0)))*BP$5</f>
        <v>2.4111843667924404E-3</v>
      </c>
      <c r="BQ12" s="2"/>
      <c r="BR12" s="2"/>
    </row>
    <row r="13" spans="1:71" x14ac:dyDescent="0.25">
      <c r="A13" t="s">
        <v>41</v>
      </c>
      <c r="B13" s="2">
        <f t="shared" si="0"/>
        <v>2.8697537839610328</v>
      </c>
      <c r="Q13">
        <f>'Placebo Lags - Data'!A8</f>
        <v>1988</v>
      </c>
      <c r="R13" s="2">
        <f>IF(R$2=0,0,INDEX('Placebo Lags - Data'!$B:$BA,MATCH($Q13,'Placebo Lags - Data'!$A:$A,0),MATCH(R$1,'Placebo Lags - Data'!$B$1:$BA$1,0)))*R$5</f>
        <v>-4.3329754844307899E-3</v>
      </c>
      <c r="S13" s="2">
        <f>IF(S$2=0,0,INDEX('Placebo Lags - Data'!$B:$BA,MATCH($Q13,'Placebo Lags - Data'!$A:$A,0),MATCH(S$1,'Placebo Lags - Data'!$B$1:$BA$1,0)))*S$5</f>
        <v>2.0540278404951096E-2</v>
      </c>
      <c r="T13" s="2">
        <f>IF(T$2=0,0,INDEX('Placebo Lags - Data'!$B:$BA,MATCH($Q13,'Placebo Lags - Data'!$A:$A,0),MATCH(T$1,'Placebo Lags - Data'!$B$1:$BA$1,0)))*T$5</f>
        <v>0</v>
      </c>
      <c r="U13" s="2">
        <f>IF(U$2=0,0,INDEX('Placebo Lags - Data'!$B:$BA,MATCH($Q13,'Placebo Lags - Data'!$A:$A,0),MATCH(U$1,'Placebo Lags - Data'!$B$1:$BA$1,0)))*U$5</f>
        <v>-5.0451676361262798E-3</v>
      </c>
      <c r="V13" s="2">
        <f>IF(V$2=0,0,INDEX('Placebo Lags - Data'!$B:$BA,MATCH($Q13,'Placebo Lags - Data'!$A:$A,0),MATCH(V$1,'Placebo Lags - Data'!$B$1:$BA$1,0)))*V$5</f>
        <v>-9.6772082149982452E-2</v>
      </c>
      <c r="W13" s="2">
        <f>IF(W$2=0,0,INDEX('Placebo Lags - Data'!$B:$BA,MATCH($Q13,'Placebo Lags - Data'!$A:$A,0),MATCH(W$1,'Placebo Lags - Data'!$B$1:$BA$1,0)))*W$5</f>
        <v>0</v>
      </c>
      <c r="X13" s="2">
        <f>IF(X$2=0,0,INDEX('Placebo Lags - Data'!$B:$BA,MATCH($Q13,'Placebo Lags - Data'!$A:$A,0),MATCH(X$1,'Placebo Lags - Data'!$B$1:$BA$1,0)))*X$5</f>
        <v>3.469650074839592E-2</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1.6076210886240005E-2</v>
      </c>
      <c r="AD13" s="2">
        <f>IF(AD$2=0,0,INDEX('Placebo Lags - Data'!$B:$BA,MATCH($Q13,'Placebo Lags - Data'!$A:$A,0),MATCH(AD$1,'Placebo Lags - Data'!$B$1:$BA$1,0)))*AD$5</f>
        <v>0</v>
      </c>
      <c r="AE13" s="2">
        <f>IF(AE$2=0,0,INDEX('Placebo Lags - Data'!$B:$BA,MATCH($Q13,'Placebo Lags - Data'!$A:$A,0),MATCH(AE$1,'Placebo Lags - Data'!$B$1:$BA$1,0)))*AE$5</f>
        <v>2.1661518141627312E-2</v>
      </c>
      <c r="AF13" s="2">
        <f>IF(AF$2=0,0,INDEX('Placebo Lags - Data'!$B:$BA,MATCH($Q13,'Placebo Lags - Data'!$A:$A,0),MATCH(AF$1,'Placebo Lags - Data'!$B$1:$BA$1,0)))*AF$5</f>
        <v>1.241195946931839E-2</v>
      </c>
      <c r="AG13" s="2">
        <f>IF(AG$2=0,0,INDEX('Placebo Lags - Data'!$B:$BA,MATCH($Q13,'Placebo Lags - Data'!$A:$A,0),MATCH(AG$1,'Placebo Lags - Data'!$B$1:$BA$1,0)))*AG$5</f>
        <v>0</v>
      </c>
      <c r="AH13" s="2">
        <f>IF(AH$2=0,0,INDEX('Placebo Lags - Data'!$B:$BA,MATCH($Q13,'Placebo Lags - Data'!$A:$A,0),MATCH(AH$1,'Placebo Lags - Data'!$B$1:$BA$1,0)))*AH$5</f>
        <v>1.5730384737253189E-2</v>
      </c>
      <c r="AI13" s="2">
        <f>IF(AI$2=0,0,INDEX('Placebo Lags - Data'!$B:$BA,MATCH($Q13,'Placebo Lags - Data'!$A:$A,0),MATCH(AI$1,'Placebo Lags - Data'!$B$1:$BA$1,0)))*AI$5</f>
        <v>-2.10808333940804E-3</v>
      </c>
      <c r="AJ13" s="2">
        <f>IF(AJ$2=0,0,INDEX('Placebo Lags - Data'!$B:$BA,MATCH($Q13,'Placebo Lags - Data'!$A:$A,0),MATCH(AJ$1,'Placebo Lags - Data'!$B$1:$BA$1,0)))*AJ$5</f>
        <v>-8.7210331112146378E-3</v>
      </c>
      <c r="AK13" s="2">
        <f>IF(AK$2=0,0,INDEX('Placebo Lags - Data'!$B:$BA,MATCH($Q13,'Placebo Lags - Data'!$A:$A,0),MATCH(AK$1,'Placebo Lags - Data'!$B$1:$BA$1,0)))*AK$5</f>
        <v>4.7250285744667053E-2</v>
      </c>
      <c r="AL13" s="2">
        <f>IF(AL$2=0,0,INDEX('Placebo Lags - Data'!$B:$BA,MATCH($Q13,'Placebo Lags - Data'!$A:$A,0),MATCH(AL$1,'Placebo Lags - Data'!$B$1:$BA$1,0)))*AL$5</f>
        <v>1.8027832731604576E-2</v>
      </c>
      <c r="AM13" s="2">
        <f>IF(AM$2=0,0,INDEX('Placebo Lags - Data'!$B:$BA,MATCH($Q13,'Placebo Lags - Data'!$A:$A,0),MATCH(AM$1,'Placebo Lags - Data'!$B$1:$BA$1,0)))*AM$5</f>
        <v>-1.3592000119388103E-2</v>
      </c>
      <c r="AN13" s="2">
        <f>IF(AN$2=0,0,INDEX('Placebo Lags - Data'!$B:$BA,MATCH($Q13,'Placebo Lags - Data'!$A:$A,0),MATCH(AN$1,'Placebo Lags - Data'!$B$1:$BA$1,0)))*AN$5</f>
        <v>-3.3734261523932219E-3</v>
      </c>
      <c r="AO13" s="2">
        <f>IF(AO$2=0,0,INDEX('Placebo Lags - Data'!$B:$BA,MATCH($Q13,'Placebo Lags - Data'!$A:$A,0),MATCH(AO$1,'Placebo Lags - Data'!$B$1:$BA$1,0)))*AO$5</f>
        <v>6.7927166819572449E-3</v>
      </c>
      <c r="AP13" s="2">
        <f>IF(AP$2=0,0,INDEX('Placebo Lags - Data'!$B:$BA,MATCH($Q13,'Placebo Lags - Data'!$A:$A,0),MATCH(AP$1,'Placebo Lags - Data'!$B$1:$BA$1,0)))*AP$5</f>
        <v>0.16640463471412659</v>
      </c>
      <c r="AQ13" s="2">
        <f>IF(AQ$2=0,0,INDEX('Placebo Lags - Data'!$B:$BA,MATCH($Q13,'Placebo Lags - Data'!$A:$A,0),MATCH(AQ$1,'Placebo Lags - Data'!$B$1:$BA$1,0)))*AQ$5</f>
        <v>-1.1559697799384594E-2</v>
      </c>
      <c r="AR13" s="2">
        <f>IF(AR$2=0,0,INDEX('Placebo Lags - Data'!$B:$BA,MATCH($Q13,'Placebo Lags - Data'!$A:$A,0),MATCH(AR$1,'Placebo Lags - Data'!$B$1:$BA$1,0)))*AR$5</f>
        <v>-3.7989474833011627E-2</v>
      </c>
      <c r="AS13" s="2">
        <f>IF(AS$2=0,0,INDEX('Placebo Lags - Data'!$B:$BA,MATCH($Q13,'Placebo Lags - Data'!$A:$A,0),MATCH(AS$1,'Placebo Lags - Data'!$B$1:$BA$1,0)))*AS$5</f>
        <v>-3.8428403437137604E-2</v>
      </c>
      <c r="AT13" s="2">
        <f>IF(AT$2=0,0,INDEX('Placebo Lags - Data'!$B:$BA,MATCH($Q13,'Placebo Lags - Data'!$A:$A,0),MATCH(AT$1,'Placebo Lags - Data'!$B$1:$BA$1,0)))*AT$5</f>
        <v>0</v>
      </c>
      <c r="AU13" s="2">
        <f>IF(AU$2=0,0,INDEX('Placebo Lags - Data'!$B:$BA,MATCH($Q13,'Placebo Lags - Data'!$A:$A,0),MATCH(AU$1,'Placebo Lags - Data'!$B$1:$BA$1,0)))*AU$5</f>
        <v>2.3357417434453964E-2</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-1.4071550220251083E-2</v>
      </c>
      <c r="AZ13" s="2">
        <f>IF(AZ$2=0,0,INDEX('Placebo Lags - Data'!$B:$BA,MATCH($Q13,'Placebo Lags - Data'!$A:$A,0),MATCH(AZ$1,'Placebo Lags - Data'!$B$1:$BA$1,0)))*AZ$5</f>
        <v>1.8280113115906715E-2</v>
      </c>
      <c r="BA13" s="2">
        <f>IF(BA$2=0,0,INDEX('Placebo Lags - Data'!$B:$BA,MATCH($Q13,'Placebo Lags - Data'!$A:$A,0),MATCH(BA$1,'Placebo Lags - Data'!$B$1:$BA$1,0)))*BA$5</f>
        <v>1.0986180044710636E-2</v>
      </c>
      <c r="BB13" s="2">
        <f>IF(BB$2=0,0,INDEX('Placebo Lags - Data'!$B:$BA,MATCH($Q13,'Placebo Lags - Data'!$A:$A,0),MATCH(BB$1,'Placebo Lags - Data'!$B$1:$BA$1,0)))*BB$5</f>
        <v>0</v>
      </c>
      <c r="BC13" s="2">
        <f>IF(BC$2=0,0,INDEX('Placebo Lags - Data'!$B:$BA,MATCH($Q13,'Placebo Lags - Data'!$A:$A,0),MATCH(BC$1,'Placebo Lags - Data'!$B$1:$BA$1,0)))*BC$5</f>
        <v>-1.197971124202013E-2</v>
      </c>
      <c r="BD13" s="2">
        <f>IF(BD$2=0,0,INDEX('Placebo Lags - Data'!$B:$BA,MATCH($Q13,'Placebo Lags - Data'!$A:$A,0),MATCH(BD$1,'Placebo Lags - Data'!$B$1:$BA$1,0)))*BD$5</f>
        <v>2.8097028844058514E-3</v>
      </c>
      <c r="BE13" s="2">
        <f>IF(BE$2=0,0,INDEX('Placebo Lags - Data'!$B:$BA,MATCH($Q13,'Placebo Lags - Data'!$A:$A,0),MATCH(BE$1,'Placebo Lags - Data'!$B$1:$BA$1,0)))*BE$5</f>
        <v>0</v>
      </c>
      <c r="BF13" s="2">
        <f>IF(BF$2=0,0,INDEX('Placebo Lags - Data'!$B:$BA,MATCH($Q13,'Placebo Lags - Data'!$A:$A,0),MATCH(BF$1,'Placebo Lags - Data'!$B$1:$BA$1,0)))*BF$5</f>
        <v>6.3969218172132969E-3</v>
      </c>
      <c r="BG13" s="2">
        <f>IF(BG$2=0,0,INDEX('Placebo Lags - Data'!$B:$BA,MATCH($Q13,'Placebo Lags - Data'!$A:$A,0),MATCH(BG$1,'Placebo Lags - Data'!$B$1:$BA$1,0)))*BG$5</f>
        <v>2.4774506688117981E-2</v>
      </c>
      <c r="BH13" s="2">
        <f>IF(BH$2=0,0,INDEX('Placebo Lags - Data'!$B:$BA,MATCH($Q13,'Placebo Lags - Data'!$A:$A,0),MATCH(BH$1,'Placebo Lags - Data'!$B$1:$BA$1,0)))*BH$5</f>
        <v>-2.7166304644197226E-3</v>
      </c>
      <c r="BI13" s="2">
        <f>IF(BI$2=0,0,INDEX('Placebo Lags - Data'!$B:$BA,MATCH($Q13,'Placebo Lags - Data'!$A:$A,0),MATCH(BI$1,'Placebo Lags - Data'!$B$1:$BA$1,0)))*BI$5</f>
        <v>-2.7827497106045485E-3</v>
      </c>
      <c r="BJ13" s="2">
        <f>IF(BJ$2=0,0,INDEX('Placebo Lags - Data'!$B:$BA,MATCH($Q13,'Placebo Lags - Data'!$A:$A,0),MATCH(BJ$1,'Placebo Lags - Data'!$B$1:$BA$1,0)))*BJ$5</f>
        <v>0</v>
      </c>
      <c r="BK13" s="2">
        <f>IF(BK$2=0,0,INDEX('Placebo Lags - Data'!$B:$BA,MATCH($Q13,'Placebo Lags - Data'!$A:$A,0),MATCH(BK$1,'Placebo Lags - Data'!$B$1:$BA$1,0)))*BK$5</f>
        <v>-2.4232488125562668E-2</v>
      </c>
      <c r="BL13" s="2">
        <f>IF(BL$2=0,0,INDEX('Placebo Lags - Data'!$B:$BA,MATCH($Q13,'Placebo Lags - Data'!$A:$A,0),MATCH(BL$1,'Placebo Lags - Data'!$B$1:$BA$1,0)))*BL$5</f>
        <v>-1.2021634029224515E-4</v>
      </c>
      <c r="BM13" s="2">
        <f>IF(BM$2=0,0,INDEX('Placebo Lags - Data'!$B:$BA,MATCH($Q13,'Placebo Lags - Data'!$A:$A,0),MATCH(BM$1,'Placebo Lags - Data'!$B$1:$BA$1,0)))*BM$5</f>
        <v>-2.4398297071456909E-2</v>
      </c>
      <c r="BN13" s="2">
        <f>IF(BN$2=0,0,INDEX('Placebo Lags - Data'!$B:$BA,MATCH($Q13,'Placebo Lags - Data'!$A:$A,0),MATCH(BN$1,'Placebo Lags - Data'!$B$1:$BA$1,0)))*BN$5</f>
        <v>1.7051988979801536E-3</v>
      </c>
      <c r="BO13" s="2">
        <f>IF(BO$2=0,0,INDEX('Placebo Lags - Data'!$B:$BA,MATCH($Q13,'Placebo Lags - Data'!$A:$A,0),MATCH(BO$1,'Placebo Lags - Data'!$B$1:$BA$1,0)))*BO$5</f>
        <v>-3.4352771937847137E-2</v>
      </c>
      <c r="BP13" s="2">
        <f>IF(BP$2=0,0,INDEX('Placebo Lags - Data'!$B:$BA,MATCH($Q13,'Placebo Lags - Data'!$A:$A,0),MATCH(BP$1,'Placebo Lags - Data'!$B$1:$BA$1,0)))*BP$5</f>
        <v>1.3733762316405773E-2</v>
      </c>
      <c r="BQ13" s="2"/>
      <c r="BR13" s="2"/>
    </row>
    <row r="14" spans="1:71" x14ac:dyDescent="0.25">
      <c r="A14" t="s">
        <v>123</v>
      </c>
      <c r="B14" s="2">
        <f t="shared" si="0"/>
        <v>2.7772562055969692</v>
      </c>
      <c r="Q14">
        <f>'Placebo Lags - Data'!A9</f>
        <v>1989</v>
      </c>
      <c r="R14" s="2">
        <f>IF(R$2=0,0,INDEX('Placebo Lags - Data'!$B:$BA,MATCH($Q14,'Placebo Lags - Data'!$A:$A,0),MATCH(R$1,'Placebo Lags - Data'!$B$1:$BA$1,0)))*R$5</f>
        <v>-2.31861587963067E-4</v>
      </c>
      <c r="S14" s="2">
        <f>IF(S$2=0,0,INDEX('Placebo Lags - Data'!$B:$BA,MATCH($Q14,'Placebo Lags - Data'!$A:$A,0),MATCH(S$1,'Placebo Lags - Data'!$B$1:$BA$1,0)))*S$5</f>
        <v>-1.600397564470768E-2</v>
      </c>
      <c r="T14" s="2">
        <f>IF(T$2=0,0,INDEX('Placebo Lags - Data'!$B:$BA,MATCH($Q14,'Placebo Lags - Data'!$A:$A,0),MATCH(T$1,'Placebo Lags - Data'!$B$1:$BA$1,0)))*T$5</f>
        <v>0</v>
      </c>
      <c r="U14" s="2">
        <f>IF(U$2=0,0,INDEX('Placebo Lags - Data'!$B:$BA,MATCH($Q14,'Placebo Lags - Data'!$A:$A,0),MATCH(U$1,'Placebo Lags - Data'!$B$1:$BA$1,0)))*U$5</f>
        <v>9.3254446983337402E-3</v>
      </c>
      <c r="V14" s="2">
        <f>IF(V$2=0,0,INDEX('Placebo Lags - Data'!$B:$BA,MATCH($Q14,'Placebo Lags - Data'!$A:$A,0),MATCH(V$1,'Placebo Lags - Data'!$B$1:$BA$1,0)))*V$5</f>
        <v>-0.10534802079200745</v>
      </c>
      <c r="W14" s="2">
        <f>IF(W$2=0,0,INDEX('Placebo Lags - Data'!$B:$BA,MATCH($Q14,'Placebo Lags - Data'!$A:$A,0),MATCH(W$1,'Placebo Lags - Data'!$B$1:$BA$1,0)))*W$5</f>
        <v>0</v>
      </c>
      <c r="X14" s="2">
        <f>IF(X$2=0,0,INDEX('Placebo Lags - Data'!$B:$BA,MATCH($Q14,'Placebo Lags - Data'!$A:$A,0),MATCH(X$1,'Placebo Lags - Data'!$B$1:$BA$1,0)))*X$5</f>
        <v>3.5283251199871302E-3</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-6.6669224761426449E-3</v>
      </c>
      <c r="AD14" s="2">
        <f>IF(AD$2=0,0,INDEX('Placebo Lags - Data'!$B:$BA,MATCH($Q14,'Placebo Lags - Data'!$A:$A,0),MATCH(AD$1,'Placebo Lags - Data'!$B$1:$BA$1,0)))*AD$5</f>
        <v>0</v>
      </c>
      <c r="AE14" s="2">
        <f>IF(AE$2=0,0,INDEX('Placebo Lags - Data'!$B:$BA,MATCH($Q14,'Placebo Lags - Data'!$A:$A,0),MATCH(AE$1,'Placebo Lags - Data'!$B$1:$BA$1,0)))*AE$5</f>
        <v>1.1161249130964279E-2</v>
      </c>
      <c r="AF14" s="2">
        <f>IF(AF$2=0,0,INDEX('Placebo Lags - Data'!$B:$BA,MATCH($Q14,'Placebo Lags - Data'!$A:$A,0),MATCH(AF$1,'Placebo Lags - Data'!$B$1:$BA$1,0)))*AF$5</f>
        <v>9.0031366562470794E-4</v>
      </c>
      <c r="AG14" s="2">
        <f>IF(AG$2=0,0,INDEX('Placebo Lags - Data'!$B:$BA,MATCH($Q14,'Placebo Lags - Data'!$A:$A,0),MATCH(AG$1,'Placebo Lags - Data'!$B$1:$BA$1,0)))*AG$5</f>
        <v>0</v>
      </c>
      <c r="AH14" s="2">
        <f>IF(AH$2=0,0,INDEX('Placebo Lags - Data'!$B:$BA,MATCH($Q14,'Placebo Lags - Data'!$A:$A,0),MATCH(AH$1,'Placebo Lags - Data'!$B$1:$BA$1,0)))*AH$5</f>
        <v>2.9266409575939178E-2</v>
      </c>
      <c r="AI14" s="2">
        <f>IF(AI$2=0,0,INDEX('Placebo Lags - Data'!$B:$BA,MATCH($Q14,'Placebo Lags - Data'!$A:$A,0),MATCH(AI$1,'Placebo Lags - Data'!$B$1:$BA$1,0)))*AI$5</f>
        <v>2.2579641081392765E-3</v>
      </c>
      <c r="AJ14" s="2">
        <f>IF(AJ$2=0,0,INDEX('Placebo Lags - Data'!$B:$BA,MATCH($Q14,'Placebo Lags - Data'!$A:$A,0),MATCH(AJ$1,'Placebo Lags - Data'!$B$1:$BA$1,0)))*AJ$5</f>
        <v>1.447509229183197E-2</v>
      </c>
      <c r="AK14" s="2">
        <f>IF(AK$2=0,0,INDEX('Placebo Lags - Data'!$B:$BA,MATCH($Q14,'Placebo Lags - Data'!$A:$A,0),MATCH(AK$1,'Placebo Lags - Data'!$B$1:$BA$1,0)))*AK$5</f>
        <v>2.269710972905159E-2</v>
      </c>
      <c r="AL14" s="2">
        <f>IF(AL$2=0,0,INDEX('Placebo Lags - Data'!$B:$BA,MATCH($Q14,'Placebo Lags - Data'!$A:$A,0),MATCH(AL$1,'Placebo Lags - Data'!$B$1:$BA$1,0)))*AL$5</f>
        <v>2.7228545397520065E-2</v>
      </c>
      <c r="AM14" s="2">
        <f>IF(AM$2=0,0,INDEX('Placebo Lags - Data'!$B:$BA,MATCH($Q14,'Placebo Lags - Data'!$A:$A,0),MATCH(AM$1,'Placebo Lags - Data'!$B$1:$BA$1,0)))*AM$5</f>
        <v>-1.8976703286170959E-2</v>
      </c>
      <c r="AN14" s="2">
        <f>IF(AN$2=0,0,INDEX('Placebo Lags - Data'!$B:$BA,MATCH($Q14,'Placebo Lags - Data'!$A:$A,0),MATCH(AN$1,'Placebo Lags - Data'!$B$1:$BA$1,0)))*AN$5</f>
        <v>4.3730731122195721E-3</v>
      </c>
      <c r="AO14" s="2">
        <f>IF(AO$2=0,0,INDEX('Placebo Lags - Data'!$B:$BA,MATCH($Q14,'Placebo Lags - Data'!$A:$A,0),MATCH(AO$1,'Placebo Lags - Data'!$B$1:$BA$1,0)))*AO$5</f>
        <v>-2.6194754987955093E-2</v>
      </c>
      <c r="AP14" s="2">
        <f>IF(AP$2=0,0,INDEX('Placebo Lags - Data'!$B:$BA,MATCH($Q14,'Placebo Lags - Data'!$A:$A,0),MATCH(AP$1,'Placebo Lags - Data'!$B$1:$BA$1,0)))*AP$5</f>
        <v>4.5858155936002731E-2</v>
      </c>
      <c r="AQ14" s="2">
        <f>IF(AQ$2=0,0,INDEX('Placebo Lags - Data'!$B:$BA,MATCH($Q14,'Placebo Lags - Data'!$A:$A,0),MATCH(AQ$1,'Placebo Lags - Data'!$B$1:$BA$1,0)))*AQ$5</f>
        <v>-3.8736168295145035E-2</v>
      </c>
      <c r="AR14" s="2">
        <f>IF(AR$2=0,0,INDEX('Placebo Lags - Data'!$B:$BA,MATCH($Q14,'Placebo Lags - Data'!$A:$A,0),MATCH(AR$1,'Placebo Lags - Data'!$B$1:$BA$1,0)))*AR$5</f>
        <v>2.8681386262178421E-2</v>
      </c>
      <c r="AS14" s="2">
        <f>IF(AS$2=0,0,INDEX('Placebo Lags - Data'!$B:$BA,MATCH($Q14,'Placebo Lags - Data'!$A:$A,0),MATCH(AS$1,'Placebo Lags - Data'!$B$1:$BA$1,0)))*AS$5</f>
        <v>3.2774170394986868E-3</v>
      </c>
      <c r="AT14" s="2">
        <f>IF(AT$2=0,0,INDEX('Placebo Lags - Data'!$B:$BA,MATCH($Q14,'Placebo Lags - Data'!$A:$A,0),MATCH(AT$1,'Placebo Lags - Data'!$B$1:$BA$1,0)))*AT$5</f>
        <v>0</v>
      </c>
      <c r="AU14" s="2">
        <f>IF(AU$2=0,0,INDEX('Placebo Lags - Data'!$B:$BA,MATCH($Q14,'Placebo Lags - Data'!$A:$A,0),MATCH(AU$1,'Placebo Lags - Data'!$B$1:$BA$1,0)))*AU$5</f>
        <v>-2.7928179129958153E-2</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2.1741237491369247E-2</v>
      </c>
      <c r="AZ14" s="2">
        <f>IF(AZ$2=0,0,INDEX('Placebo Lags - Data'!$B:$BA,MATCH($Q14,'Placebo Lags - Data'!$A:$A,0),MATCH(AZ$1,'Placebo Lags - Data'!$B$1:$BA$1,0)))*AZ$5</f>
        <v>7.5271710753440857E-2</v>
      </c>
      <c r="BA14" s="2">
        <f>IF(BA$2=0,0,INDEX('Placebo Lags - Data'!$B:$BA,MATCH($Q14,'Placebo Lags - Data'!$A:$A,0),MATCH(BA$1,'Placebo Lags - Data'!$B$1:$BA$1,0)))*BA$5</f>
        <v>1.9593690522015095E-3</v>
      </c>
      <c r="BB14" s="2">
        <f>IF(BB$2=0,0,INDEX('Placebo Lags - Data'!$B:$BA,MATCH($Q14,'Placebo Lags - Data'!$A:$A,0),MATCH(BB$1,'Placebo Lags - Data'!$B$1:$BA$1,0)))*BB$5</f>
        <v>0</v>
      </c>
      <c r="BC14" s="2">
        <f>IF(BC$2=0,0,INDEX('Placebo Lags - Data'!$B:$BA,MATCH($Q14,'Placebo Lags - Data'!$A:$A,0),MATCH(BC$1,'Placebo Lags - Data'!$B$1:$BA$1,0)))*BC$5</f>
        <v>1.0557581670582294E-2</v>
      </c>
      <c r="BD14" s="2">
        <f>IF(BD$2=0,0,INDEX('Placebo Lags - Data'!$B:$BA,MATCH($Q14,'Placebo Lags - Data'!$A:$A,0),MATCH(BD$1,'Placebo Lags - Data'!$B$1:$BA$1,0)))*BD$5</f>
        <v>-2.25505530834198E-2</v>
      </c>
      <c r="BE14" s="2">
        <f>IF(BE$2=0,0,INDEX('Placebo Lags - Data'!$B:$BA,MATCH($Q14,'Placebo Lags - Data'!$A:$A,0),MATCH(BE$1,'Placebo Lags - Data'!$B$1:$BA$1,0)))*BE$5</f>
        <v>0</v>
      </c>
      <c r="BF14" s="2">
        <f>IF(BF$2=0,0,INDEX('Placebo Lags - Data'!$B:$BA,MATCH($Q14,'Placebo Lags - Data'!$A:$A,0),MATCH(BF$1,'Placebo Lags - Data'!$B$1:$BA$1,0)))*BF$5</f>
        <v>1.0523166507482529E-2</v>
      </c>
      <c r="BG14" s="2">
        <f>IF(BG$2=0,0,INDEX('Placebo Lags - Data'!$B:$BA,MATCH($Q14,'Placebo Lags - Data'!$A:$A,0),MATCH(BG$1,'Placebo Lags - Data'!$B$1:$BA$1,0)))*BG$5</f>
        <v>-5.4028525948524475E-2</v>
      </c>
      <c r="BH14" s="2">
        <f>IF(BH$2=0,0,INDEX('Placebo Lags - Data'!$B:$BA,MATCH($Q14,'Placebo Lags - Data'!$A:$A,0),MATCH(BH$1,'Placebo Lags - Data'!$B$1:$BA$1,0)))*BH$5</f>
        <v>-6.9779707118868828E-3</v>
      </c>
      <c r="BI14" s="2">
        <f>IF(BI$2=0,0,INDEX('Placebo Lags - Data'!$B:$BA,MATCH($Q14,'Placebo Lags - Data'!$A:$A,0),MATCH(BI$1,'Placebo Lags - Data'!$B$1:$BA$1,0)))*BI$5</f>
        <v>-4.9639645963907242E-2</v>
      </c>
      <c r="BJ14" s="2">
        <f>IF(BJ$2=0,0,INDEX('Placebo Lags - Data'!$B:$BA,MATCH($Q14,'Placebo Lags - Data'!$A:$A,0),MATCH(BJ$1,'Placebo Lags - Data'!$B$1:$BA$1,0)))*BJ$5</f>
        <v>0</v>
      </c>
      <c r="BK14" s="2">
        <f>IF(BK$2=0,0,INDEX('Placebo Lags - Data'!$B:$BA,MATCH($Q14,'Placebo Lags - Data'!$A:$A,0),MATCH(BK$1,'Placebo Lags - Data'!$B$1:$BA$1,0)))*BK$5</f>
        <v>2.3411912843585014E-2</v>
      </c>
      <c r="BL14" s="2">
        <f>IF(BL$2=0,0,INDEX('Placebo Lags - Data'!$B:$BA,MATCH($Q14,'Placebo Lags - Data'!$A:$A,0),MATCH(BL$1,'Placebo Lags - Data'!$B$1:$BA$1,0)))*BL$5</f>
        <v>3.5661613219417632E-4</v>
      </c>
      <c r="BM14" s="2">
        <f>IF(BM$2=0,0,INDEX('Placebo Lags - Data'!$B:$BA,MATCH($Q14,'Placebo Lags - Data'!$A:$A,0),MATCH(BM$1,'Placebo Lags - Data'!$B$1:$BA$1,0)))*BM$5</f>
        <v>-1.356176845729351E-2</v>
      </c>
      <c r="BN14" s="2">
        <f>IF(BN$2=0,0,INDEX('Placebo Lags - Data'!$B:$BA,MATCH($Q14,'Placebo Lags - Data'!$A:$A,0),MATCH(BN$1,'Placebo Lags - Data'!$B$1:$BA$1,0)))*BN$5</f>
        <v>1.3322035083547235E-3</v>
      </c>
      <c r="BO14" s="2">
        <f>IF(BO$2=0,0,INDEX('Placebo Lags - Data'!$B:$BA,MATCH($Q14,'Placebo Lags - Data'!$A:$A,0),MATCH(BO$1,'Placebo Lags - Data'!$B$1:$BA$1,0)))*BO$5</f>
        <v>1.8316075205802917E-2</v>
      </c>
      <c r="BP14" s="2">
        <f>IF(BP$2=0,0,INDEX('Placebo Lags - Data'!$B:$BA,MATCH($Q14,'Placebo Lags - Data'!$A:$A,0),MATCH(BP$1,'Placebo Lags - Data'!$B$1:$BA$1,0)))*BP$5</f>
        <v>-1.5145245008170605E-2</v>
      </c>
      <c r="BQ14" s="2"/>
      <c r="BR14" s="2"/>
    </row>
    <row r="15" spans="1:71" x14ac:dyDescent="0.25">
      <c r="A15" t="s">
        <v>56</v>
      </c>
      <c r="B15" s="2">
        <f t="shared" si="0"/>
        <v>2.7758482084441911</v>
      </c>
      <c r="Q15">
        <f>'Placebo Lags - Data'!A10</f>
        <v>1990</v>
      </c>
      <c r="R15" s="2">
        <f>IF(R$2=0,0,INDEX('Placebo Lags - Data'!$B:$BA,MATCH($Q15,'Placebo Lags - Data'!$A:$A,0),MATCH(R$1,'Placebo Lags - Data'!$B$1:$BA$1,0)))*R$5</f>
        <v>1.0832760483026505E-2</v>
      </c>
      <c r="S15" s="2">
        <f>IF(S$2=0,0,INDEX('Placebo Lags - Data'!$B:$BA,MATCH($Q15,'Placebo Lags - Data'!$A:$A,0),MATCH(S$1,'Placebo Lags - Data'!$B$1:$BA$1,0)))*S$5</f>
        <v>-7.1393093094229698E-3</v>
      </c>
      <c r="T15" s="2">
        <f>IF(T$2=0,0,INDEX('Placebo Lags - Data'!$B:$BA,MATCH($Q15,'Placebo Lags - Data'!$A:$A,0),MATCH(T$1,'Placebo Lags - Data'!$B$1:$BA$1,0)))*T$5</f>
        <v>0</v>
      </c>
      <c r="U15" s="2">
        <f>IF(U$2=0,0,INDEX('Placebo Lags - Data'!$B:$BA,MATCH($Q15,'Placebo Lags - Data'!$A:$A,0),MATCH(U$1,'Placebo Lags - Data'!$B$1:$BA$1,0)))*U$5</f>
        <v>1.0268009267747402E-2</v>
      </c>
      <c r="V15" s="2">
        <f>IF(V$2=0,0,INDEX('Placebo Lags - Data'!$B:$BA,MATCH($Q15,'Placebo Lags - Data'!$A:$A,0),MATCH(V$1,'Placebo Lags - Data'!$B$1:$BA$1,0)))*V$5</f>
        <v>-6.5999560058116913E-2</v>
      </c>
      <c r="W15" s="2">
        <f>IF(W$2=0,0,INDEX('Placebo Lags - Data'!$B:$BA,MATCH($Q15,'Placebo Lags - Data'!$A:$A,0),MATCH(W$1,'Placebo Lags - Data'!$B$1:$BA$1,0)))*W$5</f>
        <v>0</v>
      </c>
      <c r="X15" s="2">
        <f>IF(X$2=0,0,INDEX('Placebo Lags - Data'!$B:$BA,MATCH($Q15,'Placebo Lags - Data'!$A:$A,0),MATCH(X$1,'Placebo Lags - Data'!$B$1:$BA$1,0)))*X$5</f>
        <v>4.8588462173938751E-2</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-5.7904617860913277E-3</v>
      </c>
      <c r="AD15" s="2">
        <f>IF(AD$2=0,0,INDEX('Placebo Lags - Data'!$B:$BA,MATCH($Q15,'Placebo Lags - Data'!$A:$A,0),MATCH(AD$1,'Placebo Lags - Data'!$B$1:$BA$1,0)))*AD$5</f>
        <v>0</v>
      </c>
      <c r="AE15" s="2">
        <f>IF(AE$2=0,0,INDEX('Placebo Lags - Data'!$B:$BA,MATCH($Q15,'Placebo Lags - Data'!$A:$A,0),MATCH(AE$1,'Placebo Lags - Data'!$B$1:$BA$1,0)))*AE$5</f>
        <v>-4.3909754604101181E-2</v>
      </c>
      <c r="AF15" s="2">
        <f>IF(AF$2=0,0,INDEX('Placebo Lags - Data'!$B:$BA,MATCH($Q15,'Placebo Lags - Data'!$A:$A,0),MATCH(AF$1,'Placebo Lags - Data'!$B$1:$BA$1,0)))*AF$5</f>
        <v>-1.1482485570013523E-2</v>
      </c>
      <c r="AG15" s="2">
        <f>IF(AG$2=0,0,INDEX('Placebo Lags - Data'!$B:$BA,MATCH($Q15,'Placebo Lags - Data'!$A:$A,0),MATCH(AG$1,'Placebo Lags - Data'!$B$1:$BA$1,0)))*AG$5</f>
        <v>0</v>
      </c>
      <c r="AH15" s="2">
        <f>IF(AH$2=0,0,INDEX('Placebo Lags - Data'!$B:$BA,MATCH($Q15,'Placebo Lags - Data'!$A:$A,0),MATCH(AH$1,'Placebo Lags - Data'!$B$1:$BA$1,0)))*AH$5</f>
        <v>-3.1447507441043854E-2</v>
      </c>
      <c r="AI15" s="2">
        <f>IF(AI$2=0,0,INDEX('Placebo Lags - Data'!$B:$BA,MATCH($Q15,'Placebo Lags - Data'!$A:$A,0),MATCH(AI$1,'Placebo Lags - Data'!$B$1:$BA$1,0)))*AI$5</f>
        <v>1.1126996949315071E-2</v>
      </c>
      <c r="AJ15" s="2">
        <f>IF(AJ$2=0,0,INDEX('Placebo Lags - Data'!$B:$BA,MATCH($Q15,'Placebo Lags - Data'!$A:$A,0),MATCH(AJ$1,'Placebo Lags - Data'!$B$1:$BA$1,0)))*AJ$5</f>
        <v>-1.7716143280267715E-2</v>
      </c>
      <c r="AK15" s="2">
        <f>IF(AK$2=0,0,INDEX('Placebo Lags - Data'!$B:$BA,MATCH($Q15,'Placebo Lags - Data'!$A:$A,0),MATCH(AK$1,'Placebo Lags - Data'!$B$1:$BA$1,0)))*AK$5</f>
        <v>4.4747614301741123E-3</v>
      </c>
      <c r="AL15" s="2">
        <f>IF(AL$2=0,0,INDEX('Placebo Lags - Data'!$B:$BA,MATCH($Q15,'Placebo Lags - Data'!$A:$A,0),MATCH(AL$1,'Placebo Lags - Data'!$B$1:$BA$1,0)))*AL$5</f>
        <v>4.6210088767111301E-3</v>
      </c>
      <c r="AM15" s="2">
        <f>IF(AM$2=0,0,INDEX('Placebo Lags - Data'!$B:$BA,MATCH($Q15,'Placebo Lags - Data'!$A:$A,0),MATCH(AM$1,'Placebo Lags - Data'!$B$1:$BA$1,0)))*AM$5</f>
        <v>-3.4477870911359787E-2</v>
      </c>
      <c r="AN15" s="2">
        <f>IF(AN$2=0,0,INDEX('Placebo Lags - Data'!$B:$BA,MATCH($Q15,'Placebo Lags - Data'!$A:$A,0),MATCH(AN$1,'Placebo Lags - Data'!$B$1:$BA$1,0)))*AN$5</f>
        <v>-5.6216120719909668E-3</v>
      </c>
      <c r="AO15" s="2">
        <f>IF(AO$2=0,0,INDEX('Placebo Lags - Data'!$B:$BA,MATCH($Q15,'Placebo Lags - Data'!$A:$A,0),MATCH(AO$1,'Placebo Lags - Data'!$B$1:$BA$1,0)))*AO$5</f>
        <v>1.3010625727474689E-2</v>
      </c>
      <c r="AP15" s="2">
        <f>IF(AP$2=0,0,INDEX('Placebo Lags - Data'!$B:$BA,MATCH($Q15,'Placebo Lags - Data'!$A:$A,0),MATCH(AP$1,'Placebo Lags - Data'!$B$1:$BA$1,0)))*AP$5</f>
        <v>7.2911135852336884E-2</v>
      </c>
      <c r="AQ15" s="2">
        <f>IF(AQ$2=0,0,INDEX('Placebo Lags - Data'!$B:$BA,MATCH($Q15,'Placebo Lags - Data'!$A:$A,0),MATCH(AQ$1,'Placebo Lags - Data'!$B$1:$BA$1,0)))*AQ$5</f>
        <v>-3.9707258110865951E-4</v>
      </c>
      <c r="AR15" s="2">
        <f>IF(AR$2=0,0,INDEX('Placebo Lags - Data'!$B:$BA,MATCH($Q15,'Placebo Lags - Data'!$A:$A,0),MATCH(AR$1,'Placebo Lags - Data'!$B$1:$BA$1,0)))*AR$5</f>
        <v>-7.1605760604143143E-3</v>
      </c>
      <c r="AS15" s="2">
        <f>IF(AS$2=0,0,INDEX('Placebo Lags - Data'!$B:$BA,MATCH($Q15,'Placebo Lags - Data'!$A:$A,0),MATCH(AS$1,'Placebo Lags - Data'!$B$1:$BA$1,0)))*AS$5</f>
        <v>6.1494745314121246E-3</v>
      </c>
      <c r="AT15" s="2">
        <f>IF(AT$2=0,0,INDEX('Placebo Lags - Data'!$B:$BA,MATCH($Q15,'Placebo Lags - Data'!$A:$A,0),MATCH(AT$1,'Placebo Lags - Data'!$B$1:$BA$1,0)))*AT$5</f>
        <v>0</v>
      </c>
      <c r="AU15" s="2">
        <f>IF(AU$2=0,0,INDEX('Placebo Lags - Data'!$B:$BA,MATCH($Q15,'Placebo Lags - Data'!$A:$A,0),MATCH(AU$1,'Placebo Lags - Data'!$B$1:$BA$1,0)))*AU$5</f>
        <v>-7.8805508092045784E-3</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-2.0456158090382814E-3</v>
      </c>
      <c r="AZ15" s="2">
        <f>IF(AZ$2=0,0,INDEX('Placebo Lags - Data'!$B:$BA,MATCH($Q15,'Placebo Lags - Data'!$A:$A,0),MATCH(AZ$1,'Placebo Lags - Data'!$B$1:$BA$1,0)))*AZ$5</f>
        <v>-3.4396953880786896E-2</v>
      </c>
      <c r="BA15" s="2">
        <f>IF(BA$2=0,0,INDEX('Placebo Lags - Data'!$B:$BA,MATCH($Q15,'Placebo Lags - Data'!$A:$A,0),MATCH(BA$1,'Placebo Lags - Data'!$B$1:$BA$1,0)))*BA$5</f>
        <v>2.6082197204232216E-2</v>
      </c>
      <c r="BB15" s="2">
        <f>IF(BB$2=0,0,INDEX('Placebo Lags - Data'!$B:$BA,MATCH($Q15,'Placebo Lags - Data'!$A:$A,0),MATCH(BB$1,'Placebo Lags - Data'!$B$1:$BA$1,0)))*BB$5</f>
        <v>0</v>
      </c>
      <c r="BC15" s="2">
        <f>IF(BC$2=0,0,INDEX('Placebo Lags - Data'!$B:$BA,MATCH($Q15,'Placebo Lags - Data'!$A:$A,0),MATCH(BC$1,'Placebo Lags - Data'!$B$1:$BA$1,0)))*BC$5</f>
        <v>1.289107371121645E-2</v>
      </c>
      <c r="BD15" s="2">
        <f>IF(BD$2=0,0,INDEX('Placebo Lags - Data'!$B:$BA,MATCH($Q15,'Placebo Lags - Data'!$A:$A,0),MATCH(BD$1,'Placebo Lags - Data'!$B$1:$BA$1,0)))*BD$5</f>
        <v>9.9676689133048058E-3</v>
      </c>
      <c r="BE15" s="2">
        <f>IF(BE$2=0,0,INDEX('Placebo Lags - Data'!$B:$BA,MATCH($Q15,'Placebo Lags - Data'!$A:$A,0),MATCH(BE$1,'Placebo Lags - Data'!$B$1:$BA$1,0)))*BE$5</f>
        <v>0</v>
      </c>
      <c r="BF15" s="2">
        <f>IF(BF$2=0,0,INDEX('Placebo Lags - Data'!$B:$BA,MATCH($Q15,'Placebo Lags - Data'!$A:$A,0),MATCH(BF$1,'Placebo Lags - Data'!$B$1:$BA$1,0)))*BF$5</f>
        <v>-2.0611904561519623E-2</v>
      </c>
      <c r="BG15" s="2">
        <f>IF(BG$2=0,0,INDEX('Placebo Lags - Data'!$B:$BA,MATCH($Q15,'Placebo Lags - Data'!$A:$A,0),MATCH(BG$1,'Placebo Lags - Data'!$B$1:$BA$1,0)))*BG$5</f>
        <v>6.6185905598104E-3</v>
      </c>
      <c r="BH15" s="2">
        <f>IF(BH$2=0,0,INDEX('Placebo Lags - Data'!$B:$BA,MATCH($Q15,'Placebo Lags - Data'!$A:$A,0),MATCH(BH$1,'Placebo Lags - Data'!$B$1:$BA$1,0)))*BH$5</f>
        <v>8.0893803387880325E-3</v>
      </c>
      <c r="BI15" s="2">
        <f>IF(BI$2=0,0,INDEX('Placebo Lags - Data'!$B:$BA,MATCH($Q15,'Placebo Lags - Data'!$A:$A,0),MATCH(BI$1,'Placebo Lags - Data'!$B$1:$BA$1,0)))*BI$5</f>
        <v>-1.2818804942071438E-2</v>
      </c>
      <c r="BJ15" s="2">
        <f>IF(BJ$2=0,0,INDEX('Placebo Lags - Data'!$B:$BA,MATCH($Q15,'Placebo Lags - Data'!$A:$A,0),MATCH(BJ$1,'Placebo Lags - Data'!$B$1:$BA$1,0)))*BJ$5</f>
        <v>0</v>
      </c>
      <c r="BK15" s="2">
        <f>IF(BK$2=0,0,INDEX('Placebo Lags - Data'!$B:$BA,MATCH($Q15,'Placebo Lags - Data'!$A:$A,0),MATCH(BK$1,'Placebo Lags - Data'!$B$1:$BA$1,0)))*BK$5</f>
        <v>-1.1303547071292996E-3</v>
      </c>
      <c r="BL15" s="2">
        <f>IF(BL$2=0,0,INDEX('Placebo Lags - Data'!$B:$BA,MATCH($Q15,'Placebo Lags - Data'!$A:$A,0),MATCH(BL$1,'Placebo Lags - Data'!$B$1:$BA$1,0)))*BL$5</f>
        <v>-6.3386117108166218E-3</v>
      </c>
      <c r="BM15" s="2">
        <f>IF(BM$2=0,0,INDEX('Placebo Lags - Data'!$B:$BA,MATCH($Q15,'Placebo Lags - Data'!$A:$A,0),MATCH(BM$1,'Placebo Lags - Data'!$B$1:$BA$1,0)))*BM$5</f>
        <v>-4.4564963318407536E-3</v>
      </c>
      <c r="BN15" s="2">
        <f>IF(BN$2=0,0,INDEX('Placebo Lags - Data'!$B:$BA,MATCH($Q15,'Placebo Lags - Data'!$A:$A,0),MATCH(BN$1,'Placebo Lags - Data'!$B$1:$BA$1,0)))*BN$5</f>
        <v>-2.9293566476553679E-3</v>
      </c>
      <c r="BO15" s="2">
        <f>IF(BO$2=0,0,INDEX('Placebo Lags - Data'!$B:$BA,MATCH($Q15,'Placebo Lags - Data'!$A:$A,0),MATCH(BO$1,'Placebo Lags - Data'!$B$1:$BA$1,0)))*BO$5</f>
        <v>3.2252836972475052E-2</v>
      </c>
      <c r="BP15" s="2">
        <f>IF(BP$2=0,0,INDEX('Placebo Lags - Data'!$B:$BA,MATCH($Q15,'Placebo Lags - Data'!$A:$A,0),MATCH(BP$1,'Placebo Lags - Data'!$B$1:$BA$1,0)))*BP$5</f>
        <v>-3.4104879945516586E-2</v>
      </c>
      <c r="BQ15" s="2"/>
      <c r="BR15" s="2"/>
    </row>
    <row r="16" spans="1:71" x14ac:dyDescent="0.25">
      <c r="A16" t="s">
        <v>48</v>
      </c>
      <c r="B16" s="2">
        <f t="shared" si="0"/>
        <v>2.7591068655685009</v>
      </c>
      <c r="Q16">
        <f>'Placebo Lags - Data'!A11</f>
        <v>1991</v>
      </c>
      <c r="R16" s="2">
        <f>IF(R$2=0,0,INDEX('Placebo Lags - Data'!$B:$BA,MATCH($Q16,'Placebo Lags - Data'!$A:$A,0),MATCH(R$1,'Placebo Lags - Data'!$B$1:$BA$1,0)))*R$5</f>
        <v>-7.8990822657942772E-3</v>
      </c>
      <c r="S16" s="2">
        <f>IF(S$2=0,0,INDEX('Placebo Lags - Data'!$B:$BA,MATCH($Q16,'Placebo Lags - Data'!$A:$A,0),MATCH(S$1,'Placebo Lags - Data'!$B$1:$BA$1,0)))*S$5</f>
        <v>7.354823756031692E-4</v>
      </c>
      <c r="T16" s="2">
        <f>IF(T$2=0,0,INDEX('Placebo Lags - Data'!$B:$BA,MATCH($Q16,'Placebo Lags - Data'!$A:$A,0),MATCH(T$1,'Placebo Lags - Data'!$B$1:$BA$1,0)))*T$5</f>
        <v>0</v>
      </c>
      <c r="U16" s="2">
        <f>IF(U$2=0,0,INDEX('Placebo Lags - Data'!$B:$BA,MATCH($Q16,'Placebo Lags - Data'!$A:$A,0),MATCH(U$1,'Placebo Lags - Data'!$B$1:$BA$1,0)))*U$5</f>
        <v>-1.6758348792791367E-2</v>
      </c>
      <c r="V16" s="2">
        <f>IF(V$2=0,0,INDEX('Placebo Lags - Data'!$B:$BA,MATCH($Q16,'Placebo Lags - Data'!$A:$A,0),MATCH(V$1,'Placebo Lags - Data'!$B$1:$BA$1,0)))*V$5</f>
        <v>-6.8777404725551605E-2</v>
      </c>
      <c r="W16" s="2">
        <f>IF(W$2=0,0,INDEX('Placebo Lags - Data'!$B:$BA,MATCH($Q16,'Placebo Lags - Data'!$A:$A,0),MATCH(W$1,'Placebo Lags - Data'!$B$1:$BA$1,0)))*W$5</f>
        <v>0</v>
      </c>
      <c r="X16" s="2">
        <f>IF(X$2=0,0,INDEX('Placebo Lags - Data'!$B:$BA,MATCH($Q16,'Placebo Lags - Data'!$A:$A,0),MATCH(X$1,'Placebo Lags - Data'!$B$1:$BA$1,0)))*X$5</f>
        <v>-2.645610086619854E-2</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-3.5306408535689116E-3</v>
      </c>
      <c r="AD16" s="2">
        <f>IF(AD$2=0,0,INDEX('Placebo Lags - Data'!$B:$BA,MATCH($Q16,'Placebo Lags - Data'!$A:$A,0),MATCH(AD$1,'Placebo Lags - Data'!$B$1:$BA$1,0)))*AD$5</f>
        <v>0</v>
      </c>
      <c r="AE16" s="2">
        <f>IF(AE$2=0,0,INDEX('Placebo Lags - Data'!$B:$BA,MATCH($Q16,'Placebo Lags - Data'!$A:$A,0),MATCH(AE$1,'Placebo Lags - Data'!$B$1:$BA$1,0)))*AE$5</f>
        <v>7.1793003007769585E-3</v>
      </c>
      <c r="AF16" s="2">
        <f>IF(AF$2=0,0,INDEX('Placebo Lags - Data'!$B:$BA,MATCH($Q16,'Placebo Lags - Data'!$A:$A,0),MATCH(AF$1,'Placebo Lags - Data'!$B$1:$BA$1,0)))*AF$5</f>
        <v>-3.6156117916107178E-2</v>
      </c>
      <c r="AG16" s="2">
        <f>IF(AG$2=0,0,INDEX('Placebo Lags - Data'!$B:$BA,MATCH($Q16,'Placebo Lags - Data'!$A:$A,0),MATCH(AG$1,'Placebo Lags - Data'!$B$1:$BA$1,0)))*AG$5</f>
        <v>0</v>
      </c>
      <c r="AH16" s="2">
        <f>IF(AH$2=0,0,INDEX('Placebo Lags - Data'!$B:$BA,MATCH($Q16,'Placebo Lags - Data'!$A:$A,0),MATCH(AH$1,'Placebo Lags - Data'!$B$1:$BA$1,0)))*AH$5</f>
        <v>-2.5775270536541939E-2</v>
      </c>
      <c r="AI16" s="2">
        <f>IF(AI$2=0,0,INDEX('Placebo Lags - Data'!$B:$BA,MATCH($Q16,'Placebo Lags - Data'!$A:$A,0),MATCH(AI$1,'Placebo Lags - Data'!$B$1:$BA$1,0)))*AI$5</f>
        <v>-1.5563189052045345E-2</v>
      </c>
      <c r="AJ16" s="2">
        <f>IF(AJ$2=0,0,INDEX('Placebo Lags - Data'!$B:$BA,MATCH($Q16,'Placebo Lags - Data'!$A:$A,0),MATCH(AJ$1,'Placebo Lags - Data'!$B$1:$BA$1,0)))*AJ$5</f>
        <v>-1.4567921869456768E-2</v>
      </c>
      <c r="AK16" s="2">
        <f>IF(AK$2=0,0,INDEX('Placebo Lags - Data'!$B:$BA,MATCH($Q16,'Placebo Lags - Data'!$A:$A,0),MATCH(AK$1,'Placebo Lags - Data'!$B$1:$BA$1,0)))*AK$5</f>
        <v>5.1448732614517212E-2</v>
      </c>
      <c r="AL16" s="2">
        <f>IF(AL$2=0,0,INDEX('Placebo Lags - Data'!$B:$BA,MATCH($Q16,'Placebo Lags - Data'!$A:$A,0),MATCH(AL$1,'Placebo Lags - Data'!$B$1:$BA$1,0)))*AL$5</f>
        <v>3.8487870246171951E-2</v>
      </c>
      <c r="AM16" s="2">
        <f>IF(AM$2=0,0,INDEX('Placebo Lags - Data'!$B:$BA,MATCH($Q16,'Placebo Lags - Data'!$A:$A,0),MATCH(AM$1,'Placebo Lags - Data'!$B$1:$BA$1,0)))*AM$5</f>
        <v>2.3241018876433372E-2</v>
      </c>
      <c r="AN16" s="2">
        <f>IF(AN$2=0,0,INDEX('Placebo Lags - Data'!$B:$BA,MATCH($Q16,'Placebo Lags - Data'!$A:$A,0),MATCH(AN$1,'Placebo Lags - Data'!$B$1:$BA$1,0)))*AN$5</f>
        <v>-2.7426450978964567E-3</v>
      </c>
      <c r="AO16" s="2">
        <f>IF(AO$2=0,0,INDEX('Placebo Lags - Data'!$B:$BA,MATCH($Q16,'Placebo Lags - Data'!$A:$A,0),MATCH(AO$1,'Placebo Lags - Data'!$B$1:$BA$1,0)))*AO$5</f>
        <v>1.4912503771483898E-2</v>
      </c>
      <c r="AP16" s="2">
        <f>IF(AP$2=0,0,INDEX('Placebo Lags - Data'!$B:$BA,MATCH($Q16,'Placebo Lags - Data'!$A:$A,0),MATCH(AP$1,'Placebo Lags - Data'!$B$1:$BA$1,0)))*AP$5</f>
        <v>1.8430104479193687E-2</v>
      </c>
      <c r="AQ16" s="2">
        <f>IF(AQ$2=0,0,INDEX('Placebo Lags - Data'!$B:$BA,MATCH($Q16,'Placebo Lags - Data'!$A:$A,0),MATCH(AQ$1,'Placebo Lags - Data'!$B$1:$BA$1,0)))*AQ$5</f>
        <v>-1.5998110175132751E-2</v>
      </c>
      <c r="AR16" s="2">
        <f>IF(AR$2=0,0,INDEX('Placebo Lags - Data'!$B:$BA,MATCH($Q16,'Placebo Lags - Data'!$A:$A,0),MATCH(AR$1,'Placebo Lags - Data'!$B$1:$BA$1,0)))*AR$5</f>
        <v>-5.2943918853998184E-2</v>
      </c>
      <c r="AS16" s="2">
        <f>IF(AS$2=0,0,INDEX('Placebo Lags - Data'!$B:$BA,MATCH($Q16,'Placebo Lags - Data'!$A:$A,0),MATCH(AS$1,'Placebo Lags - Data'!$B$1:$BA$1,0)))*AS$5</f>
        <v>1.5453528612852097E-2</v>
      </c>
      <c r="AT16" s="2">
        <f>IF(AT$2=0,0,INDEX('Placebo Lags - Data'!$B:$BA,MATCH($Q16,'Placebo Lags - Data'!$A:$A,0),MATCH(AT$1,'Placebo Lags - Data'!$B$1:$BA$1,0)))*AT$5</f>
        <v>0</v>
      </c>
      <c r="AU16" s="2">
        <f>IF(AU$2=0,0,INDEX('Placebo Lags - Data'!$B:$BA,MATCH($Q16,'Placebo Lags - Data'!$A:$A,0),MATCH(AU$1,'Placebo Lags - Data'!$B$1:$BA$1,0)))*AU$5</f>
        <v>2.5430148467421532E-2</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-9.9500818178057671E-3</v>
      </c>
      <c r="AZ16" s="2">
        <f>IF(AZ$2=0,0,INDEX('Placebo Lags - Data'!$B:$BA,MATCH($Q16,'Placebo Lags - Data'!$A:$A,0),MATCH(AZ$1,'Placebo Lags - Data'!$B$1:$BA$1,0)))*AZ$5</f>
        <v>1.7030097544193268E-2</v>
      </c>
      <c r="BA16" s="2">
        <f>IF(BA$2=0,0,INDEX('Placebo Lags - Data'!$B:$BA,MATCH($Q16,'Placebo Lags - Data'!$A:$A,0),MATCH(BA$1,'Placebo Lags - Data'!$B$1:$BA$1,0)))*BA$5</f>
        <v>-1.1176325380802155E-2</v>
      </c>
      <c r="BB16" s="2">
        <f>IF(BB$2=0,0,INDEX('Placebo Lags - Data'!$B:$BA,MATCH($Q16,'Placebo Lags - Data'!$A:$A,0),MATCH(BB$1,'Placebo Lags - Data'!$B$1:$BA$1,0)))*BB$5</f>
        <v>0</v>
      </c>
      <c r="BC16" s="2">
        <f>IF(BC$2=0,0,INDEX('Placebo Lags - Data'!$B:$BA,MATCH($Q16,'Placebo Lags - Data'!$A:$A,0),MATCH(BC$1,'Placebo Lags - Data'!$B$1:$BA$1,0)))*BC$5</f>
        <v>-1.4495241455733776E-2</v>
      </c>
      <c r="BD16" s="2">
        <f>IF(BD$2=0,0,INDEX('Placebo Lags - Data'!$B:$BA,MATCH($Q16,'Placebo Lags - Data'!$A:$A,0),MATCH(BD$1,'Placebo Lags - Data'!$B$1:$BA$1,0)))*BD$5</f>
        <v>3.2243288587778807E-3</v>
      </c>
      <c r="BE16" s="2">
        <f>IF(BE$2=0,0,INDEX('Placebo Lags - Data'!$B:$BA,MATCH($Q16,'Placebo Lags - Data'!$A:$A,0),MATCH(BE$1,'Placebo Lags - Data'!$B$1:$BA$1,0)))*BE$5</f>
        <v>0</v>
      </c>
      <c r="BF16" s="2">
        <f>IF(BF$2=0,0,INDEX('Placebo Lags - Data'!$B:$BA,MATCH($Q16,'Placebo Lags - Data'!$A:$A,0),MATCH(BF$1,'Placebo Lags - Data'!$B$1:$BA$1,0)))*BF$5</f>
        <v>-7.111199083738029E-4</v>
      </c>
      <c r="BG16" s="2">
        <f>IF(BG$2=0,0,INDEX('Placebo Lags - Data'!$B:$BA,MATCH($Q16,'Placebo Lags - Data'!$A:$A,0),MATCH(BG$1,'Placebo Lags - Data'!$B$1:$BA$1,0)))*BG$5</f>
        <v>-1.3432055711746216E-2</v>
      </c>
      <c r="BH16" s="2">
        <f>IF(BH$2=0,0,INDEX('Placebo Lags - Data'!$B:$BA,MATCH($Q16,'Placebo Lags - Data'!$A:$A,0),MATCH(BH$1,'Placebo Lags - Data'!$B$1:$BA$1,0)))*BH$5</f>
        <v>-1.1521149426698685E-2</v>
      </c>
      <c r="BI16" s="2">
        <f>IF(BI$2=0,0,INDEX('Placebo Lags - Data'!$B:$BA,MATCH($Q16,'Placebo Lags - Data'!$A:$A,0),MATCH(BI$1,'Placebo Lags - Data'!$B$1:$BA$1,0)))*BI$5</f>
        <v>3.3080934081226587E-3</v>
      </c>
      <c r="BJ16" s="2">
        <f>IF(BJ$2=0,0,INDEX('Placebo Lags - Data'!$B:$BA,MATCH($Q16,'Placebo Lags - Data'!$A:$A,0),MATCH(BJ$1,'Placebo Lags - Data'!$B$1:$BA$1,0)))*BJ$5</f>
        <v>0</v>
      </c>
      <c r="BK16" s="2">
        <f>IF(BK$2=0,0,INDEX('Placebo Lags - Data'!$B:$BA,MATCH($Q16,'Placebo Lags - Data'!$A:$A,0),MATCH(BK$1,'Placebo Lags - Data'!$B$1:$BA$1,0)))*BK$5</f>
        <v>9.0289423242211342E-3</v>
      </c>
      <c r="BL16" s="2">
        <f>IF(BL$2=0,0,INDEX('Placebo Lags - Data'!$B:$BA,MATCH($Q16,'Placebo Lags - Data'!$A:$A,0),MATCH(BL$1,'Placebo Lags - Data'!$B$1:$BA$1,0)))*BL$5</f>
        <v>4.8603715185890906E-6</v>
      </c>
      <c r="BM16" s="2">
        <f>IF(BM$2=0,0,INDEX('Placebo Lags - Data'!$B:$BA,MATCH($Q16,'Placebo Lags - Data'!$A:$A,0),MATCH(BM$1,'Placebo Lags - Data'!$B$1:$BA$1,0)))*BM$5</f>
        <v>-3.9766239933669567E-3</v>
      </c>
      <c r="BN16" s="2">
        <f>IF(BN$2=0,0,INDEX('Placebo Lags - Data'!$B:$BA,MATCH($Q16,'Placebo Lags - Data'!$A:$A,0),MATCH(BN$1,'Placebo Lags - Data'!$B$1:$BA$1,0)))*BN$5</f>
        <v>1.4505771920084953E-2</v>
      </c>
      <c r="BO16" s="2">
        <f>IF(BO$2=0,0,INDEX('Placebo Lags - Data'!$B:$BA,MATCH($Q16,'Placebo Lags - Data'!$A:$A,0),MATCH(BO$1,'Placebo Lags - Data'!$B$1:$BA$1,0)))*BO$5</f>
        <v>3.5301525145769119E-2</v>
      </c>
      <c r="BP16" s="2">
        <f>IF(BP$2=0,0,INDEX('Placebo Lags - Data'!$B:$BA,MATCH($Q16,'Placebo Lags - Data'!$A:$A,0),MATCH(BP$1,'Placebo Lags - Data'!$B$1:$BA$1,0)))*BP$5</f>
        <v>-1.8746022833511233E-3</v>
      </c>
      <c r="BQ16" s="2"/>
      <c r="BR16" s="2"/>
    </row>
    <row r="17" spans="1:70" x14ac:dyDescent="0.25">
      <c r="A17" t="s">
        <v>53</v>
      </c>
      <c r="B17" s="2">
        <f t="shared" si="0"/>
        <v>2.6059607738290782</v>
      </c>
      <c r="Q17">
        <f>'Placebo Lags - Data'!A12</f>
        <v>1992</v>
      </c>
      <c r="R17" s="2">
        <f>IF(R$2=0,0,INDEX('Placebo Lags - Data'!$B:$BA,MATCH($Q17,'Placebo Lags - Data'!$A:$A,0),MATCH(R$1,'Placebo Lags - Data'!$B$1:$BA$1,0)))*R$5</f>
        <v>5.8311405591666698E-3</v>
      </c>
      <c r="S17" s="2">
        <f>IF(S$2=0,0,INDEX('Placebo Lags - Data'!$B:$BA,MATCH($Q17,'Placebo Lags - Data'!$A:$A,0),MATCH(S$1,'Placebo Lags - Data'!$B$1:$BA$1,0)))*S$5</f>
        <v>-2.257646806538105E-2</v>
      </c>
      <c r="T17" s="2">
        <f>IF(T$2=0,0,INDEX('Placebo Lags - Data'!$B:$BA,MATCH($Q17,'Placebo Lags - Data'!$A:$A,0),MATCH(T$1,'Placebo Lags - Data'!$B$1:$BA$1,0)))*T$5</f>
        <v>0</v>
      </c>
      <c r="U17" s="2">
        <f>IF(U$2=0,0,INDEX('Placebo Lags - Data'!$B:$BA,MATCH($Q17,'Placebo Lags - Data'!$A:$A,0),MATCH(U$1,'Placebo Lags - Data'!$B$1:$BA$1,0)))*U$5</f>
        <v>2.3101496044546366E-3</v>
      </c>
      <c r="V17" s="2">
        <f>IF(V$2=0,0,INDEX('Placebo Lags - Data'!$B:$BA,MATCH($Q17,'Placebo Lags - Data'!$A:$A,0),MATCH(V$1,'Placebo Lags - Data'!$B$1:$BA$1,0)))*V$5</f>
        <v>-1.8112502992153168E-2</v>
      </c>
      <c r="W17" s="2">
        <f>IF(W$2=0,0,INDEX('Placebo Lags - Data'!$B:$BA,MATCH($Q17,'Placebo Lags - Data'!$A:$A,0),MATCH(W$1,'Placebo Lags - Data'!$B$1:$BA$1,0)))*W$5</f>
        <v>0</v>
      </c>
      <c r="X17" s="2">
        <f>IF(X$2=0,0,INDEX('Placebo Lags - Data'!$B:$BA,MATCH($Q17,'Placebo Lags - Data'!$A:$A,0),MATCH(X$1,'Placebo Lags - Data'!$B$1:$BA$1,0)))*X$5</f>
        <v>-1.7634229734539986E-2</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8.8744238018989563E-3</v>
      </c>
      <c r="AD17" s="2">
        <f>IF(AD$2=0,0,INDEX('Placebo Lags - Data'!$B:$BA,MATCH($Q17,'Placebo Lags - Data'!$A:$A,0),MATCH(AD$1,'Placebo Lags - Data'!$B$1:$BA$1,0)))*AD$5</f>
        <v>0</v>
      </c>
      <c r="AE17" s="2">
        <f>IF(AE$2=0,0,INDEX('Placebo Lags - Data'!$B:$BA,MATCH($Q17,'Placebo Lags - Data'!$A:$A,0),MATCH(AE$1,'Placebo Lags - Data'!$B$1:$BA$1,0)))*AE$5</f>
        <v>-2.2199681028723717E-2</v>
      </c>
      <c r="AF17" s="2">
        <f>IF(AF$2=0,0,INDEX('Placebo Lags - Data'!$B:$BA,MATCH($Q17,'Placebo Lags - Data'!$A:$A,0),MATCH(AF$1,'Placebo Lags - Data'!$B$1:$BA$1,0)))*AF$5</f>
        <v>6.7902281880378723E-3</v>
      </c>
      <c r="AG17" s="2">
        <f>IF(AG$2=0,0,INDEX('Placebo Lags - Data'!$B:$BA,MATCH($Q17,'Placebo Lags - Data'!$A:$A,0),MATCH(AG$1,'Placebo Lags - Data'!$B$1:$BA$1,0)))*AG$5</f>
        <v>0</v>
      </c>
      <c r="AH17" s="2">
        <f>IF(AH$2=0,0,INDEX('Placebo Lags - Data'!$B:$BA,MATCH($Q17,'Placebo Lags - Data'!$A:$A,0),MATCH(AH$1,'Placebo Lags - Data'!$B$1:$BA$1,0)))*AH$5</f>
        <v>-1.6288852319121361E-2</v>
      </c>
      <c r="AI17" s="2">
        <f>IF(AI$2=0,0,INDEX('Placebo Lags - Data'!$B:$BA,MATCH($Q17,'Placebo Lags - Data'!$A:$A,0),MATCH(AI$1,'Placebo Lags - Data'!$B$1:$BA$1,0)))*AI$5</f>
        <v>-3.3254805020987988E-3</v>
      </c>
      <c r="AJ17" s="2">
        <f>IF(AJ$2=0,0,INDEX('Placebo Lags - Data'!$B:$BA,MATCH($Q17,'Placebo Lags - Data'!$A:$A,0),MATCH(AJ$1,'Placebo Lags - Data'!$B$1:$BA$1,0)))*AJ$5</f>
        <v>5.8132299454882741E-4</v>
      </c>
      <c r="AK17" s="2">
        <f>IF(AK$2=0,0,INDEX('Placebo Lags - Data'!$B:$BA,MATCH($Q17,'Placebo Lags - Data'!$A:$A,0),MATCH(AK$1,'Placebo Lags - Data'!$B$1:$BA$1,0)))*AK$5</f>
        <v>-1.1130094528198242E-2</v>
      </c>
      <c r="AL17" s="2">
        <f>IF(AL$2=0,0,INDEX('Placebo Lags - Data'!$B:$BA,MATCH($Q17,'Placebo Lags - Data'!$A:$A,0),MATCH(AL$1,'Placebo Lags - Data'!$B$1:$BA$1,0)))*AL$5</f>
        <v>6.1336252838373184E-3</v>
      </c>
      <c r="AM17" s="2">
        <f>IF(AM$2=0,0,INDEX('Placebo Lags - Data'!$B:$BA,MATCH($Q17,'Placebo Lags - Data'!$A:$A,0),MATCH(AM$1,'Placebo Lags - Data'!$B$1:$BA$1,0)))*AM$5</f>
        <v>-2.3119485005736351E-2</v>
      </c>
      <c r="AN17" s="2">
        <f>IF(AN$2=0,0,INDEX('Placebo Lags - Data'!$B:$BA,MATCH($Q17,'Placebo Lags - Data'!$A:$A,0),MATCH(AN$1,'Placebo Lags - Data'!$B$1:$BA$1,0)))*AN$5</f>
        <v>1.0105491615831852E-2</v>
      </c>
      <c r="AO17" s="2">
        <f>IF(AO$2=0,0,INDEX('Placebo Lags - Data'!$B:$BA,MATCH($Q17,'Placebo Lags - Data'!$A:$A,0),MATCH(AO$1,'Placebo Lags - Data'!$B$1:$BA$1,0)))*AO$5</f>
        <v>1.3844694010913372E-2</v>
      </c>
      <c r="AP17" s="2">
        <f>IF(AP$2=0,0,INDEX('Placebo Lags - Data'!$B:$BA,MATCH($Q17,'Placebo Lags - Data'!$A:$A,0),MATCH(AP$1,'Placebo Lags - Data'!$B$1:$BA$1,0)))*AP$5</f>
        <v>-0.1112816333770752</v>
      </c>
      <c r="AQ17" s="2">
        <f>IF(AQ$2=0,0,INDEX('Placebo Lags - Data'!$B:$BA,MATCH($Q17,'Placebo Lags - Data'!$A:$A,0),MATCH(AQ$1,'Placebo Lags - Data'!$B$1:$BA$1,0)))*AQ$5</f>
        <v>3.4359053242951632E-3</v>
      </c>
      <c r="AR17" s="2">
        <f>IF(AR$2=0,0,INDEX('Placebo Lags - Data'!$B:$BA,MATCH($Q17,'Placebo Lags - Data'!$A:$A,0),MATCH(AR$1,'Placebo Lags - Data'!$B$1:$BA$1,0)))*AR$5</f>
        <v>-3.2568950206041336E-2</v>
      </c>
      <c r="AS17" s="2">
        <f>IF(AS$2=0,0,INDEX('Placebo Lags - Data'!$B:$BA,MATCH($Q17,'Placebo Lags - Data'!$A:$A,0),MATCH(AS$1,'Placebo Lags - Data'!$B$1:$BA$1,0)))*AS$5</f>
        <v>3.4834083169698715E-2</v>
      </c>
      <c r="AT17" s="2">
        <f>IF(AT$2=0,0,INDEX('Placebo Lags - Data'!$B:$BA,MATCH($Q17,'Placebo Lags - Data'!$A:$A,0),MATCH(AT$1,'Placebo Lags - Data'!$B$1:$BA$1,0)))*AT$5</f>
        <v>0</v>
      </c>
      <c r="AU17" s="2">
        <f>IF(AU$2=0,0,INDEX('Placebo Lags - Data'!$B:$BA,MATCH($Q17,'Placebo Lags - Data'!$A:$A,0),MATCH(AU$1,'Placebo Lags - Data'!$B$1:$BA$1,0)))*AU$5</f>
        <v>5.9556342661380768E-2</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-1.9907433539628983E-2</v>
      </c>
      <c r="AZ17" s="2">
        <f>IF(AZ$2=0,0,INDEX('Placebo Lags - Data'!$B:$BA,MATCH($Q17,'Placebo Lags - Data'!$A:$A,0),MATCH(AZ$1,'Placebo Lags - Data'!$B$1:$BA$1,0)))*AZ$5</f>
        <v>4.51662577688694E-2</v>
      </c>
      <c r="BA17" s="2">
        <f>IF(BA$2=0,0,INDEX('Placebo Lags - Data'!$B:$BA,MATCH($Q17,'Placebo Lags - Data'!$A:$A,0),MATCH(BA$1,'Placebo Lags - Data'!$B$1:$BA$1,0)))*BA$5</f>
        <v>4.3062593787908554E-2</v>
      </c>
      <c r="BB17" s="2">
        <f>IF(BB$2=0,0,INDEX('Placebo Lags - Data'!$B:$BA,MATCH($Q17,'Placebo Lags - Data'!$A:$A,0),MATCH(BB$1,'Placebo Lags - Data'!$B$1:$BA$1,0)))*BB$5</f>
        <v>0</v>
      </c>
      <c r="BC17" s="2">
        <f>IF(BC$2=0,0,INDEX('Placebo Lags - Data'!$B:$BA,MATCH($Q17,'Placebo Lags - Data'!$A:$A,0),MATCH(BC$1,'Placebo Lags - Data'!$B$1:$BA$1,0)))*BC$5</f>
        <v>5.8647962287068367E-3</v>
      </c>
      <c r="BD17" s="2">
        <f>IF(BD$2=0,0,INDEX('Placebo Lags - Data'!$B:$BA,MATCH($Q17,'Placebo Lags - Data'!$A:$A,0),MATCH(BD$1,'Placebo Lags - Data'!$B$1:$BA$1,0)))*BD$5</f>
        <v>5.7868990115821362E-3</v>
      </c>
      <c r="BE17" s="2">
        <f>IF(BE$2=0,0,INDEX('Placebo Lags - Data'!$B:$BA,MATCH($Q17,'Placebo Lags - Data'!$A:$A,0),MATCH(BE$1,'Placebo Lags - Data'!$B$1:$BA$1,0)))*BE$5</f>
        <v>0</v>
      </c>
      <c r="BF17" s="2">
        <f>IF(BF$2=0,0,INDEX('Placebo Lags - Data'!$B:$BA,MATCH($Q17,'Placebo Lags - Data'!$A:$A,0),MATCH(BF$1,'Placebo Lags - Data'!$B$1:$BA$1,0)))*BF$5</f>
        <v>-1.7297976883128285E-3</v>
      </c>
      <c r="BG17" s="2">
        <f>IF(BG$2=0,0,INDEX('Placebo Lags - Data'!$B:$BA,MATCH($Q17,'Placebo Lags - Data'!$A:$A,0),MATCH(BG$1,'Placebo Lags - Data'!$B$1:$BA$1,0)))*BG$5</f>
        <v>5.8981734327971935E-3</v>
      </c>
      <c r="BH17" s="2">
        <f>IF(BH$2=0,0,INDEX('Placebo Lags - Data'!$B:$BA,MATCH($Q17,'Placebo Lags - Data'!$A:$A,0),MATCH(BH$1,'Placebo Lags - Data'!$B$1:$BA$1,0)))*BH$5</f>
        <v>-1.5548636205494404E-2</v>
      </c>
      <c r="BI17" s="2">
        <f>IF(BI$2=0,0,INDEX('Placebo Lags - Data'!$B:$BA,MATCH($Q17,'Placebo Lags - Data'!$A:$A,0),MATCH(BI$1,'Placebo Lags - Data'!$B$1:$BA$1,0)))*BI$5</f>
        <v>-1.4530173502862453E-2</v>
      </c>
      <c r="BJ17" s="2">
        <f>IF(BJ$2=0,0,INDEX('Placebo Lags - Data'!$B:$BA,MATCH($Q17,'Placebo Lags - Data'!$A:$A,0),MATCH(BJ$1,'Placebo Lags - Data'!$B$1:$BA$1,0)))*BJ$5</f>
        <v>0</v>
      </c>
      <c r="BK17" s="2">
        <f>IF(BK$2=0,0,INDEX('Placebo Lags - Data'!$B:$BA,MATCH($Q17,'Placebo Lags - Data'!$A:$A,0),MATCH(BK$1,'Placebo Lags - Data'!$B$1:$BA$1,0)))*BK$5</f>
        <v>1.8344826996326447E-2</v>
      </c>
      <c r="BL17" s="2">
        <f>IF(BL$2=0,0,INDEX('Placebo Lags - Data'!$B:$BA,MATCH($Q17,'Placebo Lags - Data'!$A:$A,0),MATCH(BL$1,'Placebo Lags - Data'!$B$1:$BA$1,0)))*BL$5</f>
        <v>3.3531473018229008E-3</v>
      </c>
      <c r="BM17" s="2">
        <f>IF(BM$2=0,0,INDEX('Placebo Lags - Data'!$B:$BA,MATCH($Q17,'Placebo Lags - Data'!$A:$A,0),MATCH(BM$1,'Placebo Lags - Data'!$B$1:$BA$1,0)))*BM$5</f>
        <v>-2.1076048142276704E-4</v>
      </c>
      <c r="BN17" s="2">
        <f>IF(BN$2=0,0,INDEX('Placebo Lags - Data'!$B:$BA,MATCH($Q17,'Placebo Lags - Data'!$A:$A,0),MATCH(BN$1,'Placebo Lags - Data'!$B$1:$BA$1,0)))*BN$5</f>
        <v>-5.3209722973406315E-3</v>
      </c>
      <c r="BO17" s="2">
        <f>IF(BO$2=0,0,INDEX('Placebo Lags - Data'!$B:$BA,MATCH($Q17,'Placebo Lags - Data'!$A:$A,0),MATCH(BO$1,'Placebo Lags - Data'!$B$1:$BA$1,0)))*BO$5</f>
        <v>-8.0810533836483955E-3</v>
      </c>
      <c r="BP17" s="2">
        <f>IF(BP$2=0,0,INDEX('Placebo Lags - Data'!$B:$BA,MATCH($Q17,'Placebo Lags - Data'!$A:$A,0),MATCH(BP$1,'Placebo Lags - Data'!$B$1:$BA$1,0)))*BP$5</f>
        <v>-8.1747777760028839E-2</v>
      </c>
      <c r="BQ17" s="2"/>
      <c r="BR17" s="2"/>
    </row>
    <row r="18" spans="1:70" x14ac:dyDescent="0.25">
      <c r="A18" t="s">
        <v>38</v>
      </c>
      <c r="B18" s="2">
        <f t="shared" si="0"/>
        <v>2.4812525213846208</v>
      </c>
      <c r="Q18">
        <f>'Placebo Lags - Data'!A13</f>
        <v>1993</v>
      </c>
      <c r="R18" s="2">
        <f>IF(R$2=0,0,INDEX('Placebo Lags - Data'!$B:$BA,MATCH($Q18,'Placebo Lags - Data'!$A:$A,0),MATCH(R$1,'Placebo Lags - Data'!$B$1:$BA$1,0)))*R$5</f>
        <v>7.0916390977799892E-3</v>
      </c>
      <c r="S18" s="2">
        <f>IF(S$2=0,0,INDEX('Placebo Lags - Data'!$B:$BA,MATCH($Q18,'Placebo Lags - Data'!$A:$A,0),MATCH(S$1,'Placebo Lags - Data'!$B$1:$BA$1,0)))*S$5</f>
        <v>-1.0850313119590282E-2</v>
      </c>
      <c r="T18" s="2">
        <f>IF(T$2=0,0,INDEX('Placebo Lags - Data'!$B:$BA,MATCH($Q18,'Placebo Lags - Data'!$A:$A,0),MATCH(T$1,'Placebo Lags - Data'!$B$1:$BA$1,0)))*T$5</f>
        <v>0</v>
      </c>
      <c r="U18" s="2">
        <f>IF(U$2=0,0,INDEX('Placebo Lags - Data'!$B:$BA,MATCH($Q18,'Placebo Lags - Data'!$A:$A,0),MATCH(U$1,'Placebo Lags - Data'!$B$1:$BA$1,0)))*U$5</f>
        <v>-5.0060782814398408E-4</v>
      </c>
      <c r="V18" s="2">
        <f>IF(V$2=0,0,INDEX('Placebo Lags - Data'!$B:$BA,MATCH($Q18,'Placebo Lags - Data'!$A:$A,0),MATCH(V$1,'Placebo Lags - Data'!$B$1:$BA$1,0)))*V$5</f>
        <v>2.2741686552762985E-2</v>
      </c>
      <c r="W18" s="2">
        <f>IF(W$2=0,0,INDEX('Placebo Lags - Data'!$B:$BA,MATCH($Q18,'Placebo Lags - Data'!$A:$A,0),MATCH(W$1,'Placebo Lags - Data'!$B$1:$BA$1,0)))*W$5</f>
        <v>0</v>
      </c>
      <c r="X18" s="2">
        <f>IF(X$2=0,0,INDEX('Placebo Lags - Data'!$B:$BA,MATCH($Q18,'Placebo Lags - Data'!$A:$A,0),MATCH(X$1,'Placebo Lags - Data'!$B$1:$BA$1,0)))*X$5</f>
        <v>2.2674596402794123E-3</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-3.2931396272033453E-3</v>
      </c>
      <c r="AD18" s="2">
        <f>IF(AD$2=0,0,INDEX('Placebo Lags - Data'!$B:$BA,MATCH($Q18,'Placebo Lags - Data'!$A:$A,0),MATCH(AD$1,'Placebo Lags - Data'!$B$1:$BA$1,0)))*AD$5</f>
        <v>0</v>
      </c>
      <c r="AE18" s="2">
        <f>IF(AE$2=0,0,INDEX('Placebo Lags - Data'!$B:$BA,MATCH($Q18,'Placebo Lags - Data'!$A:$A,0),MATCH(AE$1,'Placebo Lags - Data'!$B$1:$BA$1,0)))*AE$5</f>
        <v>-3.1770206987857819E-2</v>
      </c>
      <c r="AF18" s="2">
        <f>IF(AF$2=0,0,INDEX('Placebo Lags - Data'!$B:$BA,MATCH($Q18,'Placebo Lags - Data'!$A:$A,0),MATCH(AF$1,'Placebo Lags - Data'!$B$1:$BA$1,0)))*AF$5</f>
        <v>9.0352448751218617E-5</v>
      </c>
      <c r="AG18" s="2">
        <f>IF(AG$2=0,0,INDEX('Placebo Lags - Data'!$B:$BA,MATCH($Q18,'Placebo Lags - Data'!$A:$A,0),MATCH(AG$1,'Placebo Lags - Data'!$B$1:$BA$1,0)))*AG$5</f>
        <v>0</v>
      </c>
      <c r="AH18" s="2">
        <f>IF(AH$2=0,0,INDEX('Placebo Lags - Data'!$B:$BA,MATCH($Q18,'Placebo Lags - Data'!$A:$A,0),MATCH(AH$1,'Placebo Lags - Data'!$B$1:$BA$1,0)))*AH$5</f>
        <v>4.7359757125377655E-2</v>
      </c>
      <c r="AI18" s="2">
        <f>IF(AI$2=0,0,INDEX('Placebo Lags - Data'!$B:$BA,MATCH($Q18,'Placebo Lags - Data'!$A:$A,0),MATCH(AI$1,'Placebo Lags - Data'!$B$1:$BA$1,0)))*AI$5</f>
        <v>-4.9063633196055889E-3</v>
      </c>
      <c r="AJ18" s="2">
        <f>IF(AJ$2=0,0,INDEX('Placebo Lags - Data'!$B:$BA,MATCH($Q18,'Placebo Lags - Data'!$A:$A,0),MATCH(AJ$1,'Placebo Lags - Data'!$B$1:$BA$1,0)))*AJ$5</f>
        <v>-1.0550189763307571E-2</v>
      </c>
      <c r="AK18" s="2">
        <f>IF(AK$2=0,0,INDEX('Placebo Lags - Data'!$B:$BA,MATCH($Q18,'Placebo Lags - Data'!$A:$A,0),MATCH(AK$1,'Placebo Lags - Data'!$B$1:$BA$1,0)))*AK$5</f>
        <v>-3.8695055991411209E-2</v>
      </c>
      <c r="AL18" s="2">
        <f>IF(AL$2=0,0,INDEX('Placebo Lags - Data'!$B:$BA,MATCH($Q18,'Placebo Lags - Data'!$A:$A,0),MATCH(AL$1,'Placebo Lags - Data'!$B$1:$BA$1,0)))*AL$5</f>
        <v>3.7736613303422928E-2</v>
      </c>
      <c r="AM18" s="2">
        <f>IF(AM$2=0,0,INDEX('Placebo Lags - Data'!$B:$BA,MATCH($Q18,'Placebo Lags - Data'!$A:$A,0),MATCH(AM$1,'Placebo Lags - Data'!$B$1:$BA$1,0)))*AM$5</f>
        <v>2.4287283420562744E-2</v>
      </c>
      <c r="AN18" s="2">
        <f>IF(AN$2=0,0,INDEX('Placebo Lags - Data'!$B:$BA,MATCH($Q18,'Placebo Lags - Data'!$A:$A,0),MATCH(AN$1,'Placebo Lags - Data'!$B$1:$BA$1,0)))*AN$5</f>
        <v>-9.0596890076994896E-3</v>
      </c>
      <c r="AO18" s="2">
        <f>IF(AO$2=0,0,INDEX('Placebo Lags - Data'!$B:$BA,MATCH($Q18,'Placebo Lags - Data'!$A:$A,0),MATCH(AO$1,'Placebo Lags - Data'!$B$1:$BA$1,0)))*AO$5</f>
        <v>1.4696485362946987E-2</v>
      </c>
      <c r="AP18" s="2">
        <f>IF(AP$2=0,0,INDEX('Placebo Lags - Data'!$B:$BA,MATCH($Q18,'Placebo Lags - Data'!$A:$A,0),MATCH(AP$1,'Placebo Lags - Data'!$B$1:$BA$1,0)))*AP$5</f>
        <v>-6.5985128283500671E-2</v>
      </c>
      <c r="AQ18" s="2">
        <f>IF(AQ$2=0,0,INDEX('Placebo Lags - Data'!$B:$BA,MATCH($Q18,'Placebo Lags - Data'!$A:$A,0),MATCH(AQ$1,'Placebo Lags - Data'!$B$1:$BA$1,0)))*AQ$5</f>
        <v>-5.8779339306056499E-3</v>
      </c>
      <c r="AR18" s="2">
        <f>IF(AR$2=0,0,INDEX('Placebo Lags - Data'!$B:$BA,MATCH($Q18,'Placebo Lags - Data'!$A:$A,0),MATCH(AR$1,'Placebo Lags - Data'!$B$1:$BA$1,0)))*AR$5</f>
        <v>-5.6839380413293839E-2</v>
      </c>
      <c r="AS18" s="2">
        <f>IF(AS$2=0,0,INDEX('Placebo Lags - Data'!$B:$BA,MATCH($Q18,'Placebo Lags - Data'!$A:$A,0),MATCH(AS$1,'Placebo Lags - Data'!$B$1:$BA$1,0)))*AS$5</f>
        <v>1.1945327743887901E-2</v>
      </c>
      <c r="AT18" s="2">
        <f>IF(AT$2=0,0,INDEX('Placebo Lags - Data'!$B:$BA,MATCH($Q18,'Placebo Lags - Data'!$A:$A,0),MATCH(AT$1,'Placebo Lags - Data'!$B$1:$BA$1,0)))*AT$5</f>
        <v>0</v>
      </c>
      <c r="AU18" s="2">
        <f>IF(AU$2=0,0,INDEX('Placebo Lags - Data'!$B:$BA,MATCH($Q18,'Placebo Lags - Data'!$A:$A,0),MATCH(AU$1,'Placebo Lags - Data'!$B$1:$BA$1,0)))*AU$5</f>
        <v>-2.401290088891983E-2</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7.4790269136428833E-3</v>
      </c>
      <c r="AZ18" s="2">
        <f>IF(AZ$2=0,0,INDEX('Placebo Lags - Data'!$B:$BA,MATCH($Q18,'Placebo Lags - Data'!$A:$A,0),MATCH(AZ$1,'Placebo Lags - Data'!$B$1:$BA$1,0)))*AZ$5</f>
        <v>1.6883371397852898E-2</v>
      </c>
      <c r="BA18" s="2">
        <f>IF(BA$2=0,0,INDEX('Placebo Lags - Data'!$B:$BA,MATCH($Q18,'Placebo Lags - Data'!$A:$A,0),MATCH(BA$1,'Placebo Lags - Data'!$B$1:$BA$1,0)))*BA$5</f>
        <v>-7.8335767611861229E-3</v>
      </c>
      <c r="BB18" s="2">
        <f>IF(BB$2=0,0,INDEX('Placebo Lags - Data'!$B:$BA,MATCH($Q18,'Placebo Lags - Data'!$A:$A,0),MATCH(BB$1,'Placebo Lags - Data'!$B$1:$BA$1,0)))*BB$5</f>
        <v>0</v>
      </c>
      <c r="BC18" s="2">
        <f>IF(BC$2=0,0,INDEX('Placebo Lags - Data'!$B:$BA,MATCH($Q18,'Placebo Lags - Data'!$A:$A,0),MATCH(BC$1,'Placebo Lags - Data'!$B$1:$BA$1,0)))*BC$5</f>
        <v>1.6468165442347527E-2</v>
      </c>
      <c r="BD18" s="2">
        <f>IF(BD$2=0,0,INDEX('Placebo Lags - Data'!$B:$BA,MATCH($Q18,'Placebo Lags - Data'!$A:$A,0),MATCH(BD$1,'Placebo Lags - Data'!$B$1:$BA$1,0)))*BD$5</f>
        <v>-6.4690411818446591E-6</v>
      </c>
      <c r="BE18" s="2">
        <f>IF(BE$2=0,0,INDEX('Placebo Lags - Data'!$B:$BA,MATCH($Q18,'Placebo Lags - Data'!$A:$A,0),MATCH(BE$1,'Placebo Lags - Data'!$B$1:$BA$1,0)))*BE$5</f>
        <v>0</v>
      </c>
      <c r="BF18" s="2">
        <f>IF(BF$2=0,0,INDEX('Placebo Lags - Data'!$B:$BA,MATCH($Q18,'Placebo Lags - Data'!$A:$A,0),MATCH(BF$1,'Placebo Lags - Data'!$B$1:$BA$1,0)))*BF$5</f>
        <v>2.3342708125710487E-2</v>
      </c>
      <c r="BG18" s="2">
        <f>IF(BG$2=0,0,INDEX('Placebo Lags - Data'!$B:$BA,MATCH($Q18,'Placebo Lags - Data'!$A:$A,0),MATCH(BG$1,'Placebo Lags - Data'!$B$1:$BA$1,0)))*BG$5</f>
        <v>6.8817012012004852E-2</v>
      </c>
      <c r="BH18" s="2">
        <f>IF(BH$2=0,0,INDEX('Placebo Lags - Data'!$B:$BA,MATCH($Q18,'Placebo Lags - Data'!$A:$A,0),MATCH(BH$1,'Placebo Lags - Data'!$B$1:$BA$1,0)))*BH$5</f>
        <v>-8.4031717851758003E-3</v>
      </c>
      <c r="BI18" s="2">
        <f>IF(BI$2=0,0,INDEX('Placebo Lags - Data'!$B:$BA,MATCH($Q18,'Placebo Lags - Data'!$A:$A,0),MATCH(BI$1,'Placebo Lags - Data'!$B$1:$BA$1,0)))*BI$5</f>
        <v>-5.2335821092128754E-3</v>
      </c>
      <c r="BJ18" s="2">
        <f>IF(BJ$2=0,0,INDEX('Placebo Lags - Data'!$B:$BA,MATCH($Q18,'Placebo Lags - Data'!$A:$A,0),MATCH(BJ$1,'Placebo Lags - Data'!$B$1:$BA$1,0)))*BJ$5</f>
        <v>0</v>
      </c>
      <c r="BK18" s="2">
        <f>IF(BK$2=0,0,INDEX('Placebo Lags - Data'!$B:$BA,MATCH($Q18,'Placebo Lags - Data'!$A:$A,0),MATCH(BK$1,'Placebo Lags - Data'!$B$1:$BA$1,0)))*BK$5</f>
        <v>1.5514099039137363E-2</v>
      </c>
      <c r="BL18" s="2">
        <f>IF(BL$2=0,0,INDEX('Placebo Lags - Data'!$B:$BA,MATCH($Q18,'Placebo Lags - Data'!$A:$A,0),MATCH(BL$1,'Placebo Lags - Data'!$B$1:$BA$1,0)))*BL$5</f>
        <v>-7.1405647322535515E-3</v>
      </c>
      <c r="BM18" s="2">
        <f>IF(BM$2=0,0,INDEX('Placebo Lags - Data'!$B:$BA,MATCH($Q18,'Placebo Lags - Data'!$A:$A,0),MATCH(BM$1,'Placebo Lags - Data'!$B$1:$BA$1,0)))*BM$5</f>
        <v>-2.9028208926320076E-2</v>
      </c>
      <c r="BN18" s="2">
        <f>IF(BN$2=0,0,INDEX('Placebo Lags - Data'!$B:$BA,MATCH($Q18,'Placebo Lags - Data'!$A:$A,0),MATCH(BN$1,'Placebo Lags - Data'!$B$1:$BA$1,0)))*BN$5</f>
        <v>-9.6321152523159981E-3</v>
      </c>
      <c r="BO18" s="2">
        <f>IF(BO$2=0,0,INDEX('Placebo Lags - Data'!$B:$BA,MATCH($Q18,'Placebo Lags - Data'!$A:$A,0),MATCH(BO$1,'Placebo Lags - Data'!$B$1:$BA$1,0)))*BO$5</f>
        <v>-2.2290581837296486E-3</v>
      </c>
      <c r="BP18" s="2">
        <f>IF(BP$2=0,0,INDEX('Placebo Lags - Data'!$B:$BA,MATCH($Q18,'Placebo Lags - Data'!$A:$A,0),MATCH(BP$1,'Placebo Lags - Data'!$B$1:$BA$1,0)))*BP$5</f>
        <v>-2.47349813580513E-2</v>
      </c>
      <c r="BQ18" s="2"/>
      <c r="BR18" s="2"/>
    </row>
    <row r="19" spans="1:70" x14ac:dyDescent="0.25">
      <c r="A19" t="s">
        <v>43</v>
      </c>
      <c r="B19" s="2">
        <f t="shared" si="0"/>
        <v>2.3912490142801968</v>
      </c>
      <c r="Q19">
        <f>'Placebo Lags - Data'!A14</f>
        <v>1994</v>
      </c>
      <c r="R19" s="2">
        <f>IF(R$2=0,0,INDEX('Placebo Lags - Data'!$B:$BA,MATCH($Q19,'Placebo Lags - Data'!$A:$A,0),MATCH(R$1,'Placebo Lags - Data'!$B$1:$BA$1,0)))*R$5</f>
        <v>3.4022016916424036E-3</v>
      </c>
      <c r="S19" s="2">
        <f>IF(S$2=0,0,INDEX('Placebo Lags - Data'!$B:$BA,MATCH($Q19,'Placebo Lags - Data'!$A:$A,0),MATCH(S$1,'Placebo Lags - Data'!$B$1:$BA$1,0)))*S$5</f>
        <v>8.5160946473479271E-3</v>
      </c>
      <c r="T19" s="2">
        <f>IF(T$2=0,0,INDEX('Placebo Lags - Data'!$B:$BA,MATCH($Q19,'Placebo Lags - Data'!$A:$A,0),MATCH(T$1,'Placebo Lags - Data'!$B$1:$BA$1,0)))*T$5</f>
        <v>0</v>
      </c>
      <c r="U19" s="2">
        <f>IF(U$2=0,0,INDEX('Placebo Lags - Data'!$B:$BA,MATCH($Q19,'Placebo Lags - Data'!$A:$A,0),MATCH(U$1,'Placebo Lags - Data'!$B$1:$BA$1,0)))*U$5</f>
        <v>1.6046749427914619E-2</v>
      </c>
      <c r="V19" s="2">
        <f>IF(V$2=0,0,INDEX('Placebo Lags - Data'!$B:$BA,MATCH($Q19,'Placebo Lags - Data'!$A:$A,0),MATCH(V$1,'Placebo Lags - Data'!$B$1:$BA$1,0)))*V$5</f>
        <v>3.7275135517120361E-2</v>
      </c>
      <c r="W19" s="2">
        <f>IF(W$2=0,0,INDEX('Placebo Lags - Data'!$B:$BA,MATCH($Q19,'Placebo Lags - Data'!$A:$A,0),MATCH(W$1,'Placebo Lags - Data'!$B$1:$BA$1,0)))*W$5</f>
        <v>0</v>
      </c>
      <c r="X19" s="2">
        <f>IF(X$2=0,0,INDEX('Placebo Lags - Data'!$B:$BA,MATCH($Q19,'Placebo Lags - Data'!$A:$A,0),MATCH(X$1,'Placebo Lags - Data'!$B$1:$BA$1,0)))*X$5</f>
        <v>-1.6225649043917656E-2</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8.5720856441184878E-4</v>
      </c>
      <c r="AD19" s="2">
        <f>IF(AD$2=0,0,INDEX('Placebo Lags - Data'!$B:$BA,MATCH($Q19,'Placebo Lags - Data'!$A:$A,0),MATCH(AD$1,'Placebo Lags - Data'!$B$1:$BA$1,0)))*AD$5</f>
        <v>0</v>
      </c>
      <c r="AE19" s="2">
        <f>IF(AE$2=0,0,INDEX('Placebo Lags - Data'!$B:$BA,MATCH($Q19,'Placebo Lags - Data'!$A:$A,0),MATCH(AE$1,'Placebo Lags - Data'!$B$1:$BA$1,0)))*AE$5</f>
        <v>7.6073468662798405E-3</v>
      </c>
      <c r="AF19" s="2">
        <f>IF(AF$2=0,0,INDEX('Placebo Lags - Data'!$B:$BA,MATCH($Q19,'Placebo Lags - Data'!$A:$A,0),MATCH(AF$1,'Placebo Lags - Data'!$B$1:$BA$1,0)))*AF$5</f>
        <v>2.3203663527965546E-2</v>
      </c>
      <c r="AG19" s="2">
        <f>IF(AG$2=0,0,INDEX('Placebo Lags - Data'!$B:$BA,MATCH($Q19,'Placebo Lags - Data'!$A:$A,0),MATCH(AG$1,'Placebo Lags - Data'!$B$1:$BA$1,0)))*AG$5</f>
        <v>0</v>
      </c>
      <c r="AH19" s="2">
        <f>IF(AH$2=0,0,INDEX('Placebo Lags - Data'!$B:$BA,MATCH($Q19,'Placebo Lags - Data'!$A:$A,0),MATCH(AH$1,'Placebo Lags - Data'!$B$1:$BA$1,0)))*AH$5</f>
        <v>1.0430523194372654E-2</v>
      </c>
      <c r="AI19" s="2">
        <f>IF(AI$2=0,0,INDEX('Placebo Lags - Data'!$B:$BA,MATCH($Q19,'Placebo Lags - Data'!$A:$A,0),MATCH(AI$1,'Placebo Lags - Data'!$B$1:$BA$1,0)))*AI$5</f>
        <v>6.6823512315750122E-3</v>
      </c>
      <c r="AJ19" s="2">
        <f>IF(AJ$2=0,0,INDEX('Placebo Lags - Data'!$B:$BA,MATCH($Q19,'Placebo Lags - Data'!$A:$A,0),MATCH(AJ$1,'Placebo Lags - Data'!$B$1:$BA$1,0)))*AJ$5</f>
        <v>2.9162836726754904E-3</v>
      </c>
      <c r="AK19" s="2">
        <f>IF(AK$2=0,0,INDEX('Placebo Lags - Data'!$B:$BA,MATCH($Q19,'Placebo Lags - Data'!$A:$A,0),MATCH(AK$1,'Placebo Lags - Data'!$B$1:$BA$1,0)))*AK$5</f>
        <v>2.8010845184326172E-2</v>
      </c>
      <c r="AL19" s="2">
        <f>IF(AL$2=0,0,INDEX('Placebo Lags - Data'!$B:$BA,MATCH($Q19,'Placebo Lags - Data'!$A:$A,0),MATCH(AL$1,'Placebo Lags - Data'!$B$1:$BA$1,0)))*AL$5</f>
        <v>7.4431928806006908E-3</v>
      </c>
      <c r="AM19" s="2">
        <f>IF(AM$2=0,0,INDEX('Placebo Lags - Data'!$B:$BA,MATCH($Q19,'Placebo Lags - Data'!$A:$A,0),MATCH(AM$1,'Placebo Lags - Data'!$B$1:$BA$1,0)))*AM$5</f>
        <v>-1.2119303457438946E-2</v>
      </c>
      <c r="AN19" s="2">
        <f>IF(AN$2=0,0,INDEX('Placebo Lags - Data'!$B:$BA,MATCH($Q19,'Placebo Lags - Data'!$A:$A,0),MATCH(AN$1,'Placebo Lags - Data'!$B$1:$BA$1,0)))*AN$5</f>
        <v>3.2271980307996273E-4</v>
      </c>
      <c r="AO19" s="2">
        <f>IF(AO$2=0,0,INDEX('Placebo Lags - Data'!$B:$BA,MATCH($Q19,'Placebo Lags - Data'!$A:$A,0),MATCH(AO$1,'Placebo Lags - Data'!$B$1:$BA$1,0)))*AO$5</f>
        <v>-3.7304756697267294E-3</v>
      </c>
      <c r="AP19" s="2">
        <f>IF(AP$2=0,0,INDEX('Placebo Lags - Data'!$B:$BA,MATCH($Q19,'Placebo Lags - Data'!$A:$A,0),MATCH(AP$1,'Placebo Lags - Data'!$B$1:$BA$1,0)))*AP$5</f>
        <v>-4.6204801648855209E-2</v>
      </c>
      <c r="AQ19" s="2">
        <f>IF(AQ$2=0,0,INDEX('Placebo Lags - Data'!$B:$BA,MATCH($Q19,'Placebo Lags - Data'!$A:$A,0),MATCH(AQ$1,'Placebo Lags - Data'!$B$1:$BA$1,0)))*AQ$5</f>
        <v>-4.4880975037813187E-2</v>
      </c>
      <c r="AR19" s="2">
        <f>IF(AR$2=0,0,INDEX('Placebo Lags - Data'!$B:$BA,MATCH($Q19,'Placebo Lags - Data'!$A:$A,0),MATCH(AR$1,'Placebo Lags - Data'!$B$1:$BA$1,0)))*AR$5</f>
        <v>-3.6959178745746613E-2</v>
      </c>
      <c r="AS19" s="2">
        <f>IF(AS$2=0,0,INDEX('Placebo Lags - Data'!$B:$BA,MATCH($Q19,'Placebo Lags - Data'!$A:$A,0),MATCH(AS$1,'Placebo Lags - Data'!$B$1:$BA$1,0)))*AS$5</f>
        <v>-2.4315360933542252E-2</v>
      </c>
      <c r="AT19" s="2">
        <f>IF(AT$2=0,0,INDEX('Placebo Lags - Data'!$B:$BA,MATCH($Q19,'Placebo Lags - Data'!$A:$A,0),MATCH(AT$1,'Placebo Lags - Data'!$B$1:$BA$1,0)))*AT$5</f>
        <v>0</v>
      </c>
      <c r="AU19" s="2">
        <f>IF(AU$2=0,0,INDEX('Placebo Lags - Data'!$B:$BA,MATCH($Q19,'Placebo Lags - Data'!$A:$A,0),MATCH(AU$1,'Placebo Lags - Data'!$B$1:$BA$1,0)))*AU$5</f>
        <v>-5.2223730832338333E-2</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6.8928701803088188E-3</v>
      </c>
      <c r="AZ19" s="2">
        <f>IF(AZ$2=0,0,INDEX('Placebo Lags - Data'!$B:$BA,MATCH($Q19,'Placebo Lags - Data'!$A:$A,0),MATCH(AZ$1,'Placebo Lags - Data'!$B$1:$BA$1,0)))*AZ$5</f>
        <v>-1.7034342512488365E-2</v>
      </c>
      <c r="BA19" s="2">
        <f>IF(BA$2=0,0,INDEX('Placebo Lags - Data'!$B:$BA,MATCH($Q19,'Placebo Lags - Data'!$A:$A,0),MATCH(BA$1,'Placebo Lags - Data'!$B$1:$BA$1,0)))*BA$5</f>
        <v>8.5222003981471062E-3</v>
      </c>
      <c r="BB19" s="2">
        <f>IF(BB$2=0,0,INDEX('Placebo Lags - Data'!$B:$BA,MATCH($Q19,'Placebo Lags - Data'!$A:$A,0),MATCH(BB$1,'Placebo Lags - Data'!$B$1:$BA$1,0)))*BB$5</f>
        <v>0</v>
      </c>
      <c r="BC19" s="2">
        <f>IF(BC$2=0,0,INDEX('Placebo Lags - Data'!$B:$BA,MATCH($Q19,'Placebo Lags - Data'!$A:$A,0),MATCH(BC$1,'Placebo Lags - Data'!$B$1:$BA$1,0)))*BC$5</f>
        <v>8.3826780319213867E-3</v>
      </c>
      <c r="BD19" s="2">
        <f>IF(BD$2=0,0,INDEX('Placebo Lags - Data'!$B:$BA,MATCH($Q19,'Placebo Lags - Data'!$A:$A,0),MATCH(BD$1,'Placebo Lags - Data'!$B$1:$BA$1,0)))*BD$5</f>
        <v>1.4899211004376411E-2</v>
      </c>
      <c r="BE19" s="2">
        <f>IF(BE$2=0,0,INDEX('Placebo Lags - Data'!$B:$BA,MATCH($Q19,'Placebo Lags - Data'!$A:$A,0),MATCH(BE$1,'Placebo Lags - Data'!$B$1:$BA$1,0)))*BE$5</f>
        <v>0</v>
      </c>
      <c r="BF19" s="2">
        <f>IF(BF$2=0,0,INDEX('Placebo Lags - Data'!$B:$BA,MATCH($Q19,'Placebo Lags - Data'!$A:$A,0),MATCH(BF$1,'Placebo Lags - Data'!$B$1:$BA$1,0)))*BF$5</f>
        <v>5.0782691687345505E-2</v>
      </c>
      <c r="BG19" s="2">
        <f>IF(BG$2=0,0,INDEX('Placebo Lags - Data'!$B:$BA,MATCH($Q19,'Placebo Lags - Data'!$A:$A,0),MATCH(BG$1,'Placebo Lags - Data'!$B$1:$BA$1,0)))*BG$5</f>
        <v>-3.2265286892652512E-2</v>
      </c>
      <c r="BH19" s="2">
        <f>IF(BH$2=0,0,INDEX('Placebo Lags - Data'!$B:$BA,MATCH($Q19,'Placebo Lags - Data'!$A:$A,0),MATCH(BH$1,'Placebo Lags - Data'!$B$1:$BA$1,0)))*BH$5</f>
        <v>2.0328233018517494E-2</v>
      </c>
      <c r="BI19" s="2">
        <f>IF(BI$2=0,0,INDEX('Placebo Lags - Data'!$B:$BA,MATCH($Q19,'Placebo Lags - Data'!$A:$A,0),MATCH(BI$1,'Placebo Lags - Data'!$B$1:$BA$1,0)))*BI$5</f>
        <v>-8.2063600420951843E-3</v>
      </c>
      <c r="BJ19" s="2">
        <f>IF(BJ$2=0,0,INDEX('Placebo Lags - Data'!$B:$BA,MATCH($Q19,'Placebo Lags - Data'!$A:$A,0),MATCH(BJ$1,'Placebo Lags - Data'!$B$1:$BA$1,0)))*BJ$5</f>
        <v>0</v>
      </c>
      <c r="BK19" s="2">
        <f>IF(BK$2=0,0,INDEX('Placebo Lags - Data'!$B:$BA,MATCH($Q19,'Placebo Lags - Data'!$A:$A,0),MATCH(BK$1,'Placebo Lags - Data'!$B$1:$BA$1,0)))*BK$5</f>
        <v>-3.9613921195268631E-2</v>
      </c>
      <c r="BL19" s="2">
        <f>IF(BL$2=0,0,INDEX('Placebo Lags - Data'!$B:$BA,MATCH($Q19,'Placebo Lags - Data'!$A:$A,0),MATCH(BL$1,'Placebo Lags - Data'!$B$1:$BA$1,0)))*BL$5</f>
        <v>9.8039316071663052E-5</v>
      </c>
      <c r="BM19" s="2">
        <f>IF(BM$2=0,0,INDEX('Placebo Lags - Data'!$B:$BA,MATCH($Q19,'Placebo Lags - Data'!$A:$A,0),MATCH(BM$1,'Placebo Lags - Data'!$B$1:$BA$1,0)))*BM$5</f>
        <v>2.3091899231076241E-2</v>
      </c>
      <c r="BN19" s="2">
        <f>IF(BN$2=0,0,INDEX('Placebo Lags - Data'!$B:$BA,MATCH($Q19,'Placebo Lags - Data'!$A:$A,0),MATCH(BN$1,'Placebo Lags - Data'!$B$1:$BA$1,0)))*BN$5</f>
        <v>-1.4788609929382801E-2</v>
      </c>
      <c r="BO19" s="2">
        <f>IF(BO$2=0,0,INDEX('Placebo Lags - Data'!$B:$BA,MATCH($Q19,'Placebo Lags - Data'!$A:$A,0),MATCH(BO$1,'Placebo Lags - Data'!$B$1:$BA$1,0)))*BO$5</f>
        <v>6.7397818202152848E-4</v>
      </c>
      <c r="BP19" s="2">
        <f>IF(BP$2=0,0,INDEX('Placebo Lags - Data'!$B:$BA,MATCH($Q19,'Placebo Lags - Data'!$A:$A,0),MATCH(BP$1,'Placebo Lags - Data'!$B$1:$BA$1,0)))*BP$5</f>
        <v>-4.1962526738643646E-2</v>
      </c>
      <c r="BQ19" s="2"/>
      <c r="BR19" s="2"/>
    </row>
    <row r="20" spans="1:70" x14ac:dyDescent="0.25">
      <c r="A20" t="s">
        <v>45</v>
      </c>
      <c r="B20" s="2">
        <f t="shared" si="0"/>
        <v>2.3214367262438671</v>
      </c>
      <c r="Q20">
        <f>'Placebo Lags - Data'!A15</f>
        <v>1995</v>
      </c>
      <c r="R20" s="2">
        <f>IF(R$2=0,0,INDEX('Placebo Lags - Data'!$B:$BA,MATCH($Q20,'Placebo Lags - Data'!$A:$A,0),MATCH(R$1,'Placebo Lags - Data'!$B$1:$BA$1,0)))*R$5</f>
        <v>-1.5323947183787823E-2</v>
      </c>
      <c r="S20" s="2">
        <f>IF(S$2=0,0,INDEX('Placebo Lags - Data'!$B:$BA,MATCH($Q20,'Placebo Lags - Data'!$A:$A,0),MATCH(S$1,'Placebo Lags - Data'!$B$1:$BA$1,0)))*S$5</f>
        <v>-4.5187369687482715E-4</v>
      </c>
      <c r="T20" s="2">
        <f>IF(T$2=0,0,INDEX('Placebo Lags - Data'!$B:$BA,MATCH($Q20,'Placebo Lags - Data'!$A:$A,0),MATCH(T$1,'Placebo Lags - Data'!$B$1:$BA$1,0)))*T$5</f>
        <v>0</v>
      </c>
      <c r="U20" s="2">
        <f>IF(U$2=0,0,INDEX('Placebo Lags - Data'!$B:$BA,MATCH($Q20,'Placebo Lags - Data'!$A:$A,0),MATCH(U$1,'Placebo Lags - Data'!$B$1:$BA$1,0)))*U$5</f>
        <v>5.8875296963378787E-4</v>
      </c>
      <c r="V20" s="2">
        <f>IF(V$2=0,0,INDEX('Placebo Lags - Data'!$B:$BA,MATCH($Q20,'Placebo Lags - Data'!$A:$A,0),MATCH(V$1,'Placebo Lags - Data'!$B$1:$BA$1,0)))*V$5</f>
        <v>6.2038861215114594E-2</v>
      </c>
      <c r="W20" s="2">
        <f>IF(W$2=0,0,INDEX('Placebo Lags - Data'!$B:$BA,MATCH($Q20,'Placebo Lags - Data'!$A:$A,0),MATCH(W$1,'Placebo Lags - Data'!$B$1:$BA$1,0)))*W$5</f>
        <v>0</v>
      </c>
      <c r="X20" s="2">
        <f>IF(X$2=0,0,INDEX('Placebo Lags - Data'!$B:$BA,MATCH($Q20,'Placebo Lags - Data'!$A:$A,0),MATCH(X$1,'Placebo Lags - Data'!$B$1:$BA$1,0)))*X$5</f>
        <v>-1.5607603127136827E-3</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4.0681962855160236E-3</v>
      </c>
      <c r="AD20" s="2">
        <f>IF(AD$2=0,0,INDEX('Placebo Lags - Data'!$B:$BA,MATCH($Q20,'Placebo Lags - Data'!$A:$A,0),MATCH(AD$1,'Placebo Lags - Data'!$B$1:$BA$1,0)))*AD$5</f>
        <v>0</v>
      </c>
      <c r="AE20" s="2">
        <f>IF(AE$2=0,0,INDEX('Placebo Lags - Data'!$B:$BA,MATCH($Q20,'Placebo Lags - Data'!$A:$A,0),MATCH(AE$1,'Placebo Lags - Data'!$B$1:$BA$1,0)))*AE$5</f>
        <v>2.7570471167564392E-2</v>
      </c>
      <c r="AF20" s="2">
        <f>IF(AF$2=0,0,INDEX('Placebo Lags - Data'!$B:$BA,MATCH($Q20,'Placebo Lags - Data'!$A:$A,0),MATCH(AF$1,'Placebo Lags - Data'!$B$1:$BA$1,0)))*AF$5</f>
        <v>1.7706392332911491E-2</v>
      </c>
      <c r="AG20" s="2">
        <f>IF(AG$2=0,0,INDEX('Placebo Lags - Data'!$B:$BA,MATCH($Q20,'Placebo Lags - Data'!$A:$A,0),MATCH(AG$1,'Placebo Lags - Data'!$B$1:$BA$1,0)))*AG$5</f>
        <v>0</v>
      </c>
      <c r="AH20" s="2">
        <f>IF(AH$2=0,0,INDEX('Placebo Lags - Data'!$B:$BA,MATCH($Q20,'Placebo Lags - Data'!$A:$A,0),MATCH(AH$1,'Placebo Lags - Data'!$B$1:$BA$1,0)))*AH$5</f>
        <v>-4.4718917459249496E-2</v>
      </c>
      <c r="AI20" s="2">
        <f>IF(AI$2=0,0,INDEX('Placebo Lags - Data'!$B:$BA,MATCH($Q20,'Placebo Lags - Data'!$A:$A,0),MATCH(AI$1,'Placebo Lags - Data'!$B$1:$BA$1,0)))*AI$5</f>
        <v>1.0286969132721424E-2</v>
      </c>
      <c r="AJ20" s="2">
        <f>IF(AJ$2=0,0,INDEX('Placebo Lags - Data'!$B:$BA,MATCH($Q20,'Placebo Lags - Data'!$A:$A,0),MATCH(AJ$1,'Placebo Lags - Data'!$B$1:$BA$1,0)))*AJ$5</f>
        <v>-3.0626537278294563E-2</v>
      </c>
      <c r="AK20" s="2">
        <f>IF(AK$2=0,0,INDEX('Placebo Lags - Data'!$B:$BA,MATCH($Q20,'Placebo Lags - Data'!$A:$A,0),MATCH(AK$1,'Placebo Lags - Data'!$B$1:$BA$1,0)))*AK$5</f>
        <v>1.4518901705741882E-2</v>
      </c>
      <c r="AL20" s="2">
        <f>IF(AL$2=0,0,INDEX('Placebo Lags - Data'!$B:$BA,MATCH($Q20,'Placebo Lags - Data'!$A:$A,0),MATCH(AL$1,'Placebo Lags - Data'!$B$1:$BA$1,0)))*AL$5</f>
        <v>-1.8143861088901758E-3</v>
      </c>
      <c r="AM20" s="2">
        <f>IF(AM$2=0,0,INDEX('Placebo Lags - Data'!$B:$BA,MATCH($Q20,'Placebo Lags - Data'!$A:$A,0),MATCH(AM$1,'Placebo Lags - Data'!$B$1:$BA$1,0)))*AM$5</f>
        <v>2.3072201292961836E-3</v>
      </c>
      <c r="AN20" s="2">
        <f>IF(AN$2=0,0,INDEX('Placebo Lags - Data'!$B:$BA,MATCH($Q20,'Placebo Lags - Data'!$A:$A,0),MATCH(AN$1,'Placebo Lags - Data'!$B$1:$BA$1,0)))*AN$5</f>
        <v>2.480474766343832E-3</v>
      </c>
      <c r="AO20" s="2">
        <f>IF(AO$2=0,0,INDEX('Placebo Lags - Data'!$B:$BA,MATCH($Q20,'Placebo Lags - Data'!$A:$A,0),MATCH(AO$1,'Placebo Lags - Data'!$B$1:$BA$1,0)))*AO$5</f>
        <v>-2.6006743311882019E-2</v>
      </c>
      <c r="AP20" s="2">
        <f>IF(AP$2=0,0,INDEX('Placebo Lags - Data'!$B:$BA,MATCH($Q20,'Placebo Lags - Data'!$A:$A,0),MATCH(AP$1,'Placebo Lags - Data'!$B$1:$BA$1,0)))*AP$5</f>
        <v>-5.993720144033432E-2</v>
      </c>
      <c r="AQ20" s="2">
        <f>IF(AQ$2=0,0,INDEX('Placebo Lags - Data'!$B:$BA,MATCH($Q20,'Placebo Lags - Data'!$A:$A,0),MATCH(AQ$1,'Placebo Lags - Data'!$B$1:$BA$1,0)))*AQ$5</f>
        <v>-2.0747676491737366E-2</v>
      </c>
      <c r="AR20" s="2">
        <f>IF(AR$2=0,0,INDEX('Placebo Lags - Data'!$B:$BA,MATCH($Q20,'Placebo Lags - Data'!$A:$A,0),MATCH(AR$1,'Placebo Lags - Data'!$B$1:$BA$1,0)))*AR$5</f>
        <v>1.6708547249436378E-2</v>
      </c>
      <c r="AS20" s="2">
        <f>IF(AS$2=0,0,INDEX('Placebo Lags - Data'!$B:$BA,MATCH($Q20,'Placebo Lags - Data'!$A:$A,0),MATCH(AS$1,'Placebo Lags - Data'!$B$1:$BA$1,0)))*AS$5</f>
        <v>2.406013198196888E-3</v>
      </c>
      <c r="AT20" s="2">
        <f>IF(AT$2=0,0,INDEX('Placebo Lags - Data'!$B:$BA,MATCH($Q20,'Placebo Lags - Data'!$A:$A,0),MATCH(AT$1,'Placebo Lags - Data'!$B$1:$BA$1,0)))*AT$5</f>
        <v>0</v>
      </c>
      <c r="AU20" s="2">
        <f>IF(AU$2=0,0,INDEX('Placebo Lags - Data'!$B:$BA,MATCH($Q20,'Placebo Lags - Data'!$A:$A,0),MATCH(AU$1,'Placebo Lags - Data'!$B$1:$BA$1,0)))*AU$5</f>
        <v>4.084613174200058E-2</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1.9532725214958191E-2</v>
      </c>
      <c r="AZ20" s="2">
        <f>IF(AZ$2=0,0,INDEX('Placebo Lags - Data'!$B:$BA,MATCH($Q20,'Placebo Lags - Data'!$A:$A,0),MATCH(AZ$1,'Placebo Lags - Data'!$B$1:$BA$1,0)))*AZ$5</f>
        <v>-2.5462502613663673E-2</v>
      </c>
      <c r="BA20" s="2">
        <f>IF(BA$2=0,0,INDEX('Placebo Lags - Data'!$B:$BA,MATCH($Q20,'Placebo Lags - Data'!$A:$A,0),MATCH(BA$1,'Placebo Lags - Data'!$B$1:$BA$1,0)))*BA$5</f>
        <v>8.6613493040204048E-3</v>
      </c>
      <c r="BB20" s="2">
        <f>IF(BB$2=0,0,INDEX('Placebo Lags - Data'!$B:$BA,MATCH($Q20,'Placebo Lags - Data'!$A:$A,0),MATCH(BB$1,'Placebo Lags - Data'!$B$1:$BA$1,0)))*BB$5</f>
        <v>0</v>
      </c>
      <c r="BC20" s="2">
        <f>IF(BC$2=0,0,INDEX('Placebo Lags - Data'!$B:$BA,MATCH($Q20,'Placebo Lags - Data'!$A:$A,0),MATCH(BC$1,'Placebo Lags - Data'!$B$1:$BA$1,0)))*BC$5</f>
        <v>1.8803713843226433E-2</v>
      </c>
      <c r="BD20" s="2">
        <f>IF(BD$2=0,0,INDEX('Placebo Lags - Data'!$B:$BA,MATCH($Q20,'Placebo Lags - Data'!$A:$A,0),MATCH(BD$1,'Placebo Lags - Data'!$B$1:$BA$1,0)))*BD$5</f>
        <v>-3.6713068839162588E-3</v>
      </c>
      <c r="BE20" s="2">
        <f>IF(BE$2=0,0,INDEX('Placebo Lags - Data'!$B:$BA,MATCH($Q20,'Placebo Lags - Data'!$A:$A,0),MATCH(BE$1,'Placebo Lags - Data'!$B$1:$BA$1,0)))*BE$5</f>
        <v>0</v>
      </c>
      <c r="BF20" s="2">
        <f>IF(BF$2=0,0,INDEX('Placebo Lags - Data'!$B:$BA,MATCH($Q20,'Placebo Lags - Data'!$A:$A,0),MATCH(BF$1,'Placebo Lags - Data'!$B$1:$BA$1,0)))*BF$5</f>
        <v>1.5904100611805916E-2</v>
      </c>
      <c r="BG20" s="2">
        <f>IF(BG$2=0,0,INDEX('Placebo Lags - Data'!$B:$BA,MATCH($Q20,'Placebo Lags - Data'!$A:$A,0),MATCH(BG$1,'Placebo Lags - Data'!$B$1:$BA$1,0)))*BG$5</f>
        <v>-5.3351748734712601E-2</v>
      </c>
      <c r="BH20" s="2">
        <f>IF(BH$2=0,0,INDEX('Placebo Lags - Data'!$B:$BA,MATCH($Q20,'Placebo Lags - Data'!$A:$A,0),MATCH(BH$1,'Placebo Lags - Data'!$B$1:$BA$1,0)))*BH$5</f>
        <v>-3.3535849070176482E-4</v>
      </c>
      <c r="BI20" s="2">
        <f>IF(BI$2=0,0,INDEX('Placebo Lags - Data'!$B:$BA,MATCH($Q20,'Placebo Lags - Data'!$A:$A,0),MATCH(BI$1,'Placebo Lags - Data'!$B$1:$BA$1,0)))*BI$5</f>
        <v>-3.0120287090539932E-2</v>
      </c>
      <c r="BJ20" s="2">
        <f>IF(BJ$2=0,0,INDEX('Placebo Lags - Data'!$B:$BA,MATCH($Q20,'Placebo Lags - Data'!$A:$A,0),MATCH(BJ$1,'Placebo Lags - Data'!$B$1:$BA$1,0)))*BJ$5</f>
        <v>0</v>
      </c>
      <c r="BK20" s="2">
        <f>IF(BK$2=0,0,INDEX('Placebo Lags - Data'!$B:$BA,MATCH($Q20,'Placebo Lags - Data'!$A:$A,0),MATCH(BK$1,'Placebo Lags - Data'!$B$1:$BA$1,0)))*BK$5</f>
        <v>-1.6091426834464073E-2</v>
      </c>
      <c r="BL20" s="2">
        <f>IF(BL$2=0,0,INDEX('Placebo Lags - Data'!$B:$BA,MATCH($Q20,'Placebo Lags - Data'!$A:$A,0),MATCH(BL$1,'Placebo Lags - Data'!$B$1:$BA$1,0)))*BL$5</f>
        <v>6.3754655420780182E-3</v>
      </c>
      <c r="BM20" s="2">
        <f>IF(BM$2=0,0,INDEX('Placebo Lags - Data'!$B:$BA,MATCH($Q20,'Placebo Lags - Data'!$A:$A,0),MATCH(BM$1,'Placebo Lags - Data'!$B$1:$BA$1,0)))*BM$5</f>
        <v>-1.0225494625046849E-3</v>
      </c>
      <c r="BN20" s="2">
        <f>IF(BN$2=0,0,INDEX('Placebo Lags - Data'!$B:$BA,MATCH($Q20,'Placebo Lags - Data'!$A:$A,0),MATCH(BN$1,'Placebo Lags - Data'!$B$1:$BA$1,0)))*BN$5</f>
        <v>-6.5644406713545322E-3</v>
      </c>
      <c r="BO20" s="2">
        <f>IF(BO$2=0,0,INDEX('Placebo Lags - Data'!$B:$BA,MATCH($Q20,'Placebo Lags - Data'!$A:$A,0),MATCH(BO$1,'Placebo Lags - Data'!$B$1:$BA$1,0)))*BO$5</f>
        <v>-4.4407090172171593E-3</v>
      </c>
      <c r="BP20" s="2">
        <f>IF(BP$2=0,0,INDEX('Placebo Lags - Data'!$B:$BA,MATCH($Q20,'Placebo Lags - Data'!$A:$A,0),MATCH(BP$1,'Placebo Lags - Data'!$B$1:$BA$1,0)))*BP$5</f>
        <v>1.9841993227601051E-2</v>
      </c>
      <c r="BQ20" s="2"/>
      <c r="BR20" s="2"/>
    </row>
    <row r="21" spans="1:70" x14ac:dyDescent="0.25">
      <c r="A21" t="s">
        <v>40</v>
      </c>
      <c r="B21" s="2">
        <f t="shared" si="0"/>
        <v>2.1766365380187165</v>
      </c>
      <c r="Q21">
        <f>'Placebo Lags - Data'!A16</f>
        <v>1996</v>
      </c>
      <c r="R21" s="2">
        <f>IF(R$2=0,0,INDEX('Placebo Lags - Data'!$B:$BA,MATCH($Q21,'Placebo Lags - Data'!$A:$A,0),MATCH(R$1,'Placebo Lags - Data'!$B$1:$BA$1,0)))*R$5</f>
        <v>2.8985114768147469E-3</v>
      </c>
      <c r="S21" s="2">
        <f>IF(S$2=0,0,INDEX('Placebo Lags - Data'!$B:$BA,MATCH($Q21,'Placebo Lags - Data'!$A:$A,0),MATCH(S$1,'Placebo Lags - Data'!$B$1:$BA$1,0)))*S$5</f>
        <v>3.2735015265643597E-3</v>
      </c>
      <c r="T21" s="2">
        <f>IF(T$2=0,0,INDEX('Placebo Lags - Data'!$B:$BA,MATCH($Q21,'Placebo Lags - Data'!$A:$A,0),MATCH(T$1,'Placebo Lags - Data'!$B$1:$BA$1,0)))*T$5</f>
        <v>0</v>
      </c>
      <c r="U21" s="2">
        <f>IF(U$2=0,0,INDEX('Placebo Lags - Data'!$B:$BA,MATCH($Q21,'Placebo Lags - Data'!$A:$A,0),MATCH(U$1,'Placebo Lags - Data'!$B$1:$BA$1,0)))*U$5</f>
        <v>-6.6082472912967205E-3</v>
      </c>
      <c r="V21" s="2">
        <f>IF(V$2=0,0,INDEX('Placebo Lags - Data'!$B:$BA,MATCH($Q21,'Placebo Lags - Data'!$A:$A,0),MATCH(V$1,'Placebo Lags - Data'!$B$1:$BA$1,0)))*V$5</f>
        <v>3.1023750081658363E-2</v>
      </c>
      <c r="W21" s="2">
        <f>IF(W$2=0,0,INDEX('Placebo Lags - Data'!$B:$BA,MATCH($Q21,'Placebo Lags - Data'!$A:$A,0),MATCH(W$1,'Placebo Lags - Data'!$B$1:$BA$1,0)))*W$5</f>
        <v>0</v>
      </c>
      <c r="X21" s="2">
        <f>IF(X$2=0,0,INDEX('Placebo Lags - Data'!$B:$BA,MATCH($Q21,'Placebo Lags - Data'!$A:$A,0),MATCH(X$1,'Placebo Lags - Data'!$B$1:$BA$1,0)))*X$5</f>
        <v>-4.4253915548324585E-3</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-3.9619766175746918E-3</v>
      </c>
      <c r="AD21" s="2">
        <f>IF(AD$2=0,0,INDEX('Placebo Lags - Data'!$B:$BA,MATCH($Q21,'Placebo Lags - Data'!$A:$A,0),MATCH(AD$1,'Placebo Lags - Data'!$B$1:$BA$1,0)))*AD$5</f>
        <v>0</v>
      </c>
      <c r="AE21" s="2">
        <f>IF(AE$2=0,0,INDEX('Placebo Lags - Data'!$B:$BA,MATCH($Q21,'Placebo Lags - Data'!$A:$A,0),MATCH(AE$1,'Placebo Lags - Data'!$B$1:$BA$1,0)))*AE$5</f>
        <v>1.7111016437411308E-2</v>
      </c>
      <c r="AF21" s="2">
        <f>IF(AF$2=0,0,INDEX('Placebo Lags - Data'!$B:$BA,MATCH($Q21,'Placebo Lags - Data'!$A:$A,0),MATCH(AF$1,'Placebo Lags - Data'!$B$1:$BA$1,0)))*AF$5</f>
        <v>1.132536493241787E-2</v>
      </c>
      <c r="AG21" s="2">
        <f>IF(AG$2=0,0,INDEX('Placebo Lags - Data'!$B:$BA,MATCH($Q21,'Placebo Lags - Data'!$A:$A,0),MATCH(AG$1,'Placebo Lags - Data'!$B$1:$BA$1,0)))*AG$5</f>
        <v>0</v>
      </c>
      <c r="AH21" s="2">
        <f>IF(AH$2=0,0,INDEX('Placebo Lags - Data'!$B:$BA,MATCH($Q21,'Placebo Lags - Data'!$A:$A,0),MATCH(AH$1,'Placebo Lags - Data'!$B$1:$BA$1,0)))*AH$5</f>
        <v>-4.2691598646342754E-3</v>
      </c>
      <c r="AI21" s="2">
        <f>IF(AI$2=0,0,INDEX('Placebo Lags - Data'!$B:$BA,MATCH($Q21,'Placebo Lags - Data'!$A:$A,0),MATCH(AI$1,'Placebo Lags - Data'!$B$1:$BA$1,0)))*AI$5</f>
        <v>-7.0609296672046185E-3</v>
      </c>
      <c r="AJ21" s="2">
        <f>IF(AJ$2=0,0,INDEX('Placebo Lags - Data'!$B:$BA,MATCH($Q21,'Placebo Lags - Data'!$A:$A,0),MATCH(AJ$1,'Placebo Lags - Data'!$B$1:$BA$1,0)))*AJ$5</f>
        <v>4.578618798404932E-3</v>
      </c>
      <c r="AK21" s="2">
        <f>IF(AK$2=0,0,INDEX('Placebo Lags - Data'!$B:$BA,MATCH($Q21,'Placebo Lags - Data'!$A:$A,0),MATCH(AK$1,'Placebo Lags - Data'!$B$1:$BA$1,0)))*AK$5</f>
        <v>-3.8998570293188095E-2</v>
      </c>
      <c r="AL21" s="2">
        <f>IF(AL$2=0,0,INDEX('Placebo Lags - Data'!$B:$BA,MATCH($Q21,'Placebo Lags - Data'!$A:$A,0),MATCH(AL$1,'Placebo Lags - Data'!$B$1:$BA$1,0)))*AL$5</f>
        <v>6.133820116519928E-2</v>
      </c>
      <c r="AM21" s="2">
        <f>IF(AM$2=0,0,INDEX('Placebo Lags - Data'!$B:$BA,MATCH($Q21,'Placebo Lags - Data'!$A:$A,0),MATCH(AM$1,'Placebo Lags - Data'!$B$1:$BA$1,0)))*AM$5</f>
        <v>1.323119830340147E-2</v>
      </c>
      <c r="AN21" s="2">
        <f>IF(AN$2=0,0,INDEX('Placebo Lags - Data'!$B:$BA,MATCH($Q21,'Placebo Lags - Data'!$A:$A,0),MATCH(AN$1,'Placebo Lags - Data'!$B$1:$BA$1,0)))*AN$5</f>
        <v>3.0803231056779623E-3</v>
      </c>
      <c r="AO21" s="2">
        <f>IF(AO$2=0,0,INDEX('Placebo Lags - Data'!$B:$BA,MATCH($Q21,'Placebo Lags - Data'!$A:$A,0),MATCH(AO$1,'Placebo Lags - Data'!$B$1:$BA$1,0)))*AO$5</f>
        <v>3.8513571489602327E-3</v>
      </c>
      <c r="AP21" s="2">
        <f>IF(AP$2=0,0,INDEX('Placebo Lags - Data'!$B:$BA,MATCH($Q21,'Placebo Lags - Data'!$A:$A,0),MATCH(AP$1,'Placebo Lags - Data'!$B$1:$BA$1,0)))*AP$5</f>
        <v>-3.2521359622478485E-2</v>
      </c>
      <c r="AQ21" s="2">
        <f>IF(AQ$2=0,0,INDEX('Placebo Lags - Data'!$B:$BA,MATCH($Q21,'Placebo Lags - Data'!$A:$A,0),MATCH(AQ$1,'Placebo Lags - Data'!$B$1:$BA$1,0)))*AQ$5</f>
        <v>-3.4611973911523819E-2</v>
      </c>
      <c r="AR21" s="2">
        <f>IF(AR$2=0,0,INDEX('Placebo Lags - Data'!$B:$BA,MATCH($Q21,'Placebo Lags - Data'!$A:$A,0),MATCH(AR$1,'Placebo Lags - Data'!$B$1:$BA$1,0)))*AR$5</f>
        <v>4.5721989125013351E-2</v>
      </c>
      <c r="AS21" s="2">
        <f>IF(AS$2=0,0,INDEX('Placebo Lags - Data'!$B:$BA,MATCH($Q21,'Placebo Lags - Data'!$A:$A,0),MATCH(AS$1,'Placebo Lags - Data'!$B$1:$BA$1,0)))*AS$5</f>
        <v>-2.340107224881649E-3</v>
      </c>
      <c r="AT21" s="2">
        <f>IF(AT$2=0,0,INDEX('Placebo Lags - Data'!$B:$BA,MATCH($Q21,'Placebo Lags - Data'!$A:$A,0),MATCH(AT$1,'Placebo Lags - Data'!$B$1:$BA$1,0)))*AT$5</f>
        <v>0</v>
      </c>
      <c r="AU21" s="2">
        <f>IF(AU$2=0,0,INDEX('Placebo Lags - Data'!$B:$BA,MATCH($Q21,'Placebo Lags - Data'!$A:$A,0),MATCH(AU$1,'Placebo Lags - Data'!$B$1:$BA$1,0)))*AU$5</f>
        <v>3.2845456153154373E-2</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6.1510559171438217E-3</v>
      </c>
      <c r="AZ21" s="2">
        <f>IF(AZ$2=0,0,INDEX('Placebo Lags - Data'!$B:$BA,MATCH($Q21,'Placebo Lags - Data'!$A:$A,0),MATCH(AZ$1,'Placebo Lags - Data'!$B$1:$BA$1,0)))*AZ$5</f>
        <v>-0.13245843350887299</v>
      </c>
      <c r="BA21" s="2">
        <f>IF(BA$2=0,0,INDEX('Placebo Lags - Data'!$B:$BA,MATCH($Q21,'Placebo Lags - Data'!$A:$A,0),MATCH(BA$1,'Placebo Lags - Data'!$B$1:$BA$1,0)))*BA$5</f>
        <v>1.7521791160106659E-2</v>
      </c>
      <c r="BB21" s="2">
        <f>IF(BB$2=0,0,INDEX('Placebo Lags - Data'!$B:$BA,MATCH($Q21,'Placebo Lags - Data'!$A:$A,0),MATCH(BB$1,'Placebo Lags - Data'!$B$1:$BA$1,0)))*BB$5</f>
        <v>0</v>
      </c>
      <c r="BC21" s="2">
        <f>IF(BC$2=0,0,INDEX('Placebo Lags - Data'!$B:$BA,MATCH($Q21,'Placebo Lags - Data'!$A:$A,0),MATCH(BC$1,'Placebo Lags - Data'!$B$1:$BA$1,0)))*BC$5</f>
        <v>-2.0847651176154613E-3</v>
      </c>
      <c r="BD21" s="2">
        <f>IF(BD$2=0,0,INDEX('Placebo Lags - Data'!$B:$BA,MATCH($Q21,'Placebo Lags - Data'!$A:$A,0),MATCH(BD$1,'Placebo Lags - Data'!$B$1:$BA$1,0)))*BD$5</f>
        <v>-1.2953305849805474E-3</v>
      </c>
      <c r="BE21" s="2">
        <f>IF(BE$2=0,0,INDEX('Placebo Lags - Data'!$B:$BA,MATCH($Q21,'Placebo Lags - Data'!$A:$A,0),MATCH(BE$1,'Placebo Lags - Data'!$B$1:$BA$1,0)))*BE$5</f>
        <v>0</v>
      </c>
      <c r="BF21" s="2">
        <f>IF(BF$2=0,0,INDEX('Placebo Lags - Data'!$B:$BA,MATCH($Q21,'Placebo Lags - Data'!$A:$A,0),MATCH(BF$1,'Placebo Lags - Data'!$B$1:$BA$1,0)))*BF$5</f>
        <v>-5.5296342819929123E-2</v>
      </c>
      <c r="BG21" s="2">
        <f>IF(BG$2=0,0,INDEX('Placebo Lags - Data'!$B:$BA,MATCH($Q21,'Placebo Lags - Data'!$A:$A,0),MATCH(BG$1,'Placebo Lags - Data'!$B$1:$BA$1,0)))*BG$5</f>
        <v>-6.5425941720604897E-3</v>
      </c>
      <c r="BH21" s="2">
        <f>IF(BH$2=0,0,INDEX('Placebo Lags - Data'!$B:$BA,MATCH($Q21,'Placebo Lags - Data'!$A:$A,0),MATCH(BH$1,'Placebo Lags - Data'!$B$1:$BA$1,0)))*BH$5</f>
        <v>8.1010647118091583E-3</v>
      </c>
      <c r="BI21" s="2">
        <f>IF(BI$2=0,0,INDEX('Placebo Lags - Data'!$B:$BA,MATCH($Q21,'Placebo Lags - Data'!$A:$A,0),MATCH(BI$1,'Placebo Lags - Data'!$B$1:$BA$1,0)))*BI$5</f>
        <v>-7.8258020803332329E-3</v>
      </c>
      <c r="BJ21" s="2">
        <f>IF(BJ$2=0,0,INDEX('Placebo Lags - Data'!$B:$BA,MATCH($Q21,'Placebo Lags - Data'!$A:$A,0),MATCH(BJ$1,'Placebo Lags - Data'!$B$1:$BA$1,0)))*BJ$5</f>
        <v>0</v>
      </c>
      <c r="BK21" s="2">
        <f>IF(BK$2=0,0,INDEX('Placebo Lags - Data'!$B:$BA,MATCH($Q21,'Placebo Lags - Data'!$A:$A,0),MATCH(BK$1,'Placebo Lags - Data'!$B$1:$BA$1,0)))*BK$5</f>
        <v>2.0522661507129669E-2</v>
      </c>
      <c r="BL21" s="2">
        <f>IF(BL$2=0,0,INDEX('Placebo Lags - Data'!$B:$BA,MATCH($Q21,'Placebo Lags - Data'!$A:$A,0),MATCH(BL$1,'Placebo Lags - Data'!$B$1:$BA$1,0)))*BL$5</f>
        <v>-8.2207676023244858E-3</v>
      </c>
      <c r="BM21" s="2">
        <f>IF(BM$2=0,0,INDEX('Placebo Lags - Data'!$B:$BA,MATCH($Q21,'Placebo Lags - Data'!$A:$A,0),MATCH(BM$1,'Placebo Lags - Data'!$B$1:$BA$1,0)))*BM$5</f>
        <v>-7.8060631640255451E-3</v>
      </c>
      <c r="BN21" s="2">
        <f>IF(BN$2=0,0,INDEX('Placebo Lags - Data'!$B:$BA,MATCH($Q21,'Placebo Lags - Data'!$A:$A,0),MATCH(BN$1,'Placebo Lags - Data'!$B$1:$BA$1,0)))*BN$5</f>
        <v>1.0573896579444408E-2</v>
      </c>
      <c r="BO21" s="2">
        <f>IF(BO$2=0,0,INDEX('Placebo Lags - Data'!$B:$BA,MATCH($Q21,'Placebo Lags - Data'!$A:$A,0),MATCH(BO$1,'Placebo Lags - Data'!$B$1:$BA$1,0)))*BO$5</f>
        <v>2.6478634026716463E-5</v>
      </c>
      <c r="BP21" s="2">
        <f>IF(BP$2=0,0,INDEX('Placebo Lags - Data'!$B:$BA,MATCH($Q21,'Placebo Lags - Data'!$A:$A,0),MATCH(BP$1,'Placebo Lags - Data'!$B$1:$BA$1,0)))*BP$5</f>
        <v>4.4134113937616348E-2</v>
      </c>
      <c r="BQ21" s="2"/>
      <c r="BR21" s="2"/>
    </row>
    <row r="22" spans="1:70" x14ac:dyDescent="0.25">
      <c r="A22" t="s">
        <v>57</v>
      </c>
      <c r="B22" s="2">
        <f t="shared" si="0"/>
        <v>2.164665759214599</v>
      </c>
      <c r="Q22">
        <f>'Placebo Lags - Data'!A17</f>
        <v>1997</v>
      </c>
      <c r="R22" s="2">
        <f>IF(R$2=0,0,INDEX('Placebo Lags - Data'!$B:$BA,MATCH($Q22,'Placebo Lags - Data'!$A:$A,0),MATCH(R$1,'Placebo Lags - Data'!$B$1:$BA$1,0)))*R$5</f>
        <v>8.7206680327653885E-3</v>
      </c>
      <c r="S22" s="2">
        <f>IF(S$2=0,0,INDEX('Placebo Lags - Data'!$B:$BA,MATCH($Q22,'Placebo Lags - Data'!$A:$A,0),MATCH(S$1,'Placebo Lags - Data'!$B$1:$BA$1,0)))*S$5</f>
        <v>-1.8815021961927414E-2</v>
      </c>
      <c r="T22" s="2">
        <f>IF(T$2=0,0,INDEX('Placebo Lags - Data'!$B:$BA,MATCH($Q22,'Placebo Lags - Data'!$A:$A,0),MATCH(T$1,'Placebo Lags - Data'!$B$1:$BA$1,0)))*T$5</f>
        <v>0</v>
      </c>
      <c r="U22" s="2">
        <f>IF(U$2=0,0,INDEX('Placebo Lags - Data'!$B:$BA,MATCH($Q22,'Placebo Lags - Data'!$A:$A,0),MATCH(U$1,'Placebo Lags - Data'!$B$1:$BA$1,0)))*U$5</f>
        <v>-3.7032436579465866E-2</v>
      </c>
      <c r="V22" s="2">
        <f>IF(V$2=0,0,INDEX('Placebo Lags - Data'!$B:$BA,MATCH($Q22,'Placebo Lags - Data'!$A:$A,0),MATCH(V$1,'Placebo Lags - Data'!$B$1:$BA$1,0)))*V$5</f>
        <v>6.7468553781509399E-2</v>
      </c>
      <c r="W22" s="2">
        <f>IF(W$2=0,0,INDEX('Placebo Lags - Data'!$B:$BA,MATCH($Q22,'Placebo Lags - Data'!$A:$A,0),MATCH(W$1,'Placebo Lags - Data'!$B$1:$BA$1,0)))*W$5</f>
        <v>0</v>
      </c>
      <c r="X22" s="2">
        <f>IF(X$2=0,0,INDEX('Placebo Lags - Data'!$B:$BA,MATCH($Q22,'Placebo Lags - Data'!$A:$A,0),MATCH(X$1,'Placebo Lags - Data'!$B$1:$BA$1,0)))*X$5</f>
        <v>3.3414408564567566E-2</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8.3932355046272278E-3</v>
      </c>
      <c r="AD22" s="2">
        <f>IF(AD$2=0,0,INDEX('Placebo Lags - Data'!$B:$BA,MATCH($Q22,'Placebo Lags - Data'!$A:$A,0),MATCH(AD$1,'Placebo Lags - Data'!$B$1:$BA$1,0)))*AD$5</f>
        <v>0</v>
      </c>
      <c r="AE22" s="2">
        <f>IF(AE$2=0,0,INDEX('Placebo Lags - Data'!$B:$BA,MATCH($Q22,'Placebo Lags - Data'!$A:$A,0),MATCH(AE$1,'Placebo Lags - Data'!$B$1:$BA$1,0)))*AE$5</f>
        <v>1.9414883572608232E-3</v>
      </c>
      <c r="AF22" s="2">
        <f>IF(AF$2=0,0,INDEX('Placebo Lags - Data'!$B:$BA,MATCH($Q22,'Placebo Lags - Data'!$A:$A,0),MATCH(AF$1,'Placebo Lags - Data'!$B$1:$BA$1,0)))*AF$5</f>
        <v>-1.3955775648355484E-3</v>
      </c>
      <c r="AG22" s="2">
        <f>IF(AG$2=0,0,INDEX('Placebo Lags - Data'!$B:$BA,MATCH($Q22,'Placebo Lags - Data'!$A:$A,0),MATCH(AG$1,'Placebo Lags - Data'!$B$1:$BA$1,0)))*AG$5</f>
        <v>0</v>
      </c>
      <c r="AH22" s="2">
        <f>IF(AH$2=0,0,INDEX('Placebo Lags - Data'!$B:$BA,MATCH($Q22,'Placebo Lags - Data'!$A:$A,0),MATCH(AH$1,'Placebo Lags - Data'!$B$1:$BA$1,0)))*AH$5</f>
        <v>3.5651590675115585E-2</v>
      </c>
      <c r="AI22" s="2">
        <f>IF(AI$2=0,0,INDEX('Placebo Lags - Data'!$B:$BA,MATCH($Q22,'Placebo Lags - Data'!$A:$A,0),MATCH(AI$1,'Placebo Lags - Data'!$B$1:$BA$1,0)))*AI$5</f>
        <v>5.1084961742162704E-3</v>
      </c>
      <c r="AJ22" s="2">
        <f>IF(AJ$2=0,0,INDEX('Placebo Lags - Data'!$B:$BA,MATCH($Q22,'Placebo Lags - Data'!$A:$A,0),MATCH(AJ$1,'Placebo Lags - Data'!$B$1:$BA$1,0)))*AJ$5</f>
        <v>-2.7451405301690102E-2</v>
      </c>
      <c r="AK22" s="2">
        <f>IF(AK$2=0,0,INDEX('Placebo Lags - Data'!$B:$BA,MATCH($Q22,'Placebo Lags - Data'!$A:$A,0),MATCH(AK$1,'Placebo Lags - Data'!$B$1:$BA$1,0)))*AK$5</f>
        <v>6.6217216663062572E-3</v>
      </c>
      <c r="AL22" s="2">
        <f>IF(AL$2=0,0,INDEX('Placebo Lags - Data'!$B:$BA,MATCH($Q22,'Placebo Lags - Data'!$A:$A,0),MATCH(AL$1,'Placebo Lags - Data'!$B$1:$BA$1,0)))*AL$5</f>
        <v>-2.2581854835152626E-2</v>
      </c>
      <c r="AM22" s="2">
        <f>IF(AM$2=0,0,INDEX('Placebo Lags - Data'!$B:$BA,MATCH($Q22,'Placebo Lags - Data'!$A:$A,0),MATCH(AM$1,'Placebo Lags - Data'!$B$1:$BA$1,0)))*AM$5</f>
        <v>-5.7889246381819248E-3</v>
      </c>
      <c r="AN22" s="2">
        <f>IF(AN$2=0,0,INDEX('Placebo Lags - Data'!$B:$BA,MATCH($Q22,'Placebo Lags - Data'!$A:$A,0),MATCH(AN$1,'Placebo Lags - Data'!$B$1:$BA$1,0)))*AN$5</f>
        <v>1.4592656865715981E-2</v>
      </c>
      <c r="AO22" s="2">
        <f>IF(AO$2=0,0,INDEX('Placebo Lags - Data'!$B:$BA,MATCH($Q22,'Placebo Lags - Data'!$A:$A,0),MATCH(AO$1,'Placebo Lags - Data'!$B$1:$BA$1,0)))*AO$5</f>
        <v>1.6700610518455505E-2</v>
      </c>
      <c r="AP22" s="2">
        <f>IF(AP$2=0,0,INDEX('Placebo Lags - Data'!$B:$BA,MATCH($Q22,'Placebo Lags - Data'!$A:$A,0),MATCH(AP$1,'Placebo Lags - Data'!$B$1:$BA$1,0)))*AP$5</f>
        <v>-7.5484350323677063E-2</v>
      </c>
      <c r="AQ22" s="2">
        <f>IF(AQ$2=0,0,INDEX('Placebo Lags - Data'!$B:$BA,MATCH($Q22,'Placebo Lags - Data'!$A:$A,0),MATCH(AQ$1,'Placebo Lags - Data'!$B$1:$BA$1,0)))*AQ$5</f>
        <v>4.1790078394114971E-3</v>
      </c>
      <c r="AR22" s="2">
        <f>IF(AR$2=0,0,INDEX('Placebo Lags - Data'!$B:$BA,MATCH($Q22,'Placebo Lags - Data'!$A:$A,0),MATCH(AR$1,'Placebo Lags - Data'!$B$1:$BA$1,0)))*AR$5</f>
        <v>-5.3577110171318054E-2</v>
      </c>
      <c r="AS22" s="2">
        <f>IF(AS$2=0,0,INDEX('Placebo Lags - Data'!$B:$BA,MATCH($Q22,'Placebo Lags - Data'!$A:$A,0),MATCH(AS$1,'Placebo Lags - Data'!$B$1:$BA$1,0)))*AS$5</f>
        <v>-1.3842682354152203E-2</v>
      </c>
      <c r="AT22" s="2">
        <f>IF(AT$2=0,0,INDEX('Placebo Lags - Data'!$B:$BA,MATCH($Q22,'Placebo Lags - Data'!$A:$A,0),MATCH(AT$1,'Placebo Lags - Data'!$B$1:$BA$1,0)))*AT$5</f>
        <v>0</v>
      </c>
      <c r="AU22" s="2">
        <f>IF(AU$2=0,0,INDEX('Placebo Lags - Data'!$B:$BA,MATCH($Q22,'Placebo Lags - Data'!$A:$A,0),MATCH(AU$1,'Placebo Lags - Data'!$B$1:$BA$1,0)))*AU$5</f>
        <v>-4.7892220318317413E-2</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-3.358928021043539E-3</v>
      </c>
      <c r="AZ22" s="2">
        <f>IF(AZ$2=0,0,INDEX('Placebo Lags - Data'!$B:$BA,MATCH($Q22,'Placebo Lags - Data'!$A:$A,0),MATCH(AZ$1,'Placebo Lags - Data'!$B$1:$BA$1,0)))*AZ$5</f>
        <v>-3.736497089266777E-2</v>
      </c>
      <c r="BA22" s="2">
        <f>IF(BA$2=0,0,INDEX('Placebo Lags - Data'!$B:$BA,MATCH($Q22,'Placebo Lags - Data'!$A:$A,0),MATCH(BA$1,'Placebo Lags - Data'!$B$1:$BA$1,0)))*BA$5</f>
        <v>-1.9635714124888182E-3</v>
      </c>
      <c r="BB22" s="2">
        <f>IF(BB$2=0,0,INDEX('Placebo Lags - Data'!$B:$BA,MATCH($Q22,'Placebo Lags - Data'!$A:$A,0),MATCH(BB$1,'Placebo Lags - Data'!$B$1:$BA$1,0)))*BB$5</f>
        <v>0</v>
      </c>
      <c r="BC22" s="2">
        <f>IF(BC$2=0,0,INDEX('Placebo Lags - Data'!$B:$BA,MATCH($Q22,'Placebo Lags - Data'!$A:$A,0),MATCH(BC$1,'Placebo Lags - Data'!$B$1:$BA$1,0)))*BC$5</f>
        <v>-1.703244261443615E-2</v>
      </c>
      <c r="BD22" s="2">
        <f>IF(BD$2=0,0,INDEX('Placebo Lags - Data'!$B:$BA,MATCH($Q22,'Placebo Lags - Data'!$A:$A,0),MATCH(BD$1,'Placebo Lags - Data'!$B$1:$BA$1,0)))*BD$5</f>
        <v>3.593923058360815E-3</v>
      </c>
      <c r="BE22" s="2">
        <f>IF(BE$2=0,0,INDEX('Placebo Lags - Data'!$B:$BA,MATCH($Q22,'Placebo Lags - Data'!$A:$A,0),MATCH(BE$1,'Placebo Lags - Data'!$B$1:$BA$1,0)))*BE$5</f>
        <v>0</v>
      </c>
      <c r="BF22" s="2">
        <f>IF(BF$2=0,0,INDEX('Placebo Lags - Data'!$B:$BA,MATCH($Q22,'Placebo Lags - Data'!$A:$A,0),MATCH(BF$1,'Placebo Lags - Data'!$B$1:$BA$1,0)))*BF$5</f>
        <v>-1.0541833937168121E-2</v>
      </c>
      <c r="BG22" s="2">
        <f>IF(BG$2=0,0,INDEX('Placebo Lags - Data'!$B:$BA,MATCH($Q22,'Placebo Lags - Data'!$A:$A,0),MATCH(BG$1,'Placebo Lags - Data'!$B$1:$BA$1,0)))*BG$5</f>
        <v>-2.6639783754944801E-4</v>
      </c>
      <c r="BH22" s="2">
        <f>IF(BH$2=0,0,INDEX('Placebo Lags - Data'!$B:$BA,MATCH($Q22,'Placebo Lags - Data'!$A:$A,0),MATCH(BH$1,'Placebo Lags - Data'!$B$1:$BA$1,0)))*BH$5</f>
        <v>-1.1702029034495354E-2</v>
      </c>
      <c r="BI22" s="2">
        <f>IF(BI$2=0,0,INDEX('Placebo Lags - Data'!$B:$BA,MATCH($Q22,'Placebo Lags - Data'!$A:$A,0),MATCH(BI$1,'Placebo Lags - Data'!$B$1:$BA$1,0)))*BI$5</f>
        <v>1.4368611387908459E-2</v>
      </c>
      <c r="BJ22" s="2">
        <f>IF(BJ$2=0,0,INDEX('Placebo Lags - Data'!$B:$BA,MATCH($Q22,'Placebo Lags - Data'!$A:$A,0),MATCH(BJ$1,'Placebo Lags - Data'!$B$1:$BA$1,0)))*BJ$5</f>
        <v>0</v>
      </c>
      <c r="BK22" s="2">
        <f>IF(BK$2=0,0,INDEX('Placebo Lags - Data'!$B:$BA,MATCH($Q22,'Placebo Lags - Data'!$A:$A,0),MATCH(BK$1,'Placebo Lags - Data'!$B$1:$BA$1,0)))*BK$5</f>
        <v>-1.2923620641231537E-2</v>
      </c>
      <c r="BL22" s="2">
        <f>IF(BL$2=0,0,INDEX('Placebo Lags - Data'!$B:$BA,MATCH($Q22,'Placebo Lags - Data'!$A:$A,0),MATCH(BL$1,'Placebo Lags - Data'!$B$1:$BA$1,0)))*BL$5</f>
        <v>-9.4253208953887224E-4</v>
      </c>
      <c r="BM22" s="2">
        <f>IF(BM$2=0,0,INDEX('Placebo Lags - Data'!$B:$BA,MATCH($Q22,'Placebo Lags - Data'!$A:$A,0),MATCH(BM$1,'Placebo Lags - Data'!$B$1:$BA$1,0)))*BM$5</f>
        <v>4.1706010233610868E-4</v>
      </c>
      <c r="BN22" s="2">
        <f>IF(BN$2=0,0,INDEX('Placebo Lags - Data'!$B:$BA,MATCH($Q22,'Placebo Lags - Data'!$A:$A,0),MATCH(BN$1,'Placebo Lags - Data'!$B$1:$BA$1,0)))*BN$5</f>
        <v>-7.3935915715992451E-3</v>
      </c>
      <c r="BO22" s="2">
        <f>IF(BO$2=0,0,INDEX('Placebo Lags - Data'!$B:$BA,MATCH($Q22,'Placebo Lags - Data'!$A:$A,0),MATCH(BO$1,'Placebo Lags - Data'!$B$1:$BA$1,0)))*BO$5</f>
        <v>-1.4273853041231632E-2</v>
      </c>
      <c r="BP22" s="2">
        <f>IF(BP$2=0,0,INDEX('Placebo Lags - Data'!$B:$BA,MATCH($Q22,'Placebo Lags - Data'!$A:$A,0),MATCH(BP$1,'Placebo Lags - Data'!$B$1:$BA$1,0)))*BP$5</f>
        <v>8.9784733951091766E-2</v>
      </c>
      <c r="BQ22" s="2"/>
      <c r="BR22" s="2"/>
    </row>
    <row r="23" spans="1:70" x14ac:dyDescent="0.25">
      <c r="A23" t="s">
        <v>108</v>
      </c>
      <c r="B23" s="2">
        <f t="shared" si="0"/>
        <v>2.1639582003164488</v>
      </c>
      <c r="Q23">
        <f>'Placebo Lags - Data'!A18</f>
        <v>1998</v>
      </c>
      <c r="R23" s="2">
        <f>IF(R$2=0,0,INDEX('Placebo Lags - Data'!$B:$BA,MATCH($Q23,'Placebo Lags - Data'!$A:$A,0),MATCH(R$1,'Placebo Lags - Data'!$B$1:$BA$1,0)))*R$5</f>
        <v>-2.2222330793738365E-2</v>
      </c>
      <c r="S23" s="2">
        <f>IF(S$2=0,0,INDEX('Placebo Lags - Data'!$B:$BA,MATCH($Q23,'Placebo Lags - Data'!$A:$A,0),MATCH(S$1,'Placebo Lags - Data'!$B$1:$BA$1,0)))*S$5</f>
        <v>-1.1337141506373882E-2</v>
      </c>
      <c r="T23" s="2">
        <f>IF(T$2=0,0,INDEX('Placebo Lags - Data'!$B:$BA,MATCH($Q23,'Placebo Lags - Data'!$A:$A,0),MATCH(T$1,'Placebo Lags - Data'!$B$1:$BA$1,0)))*T$5</f>
        <v>0</v>
      </c>
      <c r="U23" s="2">
        <f>IF(U$2=0,0,INDEX('Placebo Lags - Data'!$B:$BA,MATCH($Q23,'Placebo Lags - Data'!$A:$A,0),MATCH(U$1,'Placebo Lags - Data'!$B$1:$BA$1,0)))*U$5</f>
        <v>5.6052813306450844E-3</v>
      </c>
      <c r="V23" s="2">
        <f>IF(V$2=0,0,INDEX('Placebo Lags - Data'!$B:$BA,MATCH($Q23,'Placebo Lags - Data'!$A:$A,0),MATCH(V$1,'Placebo Lags - Data'!$B$1:$BA$1,0)))*V$5</f>
        <v>5.4641291499137878E-2</v>
      </c>
      <c r="W23" s="2">
        <f>IF(W$2=0,0,INDEX('Placebo Lags - Data'!$B:$BA,MATCH($Q23,'Placebo Lags - Data'!$A:$A,0),MATCH(W$1,'Placebo Lags - Data'!$B$1:$BA$1,0)))*W$5</f>
        <v>0</v>
      </c>
      <c r="X23" s="2">
        <f>IF(X$2=0,0,INDEX('Placebo Lags - Data'!$B:$BA,MATCH($Q23,'Placebo Lags - Data'!$A:$A,0),MATCH(X$1,'Placebo Lags - Data'!$B$1:$BA$1,0)))*X$5</f>
        <v>1.6339508816599846E-2</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8.7912771850824356E-3</v>
      </c>
      <c r="AD23" s="2">
        <f>IF(AD$2=0,0,INDEX('Placebo Lags - Data'!$B:$BA,MATCH($Q23,'Placebo Lags - Data'!$A:$A,0),MATCH(AD$1,'Placebo Lags - Data'!$B$1:$BA$1,0)))*AD$5</f>
        <v>0</v>
      </c>
      <c r="AE23" s="2">
        <f>IF(AE$2=0,0,INDEX('Placebo Lags - Data'!$B:$BA,MATCH($Q23,'Placebo Lags - Data'!$A:$A,0),MATCH(AE$1,'Placebo Lags - Data'!$B$1:$BA$1,0)))*AE$5</f>
        <v>2.3305350914597511E-2</v>
      </c>
      <c r="AF23" s="2">
        <f>IF(AF$2=0,0,INDEX('Placebo Lags - Data'!$B:$BA,MATCH($Q23,'Placebo Lags - Data'!$A:$A,0),MATCH(AF$1,'Placebo Lags - Data'!$B$1:$BA$1,0)))*AF$5</f>
        <v>-3.1929519027471542E-2</v>
      </c>
      <c r="AG23" s="2">
        <f>IF(AG$2=0,0,INDEX('Placebo Lags - Data'!$B:$BA,MATCH($Q23,'Placebo Lags - Data'!$A:$A,0),MATCH(AG$1,'Placebo Lags - Data'!$B$1:$BA$1,0)))*AG$5</f>
        <v>0</v>
      </c>
      <c r="AH23" s="2">
        <f>IF(AH$2=0,0,INDEX('Placebo Lags - Data'!$B:$BA,MATCH($Q23,'Placebo Lags - Data'!$A:$A,0),MATCH(AH$1,'Placebo Lags - Data'!$B$1:$BA$1,0)))*AH$5</f>
        <v>4.8465016297996044E-3</v>
      </c>
      <c r="AI23" s="2">
        <f>IF(AI$2=0,0,INDEX('Placebo Lags - Data'!$B:$BA,MATCH($Q23,'Placebo Lags - Data'!$A:$A,0),MATCH(AI$1,'Placebo Lags - Data'!$B$1:$BA$1,0)))*AI$5</f>
        <v>-7.031804125290364E-5</v>
      </c>
      <c r="AJ23" s="2">
        <f>IF(AJ$2=0,0,INDEX('Placebo Lags - Data'!$B:$BA,MATCH($Q23,'Placebo Lags - Data'!$A:$A,0),MATCH(AJ$1,'Placebo Lags - Data'!$B$1:$BA$1,0)))*AJ$5</f>
        <v>2.7808281593024731E-3</v>
      </c>
      <c r="AK23" s="2">
        <f>IF(AK$2=0,0,INDEX('Placebo Lags - Data'!$B:$BA,MATCH($Q23,'Placebo Lags - Data'!$A:$A,0),MATCH(AK$1,'Placebo Lags - Data'!$B$1:$BA$1,0)))*AK$5</f>
        <v>2.6343144476413727E-2</v>
      </c>
      <c r="AL23" s="2">
        <f>IF(AL$2=0,0,INDEX('Placebo Lags - Data'!$B:$BA,MATCH($Q23,'Placebo Lags - Data'!$A:$A,0),MATCH(AL$1,'Placebo Lags - Data'!$B$1:$BA$1,0)))*AL$5</f>
        <v>-1.3356110081076622E-2</v>
      </c>
      <c r="AM23" s="2">
        <f>IF(AM$2=0,0,INDEX('Placebo Lags - Data'!$B:$BA,MATCH($Q23,'Placebo Lags - Data'!$A:$A,0),MATCH(AM$1,'Placebo Lags - Data'!$B$1:$BA$1,0)))*AM$5</f>
        <v>1.9196342676877975E-2</v>
      </c>
      <c r="AN23" s="2">
        <f>IF(AN$2=0,0,INDEX('Placebo Lags - Data'!$B:$BA,MATCH($Q23,'Placebo Lags - Data'!$A:$A,0),MATCH(AN$1,'Placebo Lags - Data'!$B$1:$BA$1,0)))*AN$5</f>
        <v>-3.668834688141942E-3</v>
      </c>
      <c r="AO23" s="2">
        <f>IF(AO$2=0,0,INDEX('Placebo Lags - Data'!$B:$BA,MATCH($Q23,'Placebo Lags - Data'!$A:$A,0),MATCH(AO$1,'Placebo Lags - Data'!$B$1:$BA$1,0)))*AO$5</f>
        <v>-1.7292454838752747E-2</v>
      </c>
      <c r="AP23" s="2">
        <f>IF(AP$2=0,0,INDEX('Placebo Lags - Data'!$B:$BA,MATCH($Q23,'Placebo Lags - Data'!$A:$A,0),MATCH(AP$1,'Placebo Lags - Data'!$B$1:$BA$1,0)))*AP$5</f>
        <v>-7.4886955320835114E-2</v>
      </c>
      <c r="AQ23" s="2">
        <f>IF(AQ$2=0,0,INDEX('Placebo Lags - Data'!$B:$BA,MATCH($Q23,'Placebo Lags - Data'!$A:$A,0),MATCH(AQ$1,'Placebo Lags - Data'!$B$1:$BA$1,0)))*AQ$5</f>
        <v>2.610856294631958E-2</v>
      </c>
      <c r="AR23" s="2">
        <f>IF(AR$2=0,0,INDEX('Placebo Lags - Data'!$B:$BA,MATCH($Q23,'Placebo Lags - Data'!$A:$A,0),MATCH(AR$1,'Placebo Lags - Data'!$B$1:$BA$1,0)))*AR$5</f>
        <v>1.0690201073884964E-2</v>
      </c>
      <c r="AS23" s="2">
        <f>IF(AS$2=0,0,INDEX('Placebo Lags - Data'!$B:$BA,MATCH($Q23,'Placebo Lags - Data'!$A:$A,0),MATCH(AS$1,'Placebo Lags - Data'!$B$1:$BA$1,0)))*AS$5</f>
        <v>-3.5137303173542023E-2</v>
      </c>
      <c r="AT23" s="2">
        <f>IF(AT$2=0,0,INDEX('Placebo Lags - Data'!$B:$BA,MATCH($Q23,'Placebo Lags - Data'!$A:$A,0),MATCH(AT$1,'Placebo Lags - Data'!$B$1:$BA$1,0)))*AT$5</f>
        <v>0</v>
      </c>
      <c r="AU23" s="2">
        <f>IF(AU$2=0,0,INDEX('Placebo Lags - Data'!$B:$BA,MATCH($Q23,'Placebo Lags - Data'!$A:$A,0),MATCH(AU$1,'Placebo Lags - Data'!$B$1:$BA$1,0)))*AU$5</f>
        <v>1.5839675441384315E-2</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-3.3254764275625348E-4</v>
      </c>
      <c r="AZ23" s="2">
        <f>IF(AZ$2=0,0,INDEX('Placebo Lags - Data'!$B:$BA,MATCH($Q23,'Placebo Lags - Data'!$A:$A,0),MATCH(AZ$1,'Placebo Lags - Data'!$B$1:$BA$1,0)))*AZ$5</f>
        <v>-4.6978563070297241E-2</v>
      </c>
      <c r="BA23" s="2">
        <f>IF(BA$2=0,0,INDEX('Placebo Lags - Data'!$B:$BA,MATCH($Q23,'Placebo Lags - Data'!$A:$A,0),MATCH(BA$1,'Placebo Lags - Data'!$B$1:$BA$1,0)))*BA$5</f>
        <v>-1.9562050700187683E-2</v>
      </c>
      <c r="BB23" s="2">
        <f>IF(BB$2=0,0,INDEX('Placebo Lags - Data'!$B:$BA,MATCH($Q23,'Placebo Lags - Data'!$A:$A,0),MATCH(BB$1,'Placebo Lags - Data'!$B$1:$BA$1,0)))*BB$5</f>
        <v>0</v>
      </c>
      <c r="BC23" s="2">
        <f>IF(BC$2=0,0,INDEX('Placebo Lags - Data'!$B:$BA,MATCH($Q23,'Placebo Lags - Data'!$A:$A,0),MATCH(BC$1,'Placebo Lags - Data'!$B$1:$BA$1,0)))*BC$5</f>
        <v>-1.7229478806257248E-2</v>
      </c>
      <c r="BD23" s="2">
        <f>IF(BD$2=0,0,INDEX('Placebo Lags - Data'!$B:$BA,MATCH($Q23,'Placebo Lags - Data'!$A:$A,0),MATCH(BD$1,'Placebo Lags - Data'!$B$1:$BA$1,0)))*BD$5</f>
        <v>-3.3776991069316864E-2</v>
      </c>
      <c r="BE23" s="2">
        <f>IF(BE$2=0,0,INDEX('Placebo Lags - Data'!$B:$BA,MATCH($Q23,'Placebo Lags - Data'!$A:$A,0),MATCH(BE$1,'Placebo Lags - Data'!$B$1:$BA$1,0)))*BE$5</f>
        <v>0</v>
      </c>
      <c r="BF23" s="2">
        <f>IF(BF$2=0,0,INDEX('Placebo Lags - Data'!$B:$BA,MATCH($Q23,'Placebo Lags - Data'!$A:$A,0),MATCH(BF$1,'Placebo Lags - Data'!$B$1:$BA$1,0)))*BF$5</f>
        <v>1.3198987580835819E-2</v>
      </c>
      <c r="BG23" s="2">
        <f>IF(BG$2=0,0,INDEX('Placebo Lags - Data'!$B:$BA,MATCH($Q23,'Placebo Lags - Data'!$A:$A,0),MATCH(BG$1,'Placebo Lags - Data'!$B$1:$BA$1,0)))*BG$5</f>
        <v>-1.450350321829319E-2</v>
      </c>
      <c r="BH23" s="2">
        <f>IF(BH$2=0,0,INDEX('Placebo Lags - Data'!$B:$BA,MATCH($Q23,'Placebo Lags - Data'!$A:$A,0),MATCH(BH$1,'Placebo Lags - Data'!$B$1:$BA$1,0)))*BH$5</f>
        <v>-3.8007553666830063E-4</v>
      </c>
      <c r="BI23" s="2">
        <f>IF(BI$2=0,0,INDEX('Placebo Lags - Data'!$B:$BA,MATCH($Q23,'Placebo Lags - Data'!$A:$A,0),MATCH(BI$1,'Placebo Lags - Data'!$B$1:$BA$1,0)))*BI$5</f>
        <v>-6.824134849011898E-3</v>
      </c>
      <c r="BJ23" s="2">
        <f>IF(BJ$2=0,0,INDEX('Placebo Lags - Data'!$B:$BA,MATCH($Q23,'Placebo Lags - Data'!$A:$A,0),MATCH(BJ$1,'Placebo Lags - Data'!$B$1:$BA$1,0)))*BJ$5</f>
        <v>0</v>
      </c>
      <c r="BK23" s="2">
        <f>IF(BK$2=0,0,INDEX('Placebo Lags - Data'!$B:$BA,MATCH($Q23,'Placebo Lags - Data'!$A:$A,0),MATCH(BK$1,'Placebo Lags - Data'!$B$1:$BA$1,0)))*BK$5</f>
        <v>9.1880690306425095E-3</v>
      </c>
      <c r="BL23" s="2">
        <f>IF(BL$2=0,0,INDEX('Placebo Lags - Data'!$B:$BA,MATCH($Q23,'Placebo Lags - Data'!$A:$A,0),MATCH(BL$1,'Placebo Lags - Data'!$B$1:$BA$1,0)))*BL$5</f>
        <v>9.7845075652003288E-3</v>
      </c>
      <c r="BM23" s="2">
        <f>IF(BM$2=0,0,INDEX('Placebo Lags - Data'!$B:$BA,MATCH($Q23,'Placebo Lags - Data'!$A:$A,0),MATCH(BM$1,'Placebo Lags - Data'!$B$1:$BA$1,0)))*BM$5</f>
        <v>-2.6274412870407104E-2</v>
      </c>
      <c r="BN23" s="2">
        <f>IF(BN$2=0,0,INDEX('Placebo Lags - Data'!$B:$BA,MATCH($Q23,'Placebo Lags - Data'!$A:$A,0),MATCH(BN$1,'Placebo Lags - Data'!$B$1:$BA$1,0)))*BN$5</f>
        <v>3.1887376098893583E-4</v>
      </c>
      <c r="BO23" s="2">
        <f>IF(BO$2=0,0,INDEX('Placebo Lags - Data'!$B:$BA,MATCH($Q23,'Placebo Lags - Data'!$A:$A,0),MATCH(BO$1,'Placebo Lags - Data'!$B$1:$BA$1,0)))*BO$5</f>
        <v>9.4801103696227074E-3</v>
      </c>
      <c r="BP23" s="2">
        <f>IF(BP$2=0,0,INDEX('Placebo Lags - Data'!$B:$BA,MATCH($Q23,'Placebo Lags - Data'!$A:$A,0),MATCH(BP$1,'Placebo Lags - Data'!$B$1:$BA$1,0)))*BP$5</f>
        <v>-5.2796393632888794E-2</v>
      </c>
      <c r="BQ23" s="2"/>
      <c r="BR23" s="2"/>
    </row>
    <row r="24" spans="1:70" x14ac:dyDescent="0.25">
      <c r="A24" t="s">
        <v>127</v>
      </c>
      <c r="B24" s="2">
        <f t="shared" si="0"/>
        <v>2.1558460406683935</v>
      </c>
      <c r="Q24">
        <f>'Placebo Lags - Data'!A19</f>
        <v>1999</v>
      </c>
      <c r="R24" s="2">
        <f>IF(R$2=0,0,INDEX('Placebo Lags - Data'!$B:$BA,MATCH($Q24,'Placebo Lags - Data'!$A:$A,0),MATCH(R$1,'Placebo Lags - Data'!$B$1:$BA$1,0)))*R$5</f>
        <v>3.3137824386358261E-2</v>
      </c>
      <c r="S24" s="2">
        <f>IF(S$2=0,0,INDEX('Placebo Lags - Data'!$B:$BA,MATCH($Q24,'Placebo Lags - Data'!$A:$A,0),MATCH(S$1,'Placebo Lags - Data'!$B$1:$BA$1,0)))*S$5</f>
        <v>-9.0089654549956322E-3</v>
      </c>
      <c r="T24" s="2">
        <f>IF(T$2=0,0,INDEX('Placebo Lags - Data'!$B:$BA,MATCH($Q24,'Placebo Lags - Data'!$A:$A,0),MATCH(T$1,'Placebo Lags - Data'!$B$1:$BA$1,0)))*T$5</f>
        <v>0</v>
      </c>
      <c r="U24" s="2">
        <f>IF(U$2=0,0,INDEX('Placebo Lags - Data'!$B:$BA,MATCH($Q24,'Placebo Lags - Data'!$A:$A,0),MATCH(U$1,'Placebo Lags - Data'!$B$1:$BA$1,0)))*U$5</f>
        <v>3.5275589674711227E-2</v>
      </c>
      <c r="V24" s="2">
        <f>IF(V$2=0,0,INDEX('Placebo Lags - Data'!$B:$BA,MATCH($Q24,'Placebo Lags - Data'!$A:$A,0),MATCH(V$1,'Placebo Lags - Data'!$B$1:$BA$1,0)))*V$5</f>
        <v>4.4169999659061432E-2</v>
      </c>
      <c r="W24" s="2">
        <f>IF(W$2=0,0,INDEX('Placebo Lags - Data'!$B:$BA,MATCH($Q24,'Placebo Lags - Data'!$A:$A,0),MATCH(W$1,'Placebo Lags - Data'!$B$1:$BA$1,0)))*W$5</f>
        <v>0</v>
      </c>
      <c r="X24" s="2">
        <f>IF(X$2=0,0,INDEX('Placebo Lags - Data'!$B:$BA,MATCH($Q24,'Placebo Lags - Data'!$A:$A,0),MATCH(X$1,'Placebo Lags - Data'!$B$1:$BA$1,0)))*X$5</f>
        <v>3.0537378042936325E-2</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1.494675874710083E-2</v>
      </c>
      <c r="AD24" s="2">
        <f>IF(AD$2=0,0,INDEX('Placebo Lags - Data'!$B:$BA,MATCH($Q24,'Placebo Lags - Data'!$A:$A,0),MATCH(AD$1,'Placebo Lags - Data'!$B$1:$BA$1,0)))*AD$5</f>
        <v>0</v>
      </c>
      <c r="AE24" s="2">
        <f>IF(AE$2=0,0,INDEX('Placebo Lags - Data'!$B:$BA,MATCH($Q24,'Placebo Lags - Data'!$A:$A,0),MATCH(AE$1,'Placebo Lags - Data'!$B$1:$BA$1,0)))*AE$5</f>
        <v>3.8969837129116058E-2</v>
      </c>
      <c r="AF24" s="2">
        <f>IF(AF$2=0,0,INDEX('Placebo Lags - Data'!$B:$BA,MATCH($Q24,'Placebo Lags - Data'!$A:$A,0),MATCH(AF$1,'Placebo Lags - Data'!$B$1:$BA$1,0)))*AF$5</f>
        <v>1.7184479162096977E-2</v>
      </c>
      <c r="AG24" s="2">
        <f>IF(AG$2=0,0,INDEX('Placebo Lags - Data'!$B:$BA,MATCH($Q24,'Placebo Lags - Data'!$A:$A,0),MATCH(AG$1,'Placebo Lags - Data'!$B$1:$BA$1,0)))*AG$5</f>
        <v>0</v>
      </c>
      <c r="AH24" s="2">
        <f>IF(AH$2=0,0,INDEX('Placebo Lags - Data'!$B:$BA,MATCH($Q24,'Placebo Lags - Data'!$A:$A,0),MATCH(AH$1,'Placebo Lags - Data'!$B$1:$BA$1,0)))*AH$5</f>
        <v>-8.2298256456851959E-3</v>
      </c>
      <c r="AI24" s="2">
        <f>IF(AI$2=0,0,INDEX('Placebo Lags - Data'!$B:$BA,MATCH($Q24,'Placebo Lags - Data'!$A:$A,0),MATCH(AI$1,'Placebo Lags - Data'!$B$1:$BA$1,0)))*AI$5</f>
        <v>-4.1706119664013386E-3</v>
      </c>
      <c r="AJ24" s="2">
        <f>IF(AJ$2=0,0,INDEX('Placebo Lags - Data'!$B:$BA,MATCH($Q24,'Placebo Lags - Data'!$A:$A,0),MATCH(AJ$1,'Placebo Lags - Data'!$B$1:$BA$1,0)))*AJ$5</f>
        <v>-4.6052537858486176E-2</v>
      </c>
      <c r="AK24" s="2">
        <f>IF(AK$2=0,0,INDEX('Placebo Lags - Data'!$B:$BA,MATCH($Q24,'Placebo Lags - Data'!$A:$A,0),MATCH(AK$1,'Placebo Lags - Data'!$B$1:$BA$1,0)))*AK$5</f>
        <v>-1.0819919407367706E-2</v>
      </c>
      <c r="AL24" s="2">
        <f>IF(AL$2=0,0,INDEX('Placebo Lags - Data'!$B:$BA,MATCH($Q24,'Placebo Lags - Data'!$A:$A,0),MATCH(AL$1,'Placebo Lags - Data'!$B$1:$BA$1,0)))*AL$5</f>
        <v>1.0336711071431637E-2</v>
      </c>
      <c r="AM24" s="2">
        <f>IF(AM$2=0,0,INDEX('Placebo Lags - Data'!$B:$BA,MATCH($Q24,'Placebo Lags - Data'!$A:$A,0),MATCH(AM$1,'Placebo Lags - Data'!$B$1:$BA$1,0)))*AM$5</f>
        <v>-2.6585252489894629E-3</v>
      </c>
      <c r="AN24" s="2">
        <f>IF(AN$2=0,0,INDEX('Placebo Lags - Data'!$B:$BA,MATCH($Q24,'Placebo Lags - Data'!$A:$A,0),MATCH(AN$1,'Placebo Lags - Data'!$B$1:$BA$1,0)))*AN$5</f>
        <v>-5.2663790993392467E-3</v>
      </c>
      <c r="AO24" s="2">
        <f>IF(AO$2=0,0,INDEX('Placebo Lags - Data'!$B:$BA,MATCH($Q24,'Placebo Lags - Data'!$A:$A,0),MATCH(AO$1,'Placebo Lags - Data'!$B$1:$BA$1,0)))*AO$5</f>
        <v>3.1021954491734505E-2</v>
      </c>
      <c r="AP24" s="2">
        <f>IF(AP$2=0,0,INDEX('Placebo Lags - Data'!$B:$BA,MATCH($Q24,'Placebo Lags - Data'!$A:$A,0),MATCH(AP$1,'Placebo Lags - Data'!$B$1:$BA$1,0)))*AP$5</f>
        <v>-2.9475066810846329E-2</v>
      </c>
      <c r="AQ24" s="2">
        <f>IF(AQ$2=0,0,INDEX('Placebo Lags - Data'!$B:$BA,MATCH($Q24,'Placebo Lags - Data'!$A:$A,0),MATCH(AQ$1,'Placebo Lags - Data'!$B$1:$BA$1,0)))*AQ$5</f>
        <v>2.8552932664752007E-2</v>
      </c>
      <c r="AR24" s="2">
        <f>IF(AR$2=0,0,INDEX('Placebo Lags - Data'!$B:$BA,MATCH($Q24,'Placebo Lags - Data'!$A:$A,0),MATCH(AR$1,'Placebo Lags - Data'!$B$1:$BA$1,0)))*AR$5</f>
        <v>-0.10795112699270248</v>
      </c>
      <c r="AS24" s="2">
        <f>IF(AS$2=0,0,INDEX('Placebo Lags - Data'!$B:$BA,MATCH($Q24,'Placebo Lags - Data'!$A:$A,0),MATCH(AS$1,'Placebo Lags - Data'!$B$1:$BA$1,0)))*AS$5</f>
        <v>-6.8305402994155884E-2</v>
      </c>
      <c r="AT24" s="2">
        <f>IF(AT$2=0,0,INDEX('Placebo Lags - Data'!$B:$BA,MATCH($Q24,'Placebo Lags - Data'!$A:$A,0),MATCH(AT$1,'Placebo Lags - Data'!$B$1:$BA$1,0)))*AT$5</f>
        <v>0</v>
      </c>
      <c r="AU24" s="2">
        <f>IF(AU$2=0,0,INDEX('Placebo Lags - Data'!$B:$BA,MATCH($Q24,'Placebo Lags - Data'!$A:$A,0),MATCH(AU$1,'Placebo Lags - Data'!$B$1:$BA$1,0)))*AU$5</f>
        <v>-2.5307280011475086E-3</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-6.1272657476365566E-3</v>
      </c>
      <c r="AZ24" s="2">
        <f>IF(AZ$2=0,0,INDEX('Placebo Lags - Data'!$B:$BA,MATCH($Q24,'Placebo Lags - Data'!$A:$A,0),MATCH(AZ$1,'Placebo Lags - Data'!$B$1:$BA$1,0)))*AZ$5</f>
        <v>-5.4785948246717453E-2</v>
      </c>
      <c r="BA24" s="2">
        <f>IF(BA$2=0,0,INDEX('Placebo Lags - Data'!$B:$BA,MATCH($Q24,'Placebo Lags - Data'!$A:$A,0),MATCH(BA$1,'Placebo Lags - Data'!$B$1:$BA$1,0)))*BA$5</f>
        <v>-8.2705114036798477E-3</v>
      </c>
      <c r="BB24" s="2">
        <f>IF(BB$2=0,0,INDEX('Placebo Lags - Data'!$B:$BA,MATCH($Q24,'Placebo Lags - Data'!$A:$A,0),MATCH(BB$1,'Placebo Lags - Data'!$B$1:$BA$1,0)))*BB$5</f>
        <v>0</v>
      </c>
      <c r="BC24" s="2">
        <f>IF(BC$2=0,0,INDEX('Placebo Lags - Data'!$B:$BA,MATCH($Q24,'Placebo Lags - Data'!$A:$A,0),MATCH(BC$1,'Placebo Lags - Data'!$B$1:$BA$1,0)))*BC$5</f>
        <v>-2.0806724205613136E-2</v>
      </c>
      <c r="BD24" s="2">
        <f>IF(BD$2=0,0,INDEX('Placebo Lags - Data'!$B:$BA,MATCH($Q24,'Placebo Lags - Data'!$A:$A,0),MATCH(BD$1,'Placebo Lags - Data'!$B$1:$BA$1,0)))*BD$5</f>
        <v>-2.5004718452692032E-2</v>
      </c>
      <c r="BE24" s="2">
        <f>IF(BE$2=0,0,INDEX('Placebo Lags - Data'!$B:$BA,MATCH($Q24,'Placebo Lags - Data'!$A:$A,0),MATCH(BE$1,'Placebo Lags - Data'!$B$1:$BA$1,0)))*BE$5</f>
        <v>0</v>
      </c>
      <c r="BF24" s="2">
        <f>IF(BF$2=0,0,INDEX('Placebo Lags - Data'!$B:$BA,MATCH($Q24,'Placebo Lags - Data'!$A:$A,0),MATCH(BF$1,'Placebo Lags - Data'!$B$1:$BA$1,0)))*BF$5</f>
        <v>9.8389731720089912E-3</v>
      </c>
      <c r="BG24" s="2">
        <f>IF(BG$2=0,0,INDEX('Placebo Lags - Data'!$B:$BA,MATCH($Q24,'Placebo Lags - Data'!$A:$A,0),MATCH(BG$1,'Placebo Lags - Data'!$B$1:$BA$1,0)))*BG$5</f>
        <v>-1.2748894281685352E-2</v>
      </c>
      <c r="BH24" s="2">
        <f>IF(BH$2=0,0,INDEX('Placebo Lags - Data'!$B:$BA,MATCH($Q24,'Placebo Lags - Data'!$A:$A,0),MATCH(BH$1,'Placebo Lags - Data'!$B$1:$BA$1,0)))*BH$5</f>
        <v>-1.8099352717399597E-2</v>
      </c>
      <c r="BI24" s="2">
        <f>IF(BI$2=0,0,INDEX('Placebo Lags - Data'!$B:$BA,MATCH($Q24,'Placebo Lags - Data'!$A:$A,0),MATCH(BI$1,'Placebo Lags - Data'!$B$1:$BA$1,0)))*BI$5</f>
        <v>5.3949862718582153E-2</v>
      </c>
      <c r="BJ24" s="2">
        <f>IF(BJ$2=0,0,INDEX('Placebo Lags - Data'!$B:$BA,MATCH($Q24,'Placebo Lags - Data'!$A:$A,0),MATCH(BJ$1,'Placebo Lags - Data'!$B$1:$BA$1,0)))*BJ$5</f>
        <v>0</v>
      </c>
      <c r="BK24" s="2">
        <f>IF(BK$2=0,0,INDEX('Placebo Lags - Data'!$B:$BA,MATCH($Q24,'Placebo Lags - Data'!$A:$A,0),MATCH(BK$1,'Placebo Lags - Data'!$B$1:$BA$1,0)))*BK$5</f>
        <v>2.7277804911136627E-2</v>
      </c>
      <c r="BL24" s="2">
        <f>IF(BL$2=0,0,INDEX('Placebo Lags - Data'!$B:$BA,MATCH($Q24,'Placebo Lags - Data'!$A:$A,0),MATCH(BL$1,'Placebo Lags - Data'!$B$1:$BA$1,0)))*BL$5</f>
        <v>1.1946666054427624E-2</v>
      </c>
      <c r="BM24" s="2">
        <f>IF(BM$2=0,0,INDEX('Placebo Lags - Data'!$B:$BA,MATCH($Q24,'Placebo Lags - Data'!$A:$A,0),MATCH(BM$1,'Placebo Lags - Data'!$B$1:$BA$1,0)))*BM$5</f>
        <v>1.4060921035706997E-2</v>
      </c>
      <c r="BN24" s="2">
        <f>IF(BN$2=0,0,INDEX('Placebo Lags - Data'!$B:$BA,MATCH($Q24,'Placebo Lags - Data'!$A:$A,0),MATCH(BN$1,'Placebo Lags - Data'!$B$1:$BA$1,0)))*BN$5</f>
        <v>2.5792881846427917E-2</v>
      </c>
      <c r="BO24" s="2">
        <f>IF(BO$2=0,0,INDEX('Placebo Lags - Data'!$B:$BA,MATCH($Q24,'Placebo Lags - Data'!$A:$A,0),MATCH(BO$1,'Placebo Lags - Data'!$B$1:$BA$1,0)))*BO$5</f>
        <v>-5.2054370753467083E-3</v>
      </c>
      <c r="BP24" s="2">
        <f>IF(BP$2=0,0,INDEX('Placebo Lags - Data'!$B:$BA,MATCH($Q24,'Placebo Lags - Data'!$A:$A,0),MATCH(BP$1,'Placebo Lags - Data'!$B$1:$BA$1,0)))*BP$5</f>
        <v>3.2111968845129013E-2</v>
      </c>
      <c r="BQ24" s="2"/>
      <c r="BR24" s="2"/>
    </row>
    <row r="25" spans="1:70" x14ac:dyDescent="0.25">
      <c r="A25" t="s">
        <v>59</v>
      </c>
      <c r="B25" s="2">
        <f t="shared" si="0"/>
        <v>1.9486939032211823</v>
      </c>
      <c r="Q25">
        <f>'Placebo Lags - Data'!A20</f>
        <v>2000</v>
      </c>
      <c r="R25" s="2">
        <f>IF(R$2=0,0,INDEX('Placebo Lags - Data'!$B:$BA,MATCH($Q25,'Placebo Lags - Data'!$A:$A,0),MATCH(R$1,'Placebo Lags - Data'!$B$1:$BA$1,0)))*R$5</f>
        <v>-1.2916721403598785E-2</v>
      </c>
      <c r="S25" s="2">
        <f>IF(S$2=0,0,INDEX('Placebo Lags - Data'!$B:$BA,MATCH($Q25,'Placebo Lags - Data'!$A:$A,0),MATCH(S$1,'Placebo Lags - Data'!$B$1:$BA$1,0)))*S$5</f>
        <v>-2.3511938750743866E-2</v>
      </c>
      <c r="T25" s="2">
        <f>IF(T$2=0,0,INDEX('Placebo Lags - Data'!$B:$BA,MATCH($Q25,'Placebo Lags - Data'!$A:$A,0),MATCH(T$1,'Placebo Lags - Data'!$B$1:$BA$1,0)))*T$5</f>
        <v>0</v>
      </c>
      <c r="U25" s="2">
        <f>IF(U$2=0,0,INDEX('Placebo Lags - Data'!$B:$BA,MATCH($Q25,'Placebo Lags - Data'!$A:$A,0),MATCH(U$1,'Placebo Lags - Data'!$B$1:$BA$1,0)))*U$5</f>
        <v>-8.5802475223317742E-4</v>
      </c>
      <c r="V25" s="2">
        <f>IF(V$2=0,0,INDEX('Placebo Lags - Data'!$B:$BA,MATCH($Q25,'Placebo Lags - Data'!$A:$A,0),MATCH(V$1,'Placebo Lags - Data'!$B$1:$BA$1,0)))*V$5</f>
        <v>9.6901826560497284E-2</v>
      </c>
      <c r="W25" s="2">
        <f>IF(W$2=0,0,INDEX('Placebo Lags - Data'!$B:$BA,MATCH($Q25,'Placebo Lags - Data'!$A:$A,0),MATCH(W$1,'Placebo Lags - Data'!$B$1:$BA$1,0)))*W$5</f>
        <v>0</v>
      </c>
      <c r="X25" s="2">
        <f>IF(X$2=0,0,INDEX('Placebo Lags - Data'!$B:$BA,MATCH($Q25,'Placebo Lags - Data'!$A:$A,0),MATCH(X$1,'Placebo Lags - Data'!$B$1:$BA$1,0)))*X$5</f>
        <v>4.6426992863416672E-2</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1.4562169089913368E-2</v>
      </c>
      <c r="AD25" s="2">
        <f>IF(AD$2=0,0,INDEX('Placebo Lags - Data'!$B:$BA,MATCH($Q25,'Placebo Lags - Data'!$A:$A,0),MATCH(AD$1,'Placebo Lags - Data'!$B$1:$BA$1,0)))*AD$5</f>
        <v>0</v>
      </c>
      <c r="AE25" s="2">
        <f>IF(AE$2=0,0,INDEX('Placebo Lags - Data'!$B:$BA,MATCH($Q25,'Placebo Lags - Data'!$A:$A,0),MATCH(AE$1,'Placebo Lags - Data'!$B$1:$BA$1,0)))*AE$5</f>
        <v>6.1125331558287144E-4</v>
      </c>
      <c r="AF25" s="2">
        <f>IF(AF$2=0,0,INDEX('Placebo Lags - Data'!$B:$BA,MATCH($Q25,'Placebo Lags - Data'!$A:$A,0),MATCH(AF$1,'Placebo Lags - Data'!$B$1:$BA$1,0)))*AF$5</f>
        <v>3.7948776036500931E-2</v>
      </c>
      <c r="AG25" s="2">
        <f>IF(AG$2=0,0,INDEX('Placebo Lags - Data'!$B:$BA,MATCH($Q25,'Placebo Lags - Data'!$A:$A,0),MATCH(AG$1,'Placebo Lags - Data'!$B$1:$BA$1,0)))*AG$5</f>
        <v>0</v>
      </c>
      <c r="AH25" s="2">
        <f>IF(AH$2=0,0,INDEX('Placebo Lags - Data'!$B:$BA,MATCH($Q25,'Placebo Lags - Data'!$A:$A,0),MATCH(AH$1,'Placebo Lags - Data'!$B$1:$BA$1,0)))*AH$5</f>
        <v>2.7684694156050682E-2</v>
      </c>
      <c r="AI25" s="2">
        <f>IF(AI$2=0,0,INDEX('Placebo Lags - Data'!$B:$BA,MATCH($Q25,'Placebo Lags - Data'!$A:$A,0),MATCH(AI$1,'Placebo Lags - Data'!$B$1:$BA$1,0)))*AI$5</f>
        <v>1.6743749380111694E-2</v>
      </c>
      <c r="AJ25" s="2">
        <f>IF(AJ$2=0,0,INDEX('Placebo Lags - Data'!$B:$BA,MATCH($Q25,'Placebo Lags - Data'!$A:$A,0),MATCH(AJ$1,'Placebo Lags - Data'!$B$1:$BA$1,0)))*AJ$5</f>
        <v>-5.4528187960386276E-2</v>
      </c>
      <c r="AK25" s="2">
        <f>IF(AK$2=0,0,INDEX('Placebo Lags - Data'!$B:$BA,MATCH($Q25,'Placebo Lags - Data'!$A:$A,0),MATCH(AK$1,'Placebo Lags - Data'!$B$1:$BA$1,0)))*AK$5</f>
        <v>5.762583389878273E-2</v>
      </c>
      <c r="AL25" s="2">
        <f>IF(AL$2=0,0,INDEX('Placebo Lags - Data'!$B:$BA,MATCH($Q25,'Placebo Lags - Data'!$A:$A,0),MATCH(AL$1,'Placebo Lags - Data'!$B$1:$BA$1,0)))*AL$5</f>
        <v>1.2982198037207127E-2</v>
      </c>
      <c r="AM25" s="2">
        <f>IF(AM$2=0,0,INDEX('Placebo Lags - Data'!$B:$BA,MATCH($Q25,'Placebo Lags - Data'!$A:$A,0),MATCH(AM$1,'Placebo Lags - Data'!$B$1:$BA$1,0)))*AM$5</f>
        <v>-1.7189314588904381E-2</v>
      </c>
      <c r="AN25" s="2">
        <f>IF(AN$2=0,0,INDEX('Placebo Lags - Data'!$B:$BA,MATCH($Q25,'Placebo Lags - Data'!$A:$A,0),MATCH(AN$1,'Placebo Lags - Data'!$B$1:$BA$1,0)))*AN$5</f>
        <v>4.9978792667388916E-2</v>
      </c>
      <c r="AO25" s="2">
        <f>IF(AO$2=0,0,INDEX('Placebo Lags - Data'!$B:$BA,MATCH($Q25,'Placebo Lags - Data'!$A:$A,0),MATCH(AO$1,'Placebo Lags - Data'!$B$1:$BA$1,0)))*AO$5</f>
        <v>-6.0738034546375275E-2</v>
      </c>
      <c r="AP25" s="2">
        <f>IF(AP$2=0,0,INDEX('Placebo Lags - Data'!$B:$BA,MATCH($Q25,'Placebo Lags - Data'!$A:$A,0),MATCH(AP$1,'Placebo Lags - Data'!$B$1:$BA$1,0)))*AP$5</f>
        <v>5.5104461498558521E-3</v>
      </c>
      <c r="AQ25" s="2">
        <f>IF(AQ$2=0,0,INDEX('Placebo Lags - Data'!$B:$BA,MATCH($Q25,'Placebo Lags - Data'!$A:$A,0),MATCH(AQ$1,'Placebo Lags - Data'!$B$1:$BA$1,0)))*AQ$5</f>
        <v>1.2073421850800514E-2</v>
      </c>
      <c r="AR25" s="2">
        <f>IF(AR$2=0,0,INDEX('Placebo Lags - Data'!$B:$BA,MATCH($Q25,'Placebo Lags - Data'!$A:$A,0),MATCH(AR$1,'Placebo Lags - Data'!$B$1:$BA$1,0)))*AR$5</f>
        <v>-5.2512094378471375E-2</v>
      </c>
      <c r="AS25" s="2">
        <f>IF(AS$2=0,0,INDEX('Placebo Lags - Data'!$B:$BA,MATCH($Q25,'Placebo Lags - Data'!$A:$A,0),MATCH(AS$1,'Placebo Lags - Data'!$B$1:$BA$1,0)))*AS$5</f>
        <v>-1.1341194622218609E-3</v>
      </c>
      <c r="AT25" s="2">
        <f>IF(AT$2=0,0,INDEX('Placebo Lags - Data'!$B:$BA,MATCH($Q25,'Placebo Lags - Data'!$A:$A,0),MATCH(AT$1,'Placebo Lags - Data'!$B$1:$BA$1,0)))*AT$5</f>
        <v>0</v>
      </c>
      <c r="AU25" s="2">
        <f>IF(AU$2=0,0,INDEX('Placebo Lags - Data'!$B:$BA,MATCH($Q25,'Placebo Lags - Data'!$A:$A,0),MATCH(AU$1,'Placebo Lags - Data'!$B$1:$BA$1,0)))*AU$5</f>
        <v>-5.6259673088788986E-2</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-3.9391070604324341E-2</v>
      </c>
      <c r="AZ25" s="2">
        <f>IF(AZ$2=0,0,INDEX('Placebo Lags - Data'!$B:$BA,MATCH($Q25,'Placebo Lags - Data'!$A:$A,0),MATCH(AZ$1,'Placebo Lags - Data'!$B$1:$BA$1,0)))*AZ$5</f>
        <v>-5.4203208535909653E-2</v>
      </c>
      <c r="BA25" s="2">
        <f>IF(BA$2=0,0,INDEX('Placebo Lags - Data'!$B:$BA,MATCH($Q25,'Placebo Lags - Data'!$A:$A,0),MATCH(BA$1,'Placebo Lags - Data'!$B$1:$BA$1,0)))*BA$5</f>
        <v>-2.7959829196333885E-2</v>
      </c>
      <c r="BB25" s="2">
        <f>IF(BB$2=0,0,INDEX('Placebo Lags - Data'!$B:$BA,MATCH($Q25,'Placebo Lags - Data'!$A:$A,0),MATCH(BB$1,'Placebo Lags - Data'!$B$1:$BA$1,0)))*BB$5</f>
        <v>0</v>
      </c>
      <c r="BC25" s="2">
        <f>IF(BC$2=0,0,INDEX('Placebo Lags - Data'!$B:$BA,MATCH($Q25,'Placebo Lags - Data'!$A:$A,0),MATCH(BC$1,'Placebo Lags - Data'!$B$1:$BA$1,0)))*BC$5</f>
        <v>2.5665340945124626E-2</v>
      </c>
      <c r="BD25" s="2">
        <f>IF(BD$2=0,0,INDEX('Placebo Lags - Data'!$B:$BA,MATCH($Q25,'Placebo Lags - Data'!$A:$A,0),MATCH(BD$1,'Placebo Lags - Data'!$B$1:$BA$1,0)))*BD$5</f>
        <v>1.1041946709156036E-2</v>
      </c>
      <c r="BE25" s="2">
        <f>IF(BE$2=0,0,INDEX('Placebo Lags - Data'!$B:$BA,MATCH($Q25,'Placebo Lags - Data'!$A:$A,0),MATCH(BE$1,'Placebo Lags - Data'!$B$1:$BA$1,0)))*BE$5</f>
        <v>0</v>
      </c>
      <c r="BF25" s="2">
        <f>IF(BF$2=0,0,INDEX('Placebo Lags - Data'!$B:$BA,MATCH($Q25,'Placebo Lags - Data'!$A:$A,0),MATCH(BF$1,'Placebo Lags - Data'!$B$1:$BA$1,0)))*BF$5</f>
        <v>-5.1815275102853775E-2</v>
      </c>
      <c r="BG25" s="2">
        <f>IF(BG$2=0,0,INDEX('Placebo Lags - Data'!$B:$BA,MATCH($Q25,'Placebo Lags - Data'!$A:$A,0),MATCH(BG$1,'Placebo Lags - Data'!$B$1:$BA$1,0)))*BG$5</f>
        <v>-2.0835252478718758E-2</v>
      </c>
      <c r="BH25" s="2">
        <f>IF(BH$2=0,0,INDEX('Placebo Lags - Data'!$B:$BA,MATCH($Q25,'Placebo Lags - Data'!$A:$A,0),MATCH(BH$1,'Placebo Lags - Data'!$B$1:$BA$1,0)))*BH$5</f>
        <v>1.3797753490507603E-2</v>
      </c>
      <c r="BI25" s="2">
        <f>IF(BI$2=0,0,INDEX('Placebo Lags - Data'!$B:$BA,MATCH($Q25,'Placebo Lags - Data'!$A:$A,0),MATCH(BI$1,'Placebo Lags - Data'!$B$1:$BA$1,0)))*BI$5</f>
        <v>1.2268444523215294E-2</v>
      </c>
      <c r="BJ25" s="2">
        <f>IF(BJ$2=0,0,INDEX('Placebo Lags - Data'!$B:$BA,MATCH($Q25,'Placebo Lags - Data'!$A:$A,0),MATCH(BJ$1,'Placebo Lags - Data'!$B$1:$BA$1,0)))*BJ$5</f>
        <v>0</v>
      </c>
      <c r="BK25" s="2">
        <f>IF(BK$2=0,0,INDEX('Placebo Lags - Data'!$B:$BA,MATCH($Q25,'Placebo Lags - Data'!$A:$A,0),MATCH(BK$1,'Placebo Lags - Data'!$B$1:$BA$1,0)))*BK$5</f>
        <v>-5.2763458341360092E-2</v>
      </c>
      <c r="BL25" s="2">
        <f>IF(BL$2=0,0,INDEX('Placebo Lags - Data'!$B:$BA,MATCH($Q25,'Placebo Lags - Data'!$A:$A,0),MATCH(BL$1,'Placebo Lags - Data'!$B$1:$BA$1,0)))*BL$5</f>
        <v>1.5089912340044975E-2</v>
      </c>
      <c r="BM25" s="2">
        <f>IF(BM$2=0,0,INDEX('Placebo Lags - Data'!$B:$BA,MATCH($Q25,'Placebo Lags - Data'!$A:$A,0),MATCH(BM$1,'Placebo Lags - Data'!$B$1:$BA$1,0)))*BM$5</f>
        <v>4.3680770322680473E-3</v>
      </c>
      <c r="BN25" s="2">
        <f>IF(BN$2=0,0,INDEX('Placebo Lags - Data'!$B:$BA,MATCH($Q25,'Placebo Lags - Data'!$A:$A,0),MATCH(BN$1,'Placebo Lags - Data'!$B$1:$BA$1,0)))*BN$5</f>
        <v>-4.7039832919836044E-2</v>
      </c>
      <c r="BO25" s="2">
        <f>IF(BO$2=0,0,INDEX('Placebo Lags - Data'!$B:$BA,MATCH($Q25,'Placebo Lags - Data'!$A:$A,0),MATCH(BO$1,'Placebo Lags - Data'!$B$1:$BA$1,0)))*BO$5</f>
        <v>1.1033705435693264E-2</v>
      </c>
      <c r="BP25" s="2">
        <f>IF(BP$2=0,0,INDEX('Placebo Lags - Data'!$B:$BA,MATCH($Q25,'Placebo Lags - Data'!$A:$A,0),MATCH(BP$1,'Placebo Lags - Data'!$B$1:$BA$1,0)))*BP$5</f>
        <v>9.9654920399188995E-2</v>
      </c>
      <c r="BQ25" s="2"/>
      <c r="BR25" s="2"/>
    </row>
    <row r="26" spans="1:70" x14ac:dyDescent="0.25">
      <c r="A26" t="s">
        <v>46</v>
      </c>
      <c r="B26" s="2">
        <f t="shared" si="0"/>
        <v>1.7605923642592407</v>
      </c>
      <c r="Q26">
        <f>'Placebo Lags - Data'!A21</f>
        <v>2001</v>
      </c>
      <c r="R26" s="2">
        <f>IF(R$2=0,0,INDEX('Placebo Lags - Data'!$B:$BA,MATCH($Q26,'Placebo Lags - Data'!$A:$A,0),MATCH(R$1,'Placebo Lags - Data'!$B$1:$BA$1,0)))*R$5</f>
        <v>1.4509378001093864E-2</v>
      </c>
      <c r="S26" s="2">
        <f>IF(S$2=0,0,INDEX('Placebo Lags - Data'!$B:$BA,MATCH($Q26,'Placebo Lags - Data'!$A:$A,0),MATCH(S$1,'Placebo Lags - Data'!$B$1:$BA$1,0)))*S$5</f>
        <v>2.9034005478024483E-2</v>
      </c>
      <c r="T26" s="2">
        <f>IF(T$2=0,0,INDEX('Placebo Lags - Data'!$B:$BA,MATCH($Q26,'Placebo Lags - Data'!$A:$A,0),MATCH(T$1,'Placebo Lags - Data'!$B$1:$BA$1,0)))*T$5</f>
        <v>0</v>
      </c>
      <c r="U26" s="2">
        <f>IF(U$2=0,0,INDEX('Placebo Lags - Data'!$B:$BA,MATCH($Q26,'Placebo Lags - Data'!$A:$A,0),MATCH(U$1,'Placebo Lags - Data'!$B$1:$BA$1,0)))*U$5</f>
        <v>-1.5801703557372093E-4</v>
      </c>
      <c r="V26" s="2">
        <f>IF(V$2=0,0,INDEX('Placebo Lags - Data'!$B:$BA,MATCH($Q26,'Placebo Lags - Data'!$A:$A,0),MATCH(V$1,'Placebo Lags - Data'!$B$1:$BA$1,0)))*V$5</f>
        <v>0.13048072159290314</v>
      </c>
      <c r="W26" s="2">
        <f>IF(W$2=0,0,INDEX('Placebo Lags - Data'!$B:$BA,MATCH($Q26,'Placebo Lags - Data'!$A:$A,0),MATCH(W$1,'Placebo Lags - Data'!$B$1:$BA$1,0)))*W$5</f>
        <v>0</v>
      </c>
      <c r="X26" s="2">
        <f>IF(X$2=0,0,INDEX('Placebo Lags - Data'!$B:$BA,MATCH($Q26,'Placebo Lags - Data'!$A:$A,0),MATCH(X$1,'Placebo Lags - Data'!$B$1:$BA$1,0)))*X$5</f>
        <v>-2.1680535282939672E-3</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2.8855903074145317E-2</v>
      </c>
      <c r="AD26" s="2">
        <f>IF(AD$2=0,0,INDEX('Placebo Lags - Data'!$B:$BA,MATCH($Q26,'Placebo Lags - Data'!$A:$A,0),MATCH(AD$1,'Placebo Lags - Data'!$B$1:$BA$1,0)))*AD$5</f>
        <v>0</v>
      </c>
      <c r="AE26" s="2">
        <f>IF(AE$2=0,0,INDEX('Placebo Lags - Data'!$B:$BA,MATCH($Q26,'Placebo Lags - Data'!$A:$A,0),MATCH(AE$1,'Placebo Lags - Data'!$B$1:$BA$1,0)))*AE$5</f>
        <v>3.35368812084198E-2</v>
      </c>
      <c r="AF26" s="2">
        <f>IF(AF$2=0,0,INDEX('Placebo Lags - Data'!$B:$BA,MATCH($Q26,'Placebo Lags - Data'!$A:$A,0),MATCH(AF$1,'Placebo Lags - Data'!$B$1:$BA$1,0)))*AF$5</f>
        <v>3.1046610325574875E-2</v>
      </c>
      <c r="AG26" s="2">
        <f>IF(AG$2=0,0,INDEX('Placebo Lags - Data'!$B:$BA,MATCH($Q26,'Placebo Lags - Data'!$A:$A,0),MATCH(AG$1,'Placebo Lags - Data'!$B$1:$BA$1,0)))*AG$5</f>
        <v>0</v>
      </c>
      <c r="AH26" s="2">
        <f>IF(AH$2=0,0,INDEX('Placebo Lags - Data'!$B:$BA,MATCH($Q26,'Placebo Lags - Data'!$A:$A,0),MATCH(AH$1,'Placebo Lags - Data'!$B$1:$BA$1,0)))*AH$5</f>
        <v>5.5093225091695786E-4</v>
      </c>
      <c r="AI26" s="2">
        <f>IF(AI$2=0,0,INDEX('Placebo Lags - Data'!$B:$BA,MATCH($Q26,'Placebo Lags - Data'!$A:$A,0),MATCH(AI$1,'Placebo Lags - Data'!$B$1:$BA$1,0)))*AI$5</f>
        <v>6.2278088182210922E-2</v>
      </c>
      <c r="AJ26" s="2">
        <f>IF(AJ$2=0,0,INDEX('Placebo Lags - Data'!$B:$BA,MATCH($Q26,'Placebo Lags - Data'!$A:$A,0),MATCH(AJ$1,'Placebo Lags - Data'!$B$1:$BA$1,0)))*AJ$5</f>
        <v>-5.8011882938444614E-3</v>
      </c>
      <c r="AK26" s="2">
        <f>IF(AK$2=0,0,INDEX('Placebo Lags - Data'!$B:$BA,MATCH($Q26,'Placebo Lags - Data'!$A:$A,0),MATCH(AK$1,'Placebo Lags - Data'!$B$1:$BA$1,0)))*AK$5</f>
        <v>4.1475403122603893E-3</v>
      </c>
      <c r="AL26" s="2">
        <f>IF(AL$2=0,0,INDEX('Placebo Lags - Data'!$B:$BA,MATCH($Q26,'Placebo Lags - Data'!$A:$A,0),MATCH(AL$1,'Placebo Lags - Data'!$B$1:$BA$1,0)))*AL$5</f>
        <v>1.5818610787391663E-2</v>
      </c>
      <c r="AM26" s="2">
        <f>IF(AM$2=0,0,INDEX('Placebo Lags - Data'!$B:$BA,MATCH($Q26,'Placebo Lags - Data'!$A:$A,0),MATCH(AM$1,'Placebo Lags - Data'!$B$1:$BA$1,0)))*AM$5</f>
        <v>-4.7632358968257904E-2</v>
      </c>
      <c r="AN26" s="2">
        <f>IF(AN$2=0,0,INDEX('Placebo Lags - Data'!$B:$BA,MATCH($Q26,'Placebo Lags - Data'!$A:$A,0),MATCH(AN$1,'Placebo Lags - Data'!$B$1:$BA$1,0)))*AN$5</f>
        <v>2.3646783083677292E-2</v>
      </c>
      <c r="AO26" s="2">
        <f>IF(AO$2=0,0,INDEX('Placebo Lags - Data'!$B:$BA,MATCH($Q26,'Placebo Lags - Data'!$A:$A,0),MATCH(AO$1,'Placebo Lags - Data'!$B$1:$BA$1,0)))*AO$5</f>
        <v>1.9107885658740997E-2</v>
      </c>
      <c r="AP26" s="2">
        <f>IF(AP$2=0,0,INDEX('Placebo Lags - Data'!$B:$BA,MATCH($Q26,'Placebo Lags - Data'!$A:$A,0),MATCH(AP$1,'Placebo Lags - Data'!$B$1:$BA$1,0)))*AP$5</f>
        <v>-9.725707583129406E-3</v>
      </c>
      <c r="AQ26" s="2">
        <f>IF(AQ$2=0,0,INDEX('Placebo Lags - Data'!$B:$BA,MATCH($Q26,'Placebo Lags - Data'!$A:$A,0),MATCH(AQ$1,'Placebo Lags - Data'!$B$1:$BA$1,0)))*AQ$5</f>
        <v>-2.5440072640776634E-2</v>
      </c>
      <c r="AR26" s="2">
        <f>IF(AR$2=0,0,INDEX('Placebo Lags - Data'!$B:$BA,MATCH($Q26,'Placebo Lags - Data'!$A:$A,0),MATCH(AR$1,'Placebo Lags - Data'!$B$1:$BA$1,0)))*AR$5</f>
        <v>-4.1344091296195984E-2</v>
      </c>
      <c r="AS26" s="2">
        <f>IF(AS$2=0,0,INDEX('Placebo Lags - Data'!$B:$BA,MATCH($Q26,'Placebo Lags - Data'!$A:$A,0),MATCH(AS$1,'Placebo Lags - Data'!$B$1:$BA$1,0)))*AS$5</f>
        <v>-5.6145843118429184E-2</v>
      </c>
      <c r="AT26" s="2">
        <f>IF(AT$2=0,0,INDEX('Placebo Lags - Data'!$B:$BA,MATCH($Q26,'Placebo Lags - Data'!$A:$A,0),MATCH(AT$1,'Placebo Lags - Data'!$B$1:$BA$1,0)))*AT$5</f>
        <v>0</v>
      </c>
      <c r="AU26" s="2">
        <f>IF(AU$2=0,0,INDEX('Placebo Lags - Data'!$B:$BA,MATCH($Q26,'Placebo Lags - Data'!$A:$A,0),MATCH(AU$1,'Placebo Lags - Data'!$B$1:$BA$1,0)))*AU$5</f>
        <v>-1.7703032121062279E-2</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7.6900976710021496E-3</v>
      </c>
      <c r="AZ26" s="2">
        <f>IF(AZ$2=0,0,INDEX('Placebo Lags - Data'!$B:$BA,MATCH($Q26,'Placebo Lags - Data'!$A:$A,0),MATCH(AZ$1,'Placebo Lags - Data'!$B$1:$BA$1,0)))*AZ$5</f>
        <v>-5.6063883006572723E-2</v>
      </c>
      <c r="BA26" s="2">
        <f>IF(BA$2=0,0,INDEX('Placebo Lags - Data'!$B:$BA,MATCH($Q26,'Placebo Lags - Data'!$A:$A,0),MATCH(BA$1,'Placebo Lags - Data'!$B$1:$BA$1,0)))*BA$5</f>
        <v>2.2231508046388626E-3</v>
      </c>
      <c r="BB26" s="2">
        <f>IF(BB$2=0,0,INDEX('Placebo Lags - Data'!$B:$BA,MATCH($Q26,'Placebo Lags - Data'!$A:$A,0),MATCH(BB$1,'Placebo Lags - Data'!$B$1:$BA$1,0)))*BB$5</f>
        <v>0</v>
      </c>
      <c r="BC26" s="2">
        <f>IF(BC$2=0,0,INDEX('Placebo Lags - Data'!$B:$BA,MATCH($Q26,'Placebo Lags - Data'!$A:$A,0),MATCH(BC$1,'Placebo Lags - Data'!$B$1:$BA$1,0)))*BC$5</f>
        <v>5.5714711546897888E-2</v>
      </c>
      <c r="BD26" s="2">
        <f>IF(BD$2=0,0,INDEX('Placebo Lags - Data'!$B:$BA,MATCH($Q26,'Placebo Lags - Data'!$A:$A,0),MATCH(BD$1,'Placebo Lags - Data'!$B$1:$BA$1,0)))*BD$5</f>
        <v>-1.9384561106562614E-2</v>
      </c>
      <c r="BE26" s="2">
        <f>IF(BE$2=0,0,INDEX('Placebo Lags - Data'!$B:$BA,MATCH($Q26,'Placebo Lags - Data'!$A:$A,0),MATCH(BE$1,'Placebo Lags - Data'!$B$1:$BA$1,0)))*BE$5</f>
        <v>0</v>
      </c>
      <c r="BF26" s="2">
        <f>IF(BF$2=0,0,INDEX('Placebo Lags - Data'!$B:$BA,MATCH($Q26,'Placebo Lags - Data'!$A:$A,0),MATCH(BF$1,'Placebo Lags - Data'!$B$1:$BA$1,0)))*BF$5</f>
        <v>-0.14010033011436462</v>
      </c>
      <c r="BG26" s="2">
        <f>IF(BG$2=0,0,INDEX('Placebo Lags - Data'!$B:$BA,MATCH($Q26,'Placebo Lags - Data'!$A:$A,0),MATCH(BG$1,'Placebo Lags - Data'!$B$1:$BA$1,0)))*BG$5</f>
        <v>-5.9092480689287186E-2</v>
      </c>
      <c r="BH26" s="2">
        <f>IF(BH$2=0,0,INDEX('Placebo Lags - Data'!$B:$BA,MATCH($Q26,'Placebo Lags - Data'!$A:$A,0),MATCH(BH$1,'Placebo Lags - Data'!$B$1:$BA$1,0)))*BH$5</f>
        <v>-5.5326860398054123E-2</v>
      </c>
      <c r="BI26" s="2">
        <f>IF(BI$2=0,0,INDEX('Placebo Lags - Data'!$B:$BA,MATCH($Q26,'Placebo Lags - Data'!$A:$A,0),MATCH(BI$1,'Placebo Lags - Data'!$B$1:$BA$1,0)))*BI$5</f>
        <v>2.6442503556609154E-2</v>
      </c>
      <c r="BJ26" s="2">
        <f>IF(BJ$2=0,0,INDEX('Placebo Lags - Data'!$B:$BA,MATCH($Q26,'Placebo Lags - Data'!$A:$A,0),MATCH(BJ$1,'Placebo Lags - Data'!$B$1:$BA$1,0)))*BJ$5</f>
        <v>0</v>
      </c>
      <c r="BK26" s="2">
        <f>IF(BK$2=0,0,INDEX('Placebo Lags - Data'!$B:$BA,MATCH($Q26,'Placebo Lags - Data'!$A:$A,0),MATCH(BK$1,'Placebo Lags - Data'!$B$1:$BA$1,0)))*BK$5</f>
        <v>3.2155785709619522E-2</v>
      </c>
      <c r="BL26" s="2">
        <f>IF(BL$2=0,0,INDEX('Placebo Lags - Data'!$B:$BA,MATCH($Q26,'Placebo Lags - Data'!$A:$A,0),MATCH(BL$1,'Placebo Lags - Data'!$B$1:$BA$1,0)))*BL$5</f>
        <v>1.2307463213801384E-2</v>
      </c>
      <c r="BM26" s="2">
        <f>IF(BM$2=0,0,INDEX('Placebo Lags - Data'!$B:$BA,MATCH($Q26,'Placebo Lags - Data'!$A:$A,0),MATCH(BM$1,'Placebo Lags - Data'!$B$1:$BA$1,0)))*BM$5</f>
        <v>3.4464430063962936E-2</v>
      </c>
      <c r="BN26" s="2">
        <f>IF(BN$2=0,0,INDEX('Placebo Lags - Data'!$B:$BA,MATCH($Q26,'Placebo Lags - Data'!$A:$A,0),MATCH(BN$1,'Placebo Lags - Data'!$B$1:$BA$1,0)))*BN$5</f>
        <v>3.0175471678376198E-2</v>
      </c>
      <c r="BO26" s="2">
        <f>IF(BO$2=0,0,INDEX('Placebo Lags - Data'!$B:$BA,MATCH($Q26,'Placebo Lags - Data'!$A:$A,0),MATCH(BO$1,'Placebo Lags - Data'!$B$1:$BA$1,0)))*BO$5</f>
        <v>-3.7926632910966873E-2</v>
      </c>
      <c r="BP26" s="2">
        <f>IF(BP$2=0,0,INDEX('Placebo Lags - Data'!$B:$BA,MATCH($Q26,'Placebo Lags - Data'!$A:$A,0),MATCH(BP$1,'Placebo Lags - Data'!$B$1:$BA$1,0)))*BP$5</f>
        <v>7.6491123763844371E-4</v>
      </c>
      <c r="BQ26" s="2"/>
      <c r="BR26" s="2"/>
    </row>
    <row r="27" spans="1:70" x14ac:dyDescent="0.25">
      <c r="A27" t="s">
        <v>31</v>
      </c>
      <c r="B27" s="2">
        <f t="shared" si="0"/>
        <v>1.6191676532972779</v>
      </c>
      <c r="Q27">
        <f>'Placebo Lags - Data'!A22</f>
        <v>2002</v>
      </c>
      <c r="R27" s="2">
        <f>IF(R$2=0,0,INDEX('Placebo Lags - Data'!$B:$BA,MATCH($Q27,'Placebo Lags - Data'!$A:$A,0),MATCH(R$1,'Placebo Lags - Data'!$B$1:$BA$1,0)))*R$5</f>
        <v>-1.7606748268008232E-2</v>
      </c>
      <c r="S27" s="2">
        <f>IF(S$2=0,0,INDEX('Placebo Lags - Data'!$B:$BA,MATCH($Q27,'Placebo Lags - Data'!$A:$A,0),MATCH(S$1,'Placebo Lags - Data'!$B$1:$BA$1,0)))*S$5</f>
        <v>-4.8013892956078053E-3</v>
      </c>
      <c r="T27" s="2">
        <f>IF(T$2=0,0,INDEX('Placebo Lags - Data'!$B:$BA,MATCH($Q27,'Placebo Lags - Data'!$A:$A,0),MATCH(T$1,'Placebo Lags - Data'!$B$1:$BA$1,0)))*T$5</f>
        <v>0</v>
      </c>
      <c r="U27" s="2">
        <f>IF(U$2=0,0,INDEX('Placebo Lags - Data'!$B:$BA,MATCH($Q27,'Placebo Lags - Data'!$A:$A,0),MATCH(U$1,'Placebo Lags - Data'!$B$1:$BA$1,0)))*U$5</f>
        <v>-6.6476687788963318E-3</v>
      </c>
      <c r="V27" s="2">
        <f>IF(V$2=0,0,INDEX('Placebo Lags - Data'!$B:$BA,MATCH($Q27,'Placebo Lags - Data'!$A:$A,0),MATCH(V$1,'Placebo Lags - Data'!$B$1:$BA$1,0)))*V$5</f>
        <v>5.0925903022289276E-2</v>
      </c>
      <c r="W27" s="2">
        <f>IF(W$2=0,0,INDEX('Placebo Lags - Data'!$B:$BA,MATCH($Q27,'Placebo Lags - Data'!$A:$A,0),MATCH(W$1,'Placebo Lags - Data'!$B$1:$BA$1,0)))*W$5</f>
        <v>0</v>
      </c>
      <c r="X27" s="2">
        <f>IF(X$2=0,0,INDEX('Placebo Lags - Data'!$B:$BA,MATCH($Q27,'Placebo Lags - Data'!$A:$A,0),MATCH(X$1,'Placebo Lags - Data'!$B$1:$BA$1,0)))*X$5</f>
        <v>2.637011930346489E-3</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5.0766400992870331E-2</v>
      </c>
      <c r="AD27" s="2">
        <f>IF(AD$2=0,0,INDEX('Placebo Lags - Data'!$B:$BA,MATCH($Q27,'Placebo Lags - Data'!$A:$A,0),MATCH(AD$1,'Placebo Lags - Data'!$B$1:$BA$1,0)))*AD$5</f>
        <v>0</v>
      </c>
      <c r="AE27" s="2">
        <f>IF(AE$2=0,0,INDEX('Placebo Lags - Data'!$B:$BA,MATCH($Q27,'Placebo Lags - Data'!$A:$A,0),MATCH(AE$1,'Placebo Lags - Data'!$B$1:$BA$1,0)))*AE$5</f>
        <v>6.3093103468418121E-2</v>
      </c>
      <c r="AF27" s="2">
        <f>IF(AF$2=0,0,INDEX('Placebo Lags - Data'!$B:$BA,MATCH($Q27,'Placebo Lags - Data'!$A:$A,0),MATCH(AF$1,'Placebo Lags - Data'!$B$1:$BA$1,0)))*AF$5</f>
        <v>5.2255507558584213E-2</v>
      </c>
      <c r="AG27" s="2">
        <f>IF(AG$2=0,0,INDEX('Placebo Lags - Data'!$B:$BA,MATCH($Q27,'Placebo Lags - Data'!$A:$A,0),MATCH(AG$1,'Placebo Lags - Data'!$B$1:$BA$1,0)))*AG$5</f>
        <v>0</v>
      </c>
      <c r="AH27" s="2">
        <f>IF(AH$2=0,0,INDEX('Placebo Lags - Data'!$B:$BA,MATCH($Q27,'Placebo Lags - Data'!$A:$A,0),MATCH(AH$1,'Placebo Lags - Data'!$B$1:$BA$1,0)))*AH$5</f>
        <v>-6.179339811205864E-2</v>
      </c>
      <c r="AI27" s="2">
        <f>IF(AI$2=0,0,INDEX('Placebo Lags - Data'!$B:$BA,MATCH($Q27,'Placebo Lags - Data'!$A:$A,0),MATCH(AI$1,'Placebo Lags - Data'!$B$1:$BA$1,0)))*AI$5</f>
        <v>2.7409607544541359E-2</v>
      </c>
      <c r="AJ27" s="2">
        <f>IF(AJ$2=0,0,INDEX('Placebo Lags - Data'!$B:$BA,MATCH($Q27,'Placebo Lags - Data'!$A:$A,0),MATCH(AJ$1,'Placebo Lags - Data'!$B$1:$BA$1,0)))*AJ$5</f>
        <v>-2.7491327375173569E-2</v>
      </c>
      <c r="AK27" s="2">
        <f>IF(AK$2=0,0,INDEX('Placebo Lags - Data'!$B:$BA,MATCH($Q27,'Placebo Lags - Data'!$A:$A,0),MATCH(AK$1,'Placebo Lags - Data'!$B$1:$BA$1,0)))*AK$5</f>
        <v>8.9876964688301086E-2</v>
      </c>
      <c r="AL27" s="2">
        <f>IF(AL$2=0,0,INDEX('Placebo Lags - Data'!$B:$BA,MATCH($Q27,'Placebo Lags - Data'!$A:$A,0),MATCH(AL$1,'Placebo Lags - Data'!$B$1:$BA$1,0)))*AL$5</f>
        <v>5.0263404846191406E-3</v>
      </c>
      <c r="AM27" s="2">
        <f>IF(AM$2=0,0,INDEX('Placebo Lags - Data'!$B:$BA,MATCH($Q27,'Placebo Lags - Data'!$A:$A,0),MATCH(AM$1,'Placebo Lags - Data'!$B$1:$BA$1,0)))*AM$5</f>
        <v>-5.5835571140050888E-2</v>
      </c>
      <c r="AN27" s="2">
        <f>IF(AN$2=0,0,INDEX('Placebo Lags - Data'!$B:$BA,MATCH($Q27,'Placebo Lags - Data'!$A:$A,0),MATCH(AN$1,'Placebo Lags - Data'!$B$1:$BA$1,0)))*AN$5</f>
        <v>4.9230065196752548E-2</v>
      </c>
      <c r="AO27" s="2">
        <f>IF(AO$2=0,0,INDEX('Placebo Lags - Data'!$B:$BA,MATCH($Q27,'Placebo Lags - Data'!$A:$A,0),MATCH(AO$1,'Placebo Lags - Data'!$B$1:$BA$1,0)))*AO$5</f>
        <v>-2.0761089399456978E-2</v>
      </c>
      <c r="AP27" s="2">
        <f>IF(AP$2=0,0,INDEX('Placebo Lags - Data'!$B:$BA,MATCH($Q27,'Placebo Lags - Data'!$A:$A,0),MATCH(AP$1,'Placebo Lags - Data'!$B$1:$BA$1,0)))*AP$5</f>
        <v>2.9717880534008145E-4</v>
      </c>
      <c r="AQ27" s="2">
        <f>IF(AQ$2=0,0,INDEX('Placebo Lags - Data'!$B:$BA,MATCH($Q27,'Placebo Lags - Data'!$A:$A,0),MATCH(AQ$1,'Placebo Lags - Data'!$B$1:$BA$1,0)))*AQ$5</f>
        <v>3.1321372836828232E-2</v>
      </c>
      <c r="AR27" s="2">
        <f>IF(AR$2=0,0,INDEX('Placebo Lags - Data'!$B:$BA,MATCH($Q27,'Placebo Lags - Data'!$A:$A,0),MATCH(AR$1,'Placebo Lags - Data'!$B$1:$BA$1,0)))*AR$5</f>
        <v>-6.7645851522684097E-3</v>
      </c>
      <c r="AS27" s="2">
        <f>IF(AS$2=0,0,INDEX('Placebo Lags - Data'!$B:$BA,MATCH($Q27,'Placebo Lags - Data'!$A:$A,0),MATCH(AS$1,'Placebo Lags - Data'!$B$1:$BA$1,0)))*AS$5</f>
        <v>-3.269466757774353E-2</v>
      </c>
      <c r="AT27" s="2">
        <f>IF(AT$2=0,0,INDEX('Placebo Lags - Data'!$B:$BA,MATCH($Q27,'Placebo Lags - Data'!$A:$A,0),MATCH(AT$1,'Placebo Lags - Data'!$B$1:$BA$1,0)))*AT$5</f>
        <v>0</v>
      </c>
      <c r="AU27" s="2">
        <f>IF(AU$2=0,0,INDEX('Placebo Lags - Data'!$B:$BA,MATCH($Q27,'Placebo Lags - Data'!$A:$A,0),MATCH(AU$1,'Placebo Lags - Data'!$B$1:$BA$1,0)))*AU$5</f>
        <v>-4.0356263518333435E-2</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-2.7606289368122816E-3</v>
      </c>
      <c r="AZ27" s="2">
        <f>IF(AZ$2=0,0,INDEX('Placebo Lags - Data'!$B:$BA,MATCH($Q27,'Placebo Lags - Data'!$A:$A,0),MATCH(AZ$1,'Placebo Lags - Data'!$B$1:$BA$1,0)))*AZ$5</f>
        <v>-7.0379547774791718E-2</v>
      </c>
      <c r="BA27" s="2">
        <f>IF(BA$2=0,0,INDEX('Placebo Lags - Data'!$B:$BA,MATCH($Q27,'Placebo Lags - Data'!$A:$A,0),MATCH(BA$1,'Placebo Lags - Data'!$B$1:$BA$1,0)))*BA$5</f>
        <v>1.7886951565742493E-2</v>
      </c>
      <c r="BB27" s="2">
        <f>IF(BB$2=0,0,INDEX('Placebo Lags - Data'!$B:$BA,MATCH($Q27,'Placebo Lags - Data'!$A:$A,0),MATCH(BB$1,'Placebo Lags - Data'!$B$1:$BA$1,0)))*BB$5</f>
        <v>0</v>
      </c>
      <c r="BC27" s="2">
        <f>IF(BC$2=0,0,INDEX('Placebo Lags - Data'!$B:$BA,MATCH($Q27,'Placebo Lags - Data'!$A:$A,0),MATCH(BC$1,'Placebo Lags - Data'!$B$1:$BA$1,0)))*BC$5</f>
        <v>1.6717962920665741E-2</v>
      </c>
      <c r="BD27" s="2">
        <f>IF(BD$2=0,0,INDEX('Placebo Lags - Data'!$B:$BA,MATCH($Q27,'Placebo Lags - Data'!$A:$A,0),MATCH(BD$1,'Placebo Lags - Data'!$B$1:$BA$1,0)))*BD$5</f>
        <v>-1.7257829895243049E-3</v>
      </c>
      <c r="BE27" s="2">
        <f>IF(BE$2=0,0,INDEX('Placebo Lags - Data'!$B:$BA,MATCH($Q27,'Placebo Lags - Data'!$A:$A,0),MATCH(BE$1,'Placebo Lags - Data'!$B$1:$BA$1,0)))*BE$5</f>
        <v>0</v>
      </c>
      <c r="BF27" s="2">
        <f>IF(BF$2=0,0,INDEX('Placebo Lags - Data'!$B:$BA,MATCH($Q27,'Placebo Lags - Data'!$A:$A,0),MATCH(BF$1,'Placebo Lags - Data'!$B$1:$BA$1,0)))*BF$5</f>
        <v>-0.10501547157764435</v>
      </c>
      <c r="BG27" s="2">
        <f>IF(BG$2=0,0,INDEX('Placebo Lags - Data'!$B:$BA,MATCH($Q27,'Placebo Lags - Data'!$A:$A,0),MATCH(BG$1,'Placebo Lags - Data'!$B$1:$BA$1,0)))*BG$5</f>
        <v>-8.4873944520950317E-2</v>
      </c>
      <c r="BH27" s="2">
        <f>IF(BH$2=0,0,INDEX('Placebo Lags - Data'!$B:$BA,MATCH($Q27,'Placebo Lags - Data'!$A:$A,0),MATCH(BH$1,'Placebo Lags - Data'!$B$1:$BA$1,0)))*BH$5</f>
        <v>1.4522513374686241E-2</v>
      </c>
      <c r="BI27" s="2">
        <f>IF(BI$2=0,0,INDEX('Placebo Lags - Data'!$B:$BA,MATCH($Q27,'Placebo Lags - Data'!$A:$A,0),MATCH(BI$1,'Placebo Lags - Data'!$B$1:$BA$1,0)))*BI$5</f>
        <v>1.2625643983483315E-2</v>
      </c>
      <c r="BJ27" s="2">
        <f>IF(BJ$2=0,0,INDEX('Placebo Lags - Data'!$B:$BA,MATCH($Q27,'Placebo Lags - Data'!$A:$A,0),MATCH(BJ$1,'Placebo Lags - Data'!$B$1:$BA$1,0)))*BJ$5</f>
        <v>0</v>
      </c>
      <c r="BK27" s="2">
        <f>IF(BK$2=0,0,INDEX('Placebo Lags - Data'!$B:$BA,MATCH($Q27,'Placebo Lags - Data'!$A:$A,0),MATCH(BK$1,'Placebo Lags - Data'!$B$1:$BA$1,0)))*BK$5</f>
        <v>3.7825357168912888E-2</v>
      </c>
      <c r="BL27" s="2">
        <f>IF(BL$2=0,0,INDEX('Placebo Lags - Data'!$B:$BA,MATCH($Q27,'Placebo Lags - Data'!$A:$A,0),MATCH(BL$1,'Placebo Lags - Data'!$B$1:$BA$1,0)))*BL$5</f>
        <v>-3.8507126271724701E-2</v>
      </c>
      <c r="BM27" s="2">
        <f>IF(BM$2=0,0,INDEX('Placebo Lags - Data'!$B:$BA,MATCH($Q27,'Placebo Lags - Data'!$A:$A,0),MATCH(BM$1,'Placebo Lags - Data'!$B$1:$BA$1,0)))*BM$5</f>
        <v>-1.4756456948816776E-2</v>
      </c>
      <c r="BN27" s="2">
        <f>IF(BN$2=0,0,INDEX('Placebo Lags - Data'!$B:$BA,MATCH($Q27,'Placebo Lags - Data'!$A:$A,0),MATCH(BN$1,'Placebo Lags - Data'!$B$1:$BA$1,0)))*BN$5</f>
        <v>-3.0252575874328613E-2</v>
      </c>
      <c r="BO27" s="2">
        <f>IF(BO$2=0,0,INDEX('Placebo Lags - Data'!$B:$BA,MATCH($Q27,'Placebo Lags - Data'!$A:$A,0),MATCH(BO$1,'Placebo Lags - Data'!$B$1:$BA$1,0)))*BO$5</f>
        <v>-2.4154230952262878E-2</v>
      </c>
      <c r="BP27" s="2">
        <f>IF(BP$2=0,0,INDEX('Placebo Lags - Data'!$B:$BA,MATCH($Q27,'Placebo Lags - Data'!$A:$A,0),MATCH(BP$1,'Placebo Lags - Data'!$B$1:$BA$1,0)))*BP$5</f>
        <v>2.6904908008873463E-4</v>
      </c>
      <c r="BQ27" s="2"/>
      <c r="BR27" s="2"/>
    </row>
    <row r="28" spans="1:70" x14ac:dyDescent="0.25">
      <c r="A28" t="s">
        <v>111</v>
      </c>
      <c r="B28" s="2">
        <f t="shared" si="0"/>
        <v>1.578219983096699</v>
      </c>
      <c r="Q28">
        <f>'Placebo Lags - Data'!A23</f>
        <v>2003</v>
      </c>
      <c r="R28" s="2">
        <f>IF(R$2=0,0,INDEX('Placebo Lags - Data'!$B:$BA,MATCH($Q28,'Placebo Lags - Data'!$A:$A,0),MATCH(R$1,'Placebo Lags - Data'!$B$1:$BA$1,0)))*R$5</f>
        <v>5.8328844606876373E-3</v>
      </c>
      <c r="S28" s="2">
        <f>IF(S$2=0,0,INDEX('Placebo Lags - Data'!$B:$BA,MATCH($Q28,'Placebo Lags - Data'!$A:$A,0),MATCH(S$1,'Placebo Lags - Data'!$B$1:$BA$1,0)))*S$5</f>
        <v>-8.5645569488406181E-3</v>
      </c>
      <c r="T28" s="2">
        <f>IF(T$2=0,0,INDEX('Placebo Lags - Data'!$B:$BA,MATCH($Q28,'Placebo Lags - Data'!$A:$A,0),MATCH(T$1,'Placebo Lags - Data'!$B$1:$BA$1,0)))*T$5</f>
        <v>0</v>
      </c>
      <c r="U28" s="2">
        <f>IF(U$2=0,0,INDEX('Placebo Lags - Data'!$B:$BA,MATCH($Q28,'Placebo Lags - Data'!$A:$A,0),MATCH(U$1,'Placebo Lags - Data'!$B$1:$BA$1,0)))*U$5</f>
        <v>2.9423034284263849E-3</v>
      </c>
      <c r="V28" s="2">
        <f>IF(V$2=0,0,INDEX('Placebo Lags - Data'!$B:$BA,MATCH($Q28,'Placebo Lags - Data'!$A:$A,0),MATCH(V$1,'Placebo Lags - Data'!$B$1:$BA$1,0)))*V$5</f>
        <v>2.3293072357773781E-2</v>
      </c>
      <c r="W28" s="2">
        <f>IF(W$2=0,0,INDEX('Placebo Lags - Data'!$B:$BA,MATCH($Q28,'Placebo Lags - Data'!$A:$A,0),MATCH(W$1,'Placebo Lags - Data'!$B$1:$BA$1,0)))*W$5</f>
        <v>0</v>
      </c>
      <c r="X28" s="2">
        <f>IF(X$2=0,0,INDEX('Placebo Lags - Data'!$B:$BA,MATCH($Q28,'Placebo Lags - Data'!$A:$A,0),MATCH(X$1,'Placebo Lags - Data'!$B$1:$BA$1,0)))*X$5</f>
        <v>2.2291888017207384E-3</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3.9070669561624527E-2</v>
      </c>
      <c r="AD28" s="2">
        <f>IF(AD$2=0,0,INDEX('Placebo Lags - Data'!$B:$BA,MATCH($Q28,'Placebo Lags - Data'!$A:$A,0),MATCH(AD$1,'Placebo Lags - Data'!$B$1:$BA$1,0)))*AD$5</f>
        <v>0</v>
      </c>
      <c r="AE28" s="2">
        <f>IF(AE$2=0,0,INDEX('Placebo Lags - Data'!$B:$BA,MATCH($Q28,'Placebo Lags - Data'!$A:$A,0),MATCH(AE$1,'Placebo Lags - Data'!$B$1:$BA$1,0)))*AE$5</f>
        <v>2.2417550906538963E-2</v>
      </c>
      <c r="AF28" s="2">
        <f>IF(AF$2=0,0,INDEX('Placebo Lags - Data'!$B:$BA,MATCH($Q28,'Placebo Lags - Data'!$A:$A,0),MATCH(AF$1,'Placebo Lags - Data'!$B$1:$BA$1,0)))*AF$5</f>
        <v>6.433945894241333E-2</v>
      </c>
      <c r="AG28" s="2">
        <f>IF(AG$2=0,0,INDEX('Placebo Lags - Data'!$B:$BA,MATCH($Q28,'Placebo Lags - Data'!$A:$A,0),MATCH(AG$1,'Placebo Lags - Data'!$B$1:$BA$1,0)))*AG$5</f>
        <v>0</v>
      </c>
      <c r="AH28" s="2">
        <f>IF(AH$2=0,0,INDEX('Placebo Lags - Data'!$B:$BA,MATCH($Q28,'Placebo Lags - Data'!$A:$A,0),MATCH(AH$1,'Placebo Lags - Data'!$B$1:$BA$1,0)))*AH$5</f>
        <v>-4.428461566567421E-2</v>
      </c>
      <c r="AI28" s="2">
        <f>IF(AI$2=0,0,INDEX('Placebo Lags - Data'!$B:$BA,MATCH($Q28,'Placebo Lags - Data'!$A:$A,0),MATCH(AI$1,'Placebo Lags - Data'!$B$1:$BA$1,0)))*AI$5</f>
        <v>5.2867259830236435E-2</v>
      </c>
      <c r="AJ28" s="2">
        <f>IF(AJ$2=0,0,INDEX('Placebo Lags - Data'!$B:$BA,MATCH($Q28,'Placebo Lags - Data'!$A:$A,0),MATCH(AJ$1,'Placebo Lags - Data'!$B$1:$BA$1,0)))*AJ$5</f>
        <v>-6.1669290065765381E-2</v>
      </c>
      <c r="AK28" s="2">
        <f>IF(AK$2=0,0,INDEX('Placebo Lags - Data'!$B:$BA,MATCH($Q28,'Placebo Lags - Data'!$A:$A,0),MATCH(AK$1,'Placebo Lags - Data'!$B$1:$BA$1,0)))*AK$5</f>
        <v>-6.0509941540658474E-3</v>
      </c>
      <c r="AL28" s="2">
        <f>IF(AL$2=0,0,INDEX('Placebo Lags - Data'!$B:$BA,MATCH($Q28,'Placebo Lags - Data'!$A:$A,0),MATCH(AL$1,'Placebo Lags - Data'!$B$1:$BA$1,0)))*AL$5</f>
        <v>-4.6443818137049675E-3</v>
      </c>
      <c r="AM28" s="2">
        <f>IF(AM$2=0,0,INDEX('Placebo Lags - Data'!$B:$BA,MATCH($Q28,'Placebo Lags - Data'!$A:$A,0),MATCH(AM$1,'Placebo Lags - Data'!$B$1:$BA$1,0)))*AM$5</f>
        <v>-3.6743033677339554E-2</v>
      </c>
      <c r="AN28" s="2">
        <f>IF(AN$2=0,0,INDEX('Placebo Lags - Data'!$B:$BA,MATCH($Q28,'Placebo Lags - Data'!$A:$A,0),MATCH(AN$1,'Placebo Lags - Data'!$B$1:$BA$1,0)))*AN$5</f>
        <v>3.9840690791606903E-2</v>
      </c>
      <c r="AO28" s="2">
        <f>IF(AO$2=0,0,INDEX('Placebo Lags - Data'!$B:$BA,MATCH($Q28,'Placebo Lags - Data'!$A:$A,0),MATCH(AO$1,'Placebo Lags - Data'!$B$1:$BA$1,0)))*AO$5</f>
        <v>-4.4498734176158905E-2</v>
      </c>
      <c r="AP28" s="2">
        <f>IF(AP$2=0,0,INDEX('Placebo Lags - Data'!$B:$BA,MATCH($Q28,'Placebo Lags - Data'!$A:$A,0),MATCH(AP$1,'Placebo Lags - Data'!$B$1:$BA$1,0)))*AP$5</f>
        <v>-4.6381104737520218E-2</v>
      </c>
      <c r="AQ28" s="2">
        <f>IF(AQ$2=0,0,INDEX('Placebo Lags - Data'!$B:$BA,MATCH($Q28,'Placebo Lags - Data'!$A:$A,0),MATCH(AQ$1,'Placebo Lags - Data'!$B$1:$BA$1,0)))*AQ$5</f>
        <v>8.2651795819401741E-3</v>
      </c>
      <c r="AR28" s="2">
        <f>IF(AR$2=0,0,INDEX('Placebo Lags - Data'!$B:$BA,MATCH($Q28,'Placebo Lags - Data'!$A:$A,0),MATCH(AR$1,'Placebo Lags - Data'!$B$1:$BA$1,0)))*AR$5</f>
        <v>-5.5919177830219269E-2</v>
      </c>
      <c r="AS28" s="2">
        <f>IF(AS$2=0,0,INDEX('Placebo Lags - Data'!$B:$BA,MATCH($Q28,'Placebo Lags - Data'!$A:$A,0),MATCH(AS$1,'Placebo Lags - Data'!$B$1:$BA$1,0)))*AS$5</f>
        <v>-0.10170489549636841</v>
      </c>
      <c r="AT28" s="2">
        <f>IF(AT$2=0,0,INDEX('Placebo Lags - Data'!$B:$BA,MATCH($Q28,'Placebo Lags - Data'!$A:$A,0),MATCH(AT$1,'Placebo Lags - Data'!$B$1:$BA$1,0)))*AT$5</f>
        <v>0</v>
      </c>
      <c r="AU28" s="2">
        <f>IF(AU$2=0,0,INDEX('Placebo Lags - Data'!$B:$BA,MATCH($Q28,'Placebo Lags - Data'!$A:$A,0),MATCH(AU$1,'Placebo Lags - Data'!$B$1:$BA$1,0)))*AU$5</f>
        <v>3.9139088243246078E-2</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-1.0335514321923256E-2</v>
      </c>
      <c r="AZ28" s="2">
        <f>IF(AZ$2=0,0,INDEX('Placebo Lags - Data'!$B:$BA,MATCH($Q28,'Placebo Lags - Data'!$A:$A,0),MATCH(AZ$1,'Placebo Lags - Data'!$B$1:$BA$1,0)))*AZ$5</f>
        <v>-7.9919673502445221E-2</v>
      </c>
      <c r="BA28" s="2">
        <f>IF(BA$2=0,0,INDEX('Placebo Lags - Data'!$B:$BA,MATCH($Q28,'Placebo Lags - Data'!$A:$A,0),MATCH(BA$1,'Placebo Lags - Data'!$B$1:$BA$1,0)))*BA$5</f>
        <v>4.2333502322435379E-2</v>
      </c>
      <c r="BB28" s="2">
        <f>IF(BB$2=0,0,INDEX('Placebo Lags - Data'!$B:$BA,MATCH($Q28,'Placebo Lags - Data'!$A:$A,0),MATCH(BB$1,'Placebo Lags - Data'!$B$1:$BA$1,0)))*BB$5</f>
        <v>0</v>
      </c>
      <c r="BC28" s="2">
        <f>IF(BC$2=0,0,INDEX('Placebo Lags - Data'!$B:$BA,MATCH($Q28,'Placebo Lags - Data'!$A:$A,0),MATCH(BC$1,'Placebo Lags - Data'!$B$1:$BA$1,0)))*BC$5</f>
        <v>1.2534448178485036E-3</v>
      </c>
      <c r="BD28" s="2">
        <f>IF(BD$2=0,0,INDEX('Placebo Lags - Data'!$B:$BA,MATCH($Q28,'Placebo Lags - Data'!$A:$A,0),MATCH(BD$1,'Placebo Lags - Data'!$B$1:$BA$1,0)))*BD$5</f>
        <v>-6.5458077006042004E-3</v>
      </c>
      <c r="BE28" s="2">
        <f>IF(BE$2=0,0,INDEX('Placebo Lags - Data'!$B:$BA,MATCH($Q28,'Placebo Lags - Data'!$A:$A,0),MATCH(BE$1,'Placebo Lags - Data'!$B$1:$BA$1,0)))*BE$5</f>
        <v>0</v>
      </c>
      <c r="BF28" s="2">
        <f>IF(BF$2=0,0,INDEX('Placebo Lags - Data'!$B:$BA,MATCH($Q28,'Placebo Lags - Data'!$A:$A,0),MATCH(BF$1,'Placebo Lags - Data'!$B$1:$BA$1,0)))*BF$5</f>
        <v>-8.4356307983398438E-2</v>
      </c>
      <c r="BG28" s="2">
        <f>IF(BG$2=0,0,INDEX('Placebo Lags - Data'!$B:$BA,MATCH($Q28,'Placebo Lags - Data'!$A:$A,0),MATCH(BG$1,'Placebo Lags - Data'!$B$1:$BA$1,0)))*BG$5</f>
        <v>-5.8047417551279068E-2</v>
      </c>
      <c r="BH28" s="2">
        <f>IF(BH$2=0,0,INDEX('Placebo Lags - Data'!$B:$BA,MATCH($Q28,'Placebo Lags - Data'!$A:$A,0),MATCH(BH$1,'Placebo Lags - Data'!$B$1:$BA$1,0)))*BH$5</f>
        <v>1.8338747322559357E-2</v>
      </c>
      <c r="BI28" s="2">
        <f>IF(BI$2=0,0,INDEX('Placebo Lags - Data'!$B:$BA,MATCH($Q28,'Placebo Lags - Data'!$A:$A,0),MATCH(BI$1,'Placebo Lags - Data'!$B$1:$BA$1,0)))*BI$5</f>
        <v>4.2915415018796921E-2</v>
      </c>
      <c r="BJ28" s="2">
        <f>IF(BJ$2=0,0,INDEX('Placebo Lags - Data'!$B:$BA,MATCH($Q28,'Placebo Lags - Data'!$A:$A,0),MATCH(BJ$1,'Placebo Lags - Data'!$B$1:$BA$1,0)))*BJ$5</f>
        <v>0</v>
      </c>
      <c r="BK28" s="2">
        <f>IF(BK$2=0,0,INDEX('Placebo Lags - Data'!$B:$BA,MATCH($Q28,'Placebo Lags - Data'!$A:$A,0),MATCH(BK$1,'Placebo Lags - Data'!$B$1:$BA$1,0)))*BK$5</f>
        <v>3.9664939045906067E-2</v>
      </c>
      <c r="BL28" s="2">
        <f>IF(BL$2=0,0,INDEX('Placebo Lags - Data'!$B:$BA,MATCH($Q28,'Placebo Lags - Data'!$A:$A,0),MATCH(BL$1,'Placebo Lags - Data'!$B$1:$BA$1,0)))*BL$5</f>
        <v>-1.0515072382986546E-2</v>
      </c>
      <c r="BM28" s="2">
        <f>IF(BM$2=0,0,INDEX('Placebo Lags - Data'!$B:$BA,MATCH($Q28,'Placebo Lags - Data'!$A:$A,0),MATCH(BM$1,'Placebo Lags - Data'!$B$1:$BA$1,0)))*BM$5</f>
        <v>2.9952403157949448E-2</v>
      </c>
      <c r="BN28" s="2">
        <f>IF(BN$2=0,0,INDEX('Placebo Lags - Data'!$B:$BA,MATCH($Q28,'Placebo Lags - Data'!$A:$A,0),MATCH(BN$1,'Placebo Lags - Data'!$B$1:$BA$1,0)))*BN$5</f>
        <v>1.2774392031133175E-2</v>
      </c>
      <c r="BO28" s="2">
        <f>IF(BO$2=0,0,INDEX('Placebo Lags - Data'!$B:$BA,MATCH($Q28,'Placebo Lags - Data'!$A:$A,0),MATCH(BO$1,'Placebo Lags - Data'!$B$1:$BA$1,0)))*BO$5</f>
        <v>-4.4865336269140244E-2</v>
      </c>
      <c r="BP28" s="2">
        <f>IF(BP$2=0,0,INDEX('Placebo Lags - Data'!$B:$BA,MATCH($Q28,'Placebo Lags - Data'!$A:$A,0),MATCH(BP$1,'Placebo Lags - Data'!$B$1:$BA$1,0)))*BP$5</f>
        <v>6.3077181577682495E-2</v>
      </c>
      <c r="BQ28" s="2"/>
      <c r="BR28" s="2"/>
    </row>
    <row r="29" spans="1:70" x14ac:dyDescent="0.25">
      <c r="A29" t="s">
        <v>113</v>
      </c>
      <c r="B29" s="2">
        <f t="shared" si="0"/>
        <v>1.4515527068141001</v>
      </c>
      <c r="Q29">
        <f>'Placebo Lags - Data'!A24</f>
        <v>2004</v>
      </c>
      <c r="R29" s="2">
        <f>IF(R$2=0,0,INDEX('Placebo Lags - Data'!$B:$BA,MATCH($Q29,'Placebo Lags - Data'!$A:$A,0),MATCH(R$1,'Placebo Lags - Data'!$B$1:$BA$1,0)))*R$5</f>
        <v>-1.7974080517888069E-2</v>
      </c>
      <c r="S29" s="2">
        <f>IF(S$2=0,0,INDEX('Placebo Lags - Data'!$B:$BA,MATCH($Q29,'Placebo Lags - Data'!$A:$A,0),MATCH(S$1,'Placebo Lags - Data'!$B$1:$BA$1,0)))*S$5</f>
        <v>-3.2753725536167622E-3</v>
      </c>
      <c r="T29" s="2">
        <f>IF(T$2=0,0,INDEX('Placebo Lags - Data'!$B:$BA,MATCH($Q29,'Placebo Lags - Data'!$A:$A,0),MATCH(T$1,'Placebo Lags - Data'!$B$1:$BA$1,0)))*T$5</f>
        <v>0</v>
      </c>
      <c r="U29" s="2">
        <f>IF(U$2=0,0,INDEX('Placebo Lags - Data'!$B:$BA,MATCH($Q29,'Placebo Lags - Data'!$A:$A,0),MATCH(U$1,'Placebo Lags - Data'!$B$1:$BA$1,0)))*U$5</f>
        <v>4.802081361413002E-2</v>
      </c>
      <c r="V29" s="2">
        <f>IF(V$2=0,0,INDEX('Placebo Lags - Data'!$B:$BA,MATCH($Q29,'Placebo Lags - Data'!$A:$A,0),MATCH(V$1,'Placebo Lags - Data'!$B$1:$BA$1,0)))*V$5</f>
        <v>3.0017487704753876E-2</v>
      </c>
      <c r="W29" s="2">
        <f>IF(W$2=0,0,INDEX('Placebo Lags - Data'!$B:$BA,MATCH($Q29,'Placebo Lags - Data'!$A:$A,0),MATCH(W$1,'Placebo Lags - Data'!$B$1:$BA$1,0)))*W$5</f>
        <v>0</v>
      </c>
      <c r="X29" s="2">
        <f>IF(X$2=0,0,INDEX('Placebo Lags - Data'!$B:$BA,MATCH($Q29,'Placebo Lags - Data'!$A:$A,0),MATCH(X$1,'Placebo Lags - Data'!$B$1:$BA$1,0)))*X$5</f>
        <v>2.3408787325024605E-2</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4.4321347028017044E-2</v>
      </c>
      <c r="AD29" s="2">
        <f>IF(AD$2=0,0,INDEX('Placebo Lags - Data'!$B:$BA,MATCH($Q29,'Placebo Lags - Data'!$A:$A,0),MATCH(AD$1,'Placebo Lags - Data'!$B$1:$BA$1,0)))*AD$5</f>
        <v>0</v>
      </c>
      <c r="AE29" s="2">
        <f>IF(AE$2=0,0,INDEX('Placebo Lags - Data'!$B:$BA,MATCH($Q29,'Placebo Lags - Data'!$A:$A,0),MATCH(AE$1,'Placebo Lags - Data'!$B$1:$BA$1,0)))*AE$5</f>
        <v>4.4697698205709457E-2</v>
      </c>
      <c r="AF29" s="2">
        <f>IF(AF$2=0,0,INDEX('Placebo Lags - Data'!$B:$BA,MATCH($Q29,'Placebo Lags - Data'!$A:$A,0),MATCH(AF$1,'Placebo Lags - Data'!$B$1:$BA$1,0)))*AF$5</f>
        <v>4.5929644256830215E-2</v>
      </c>
      <c r="AG29" s="2">
        <f>IF(AG$2=0,0,INDEX('Placebo Lags - Data'!$B:$BA,MATCH($Q29,'Placebo Lags - Data'!$A:$A,0),MATCH(AG$1,'Placebo Lags - Data'!$B$1:$BA$1,0)))*AG$5</f>
        <v>0</v>
      </c>
      <c r="AH29" s="2">
        <f>IF(AH$2=0,0,INDEX('Placebo Lags - Data'!$B:$BA,MATCH($Q29,'Placebo Lags - Data'!$A:$A,0),MATCH(AH$1,'Placebo Lags - Data'!$B$1:$BA$1,0)))*AH$5</f>
        <v>6.7817091941833496E-2</v>
      </c>
      <c r="AI29" s="2">
        <f>IF(AI$2=0,0,INDEX('Placebo Lags - Data'!$B:$BA,MATCH($Q29,'Placebo Lags - Data'!$A:$A,0),MATCH(AI$1,'Placebo Lags - Data'!$B$1:$BA$1,0)))*AI$5</f>
        <v>4.1593644767999649E-2</v>
      </c>
      <c r="AJ29" s="2">
        <f>IF(AJ$2=0,0,INDEX('Placebo Lags - Data'!$B:$BA,MATCH($Q29,'Placebo Lags - Data'!$A:$A,0),MATCH(AJ$1,'Placebo Lags - Data'!$B$1:$BA$1,0)))*AJ$5</f>
        <v>-2.520177885890007E-2</v>
      </c>
      <c r="AK29" s="2">
        <f>IF(AK$2=0,0,INDEX('Placebo Lags - Data'!$B:$BA,MATCH($Q29,'Placebo Lags - Data'!$A:$A,0),MATCH(AK$1,'Placebo Lags - Data'!$B$1:$BA$1,0)))*AK$5</f>
        <v>2.4643629789352417E-2</v>
      </c>
      <c r="AL29" s="2">
        <f>IF(AL$2=0,0,INDEX('Placebo Lags - Data'!$B:$BA,MATCH($Q29,'Placebo Lags - Data'!$A:$A,0),MATCH(AL$1,'Placebo Lags - Data'!$B$1:$BA$1,0)))*AL$5</f>
        <v>-2.6331642642617226E-2</v>
      </c>
      <c r="AM29" s="2">
        <f>IF(AM$2=0,0,INDEX('Placebo Lags - Data'!$B:$BA,MATCH($Q29,'Placebo Lags - Data'!$A:$A,0),MATCH(AM$1,'Placebo Lags - Data'!$B$1:$BA$1,0)))*AM$5</f>
        <v>-2.7704294770956039E-2</v>
      </c>
      <c r="AN29" s="2">
        <f>IF(AN$2=0,0,INDEX('Placebo Lags - Data'!$B:$BA,MATCH($Q29,'Placebo Lags - Data'!$A:$A,0),MATCH(AN$1,'Placebo Lags - Data'!$B$1:$BA$1,0)))*AN$5</f>
        <v>7.6378472149372101E-3</v>
      </c>
      <c r="AO29" s="2">
        <f>IF(AO$2=0,0,INDEX('Placebo Lags - Data'!$B:$BA,MATCH($Q29,'Placebo Lags - Data'!$A:$A,0),MATCH(AO$1,'Placebo Lags - Data'!$B$1:$BA$1,0)))*AO$5</f>
        <v>2.976318821310997E-2</v>
      </c>
      <c r="AP29" s="2">
        <f>IF(AP$2=0,0,INDEX('Placebo Lags - Data'!$B:$BA,MATCH($Q29,'Placebo Lags - Data'!$A:$A,0),MATCH(AP$1,'Placebo Lags - Data'!$B$1:$BA$1,0)))*AP$5</f>
        <v>-3.1951531767845154E-2</v>
      </c>
      <c r="AQ29" s="2">
        <f>IF(AQ$2=0,0,INDEX('Placebo Lags - Data'!$B:$BA,MATCH($Q29,'Placebo Lags - Data'!$A:$A,0),MATCH(AQ$1,'Placebo Lags - Data'!$B$1:$BA$1,0)))*AQ$5</f>
        <v>-1.1551673524081707E-2</v>
      </c>
      <c r="AR29" s="2">
        <f>IF(AR$2=0,0,INDEX('Placebo Lags - Data'!$B:$BA,MATCH($Q29,'Placebo Lags - Data'!$A:$A,0),MATCH(AR$1,'Placebo Lags - Data'!$B$1:$BA$1,0)))*AR$5</f>
        <v>-9.3322202563285828E-2</v>
      </c>
      <c r="AS29" s="2">
        <f>IF(AS$2=0,0,INDEX('Placebo Lags - Data'!$B:$BA,MATCH($Q29,'Placebo Lags - Data'!$A:$A,0),MATCH(AS$1,'Placebo Lags - Data'!$B$1:$BA$1,0)))*AS$5</f>
        <v>-4.0561653673648834E-2</v>
      </c>
      <c r="AT29" s="2">
        <f>IF(AT$2=0,0,INDEX('Placebo Lags - Data'!$B:$BA,MATCH($Q29,'Placebo Lags - Data'!$A:$A,0),MATCH(AT$1,'Placebo Lags - Data'!$B$1:$BA$1,0)))*AT$5</f>
        <v>0</v>
      </c>
      <c r="AU29" s="2">
        <f>IF(AU$2=0,0,INDEX('Placebo Lags - Data'!$B:$BA,MATCH($Q29,'Placebo Lags - Data'!$A:$A,0),MATCH(AU$1,'Placebo Lags - Data'!$B$1:$BA$1,0)))*AU$5</f>
        <v>4.5526758767664433E-3</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-3.2996549271047115E-3</v>
      </c>
      <c r="AZ29" s="2">
        <f>IF(AZ$2=0,0,INDEX('Placebo Lags - Data'!$B:$BA,MATCH($Q29,'Placebo Lags - Data'!$A:$A,0),MATCH(AZ$1,'Placebo Lags - Data'!$B$1:$BA$1,0)))*AZ$5</f>
        <v>-3.8981056422926486E-4</v>
      </c>
      <c r="BA29" s="2">
        <f>IF(BA$2=0,0,INDEX('Placebo Lags - Data'!$B:$BA,MATCH($Q29,'Placebo Lags - Data'!$A:$A,0),MATCH(BA$1,'Placebo Lags - Data'!$B$1:$BA$1,0)))*BA$5</f>
        <v>3.2098665833473206E-2</v>
      </c>
      <c r="BB29" s="2">
        <f>IF(BB$2=0,0,INDEX('Placebo Lags - Data'!$B:$BA,MATCH($Q29,'Placebo Lags - Data'!$A:$A,0),MATCH(BB$1,'Placebo Lags - Data'!$B$1:$BA$1,0)))*BB$5</f>
        <v>0</v>
      </c>
      <c r="BC29" s="2">
        <f>IF(BC$2=0,0,INDEX('Placebo Lags - Data'!$B:$BA,MATCH($Q29,'Placebo Lags - Data'!$A:$A,0),MATCH(BC$1,'Placebo Lags - Data'!$B$1:$BA$1,0)))*BC$5</f>
        <v>1.5057799406349659E-2</v>
      </c>
      <c r="BD29" s="2">
        <f>IF(BD$2=0,0,INDEX('Placebo Lags - Data'!$B:$BA,MATCH($Q29,'Placebo Lags - Data'!$A:$A,0),MATCH(BD$1,'Placebo Lags - Data'!$B$1:$BA$1,0)))*BD$5</f>
        <v>-5.7111825793981552E-2</v>
      </c>
      <c r="BE29" s="2">
        <f>IF(BE$2=0,0,INDEX('Placebo Lags - Data'!$B:$BA,MATCH($Q29,'Placebo Lags - Data'!$A:$A,0),MATCH(BE$1,'Placebo Lags - Data'!$B$1:$BA$1,0)))*BE$5</f>
        <v>0</v>
      </c>
      <c r="BF29" s="2">
        <f>IF(BF$2=0,0,INDEX('Placebo Lags - Data'!$B:$BA,MATCH($Q29,'Placebo Lags - Data'!$A:$A,0),MATCH(BF$1,'Placebo Lags - Data'!$B$1:$BA$1,0)))*BF$5</f>
        <v>-6.7324437201023102E-2</v>
      </c>
      <c r="BG29" s="2">
        <f>IF(BG$2=0,0,INDEX('Placebo Lags - Data'!$B:$BA,MATCH($Q29,'Placebo Lags - Data'!$A:$A,0),MATCH(BG$1,'Placebo Lags - Data'!$B$1:$BA$1,0)))*BG$5</f>
        <v>1.3965423218905926E-2</v>
      </c>
      <c r="BH29" s="2">
        <f>IF(BH$2=0,0,INDEX('Placebo Lags - Data'!$B:$BA,MATCH($Q29,'Placebo Lags - Data'!$A:$A,0),MATCH(BH$1,'Placebo Lags - Data'!$B$1:$BA$1,0)))*BH$5</f>
        <v>-1.1501497589051723E-2</v>
      </c>
      <c r="BI29" s="2">
        <f>IF(BI$2=0,0,INDEX('Placebo Lags - Data'!$B:$BA,MATCH($Q29,'Placebo Lags - Data'!$A:$A,0),MATCH(BI$1,'Placebo Lags - Data'!$B$1:$BA$1,0)))*BI$5</f>
        <v>3.8482729345560074E-2</v>
      </c>
      <c r="BJ29" s="2">
        <f>IF(BJ$2=0,0,INDEX('Placebo Lags - Data'!$B:$BA,MATCH($Q29,'Placebo Lags - Data'!$A:$A,0),MATCH(BJ$1,'Placebo Lags - Data'!$B$1:$BA$1,0)))*BJ$5</f>
        <v>0</v>
      </c>
      <c r="BK29" s="2">
        <f>IF(BK$2=0,0,INDEX('Placebo Lags - Data'!$B:$BA,MATCH($Q29,'Placebo Lags - Data'!$A:$A,0),MATCH(BK$1,'Placebo Lags - Data'!$B$1:$BA$1,0)))*BK$5</f>
        <v>9.4197072088718414E-2</v>
      </c>
      <c r="BL29" s="2">
        <f>IF(BL$2=0,0,INDEX('Placebo Lags - Data'!$B:$BA,MATCH($Q29,'Placebo Lags - Data'!$A:$A,0),MATCH(BL$1,'Placebo Lags - Data'!$B$1:$BA$1,0)))*BL$5</f>
        <v>-2.2882983088493347E-2</v>
      </c>
      <c r="BM29" s="2">
        <f>IF(BM$2=0,0,INDEX('Placebo Lags - Data'!$B:$BA,MATCH($Q29,'Placebo Lags - Data'!$A:$A,0),MATCH(BM$1,'Placebo Lags - Data'!$B$1:$BA$1,0)))*BM$5</f>
        <v>1.7335774376988411E-2</v>
      </c>
      <c r="BN29" s="2">
        <f>IF(BN$2=0,0,INDEX('Placebo Lags - Data'!$B:$BA,MATCH($Q29,'Placebo Lags - Data'!$A:$A,0),MATCH(BN$1,'Placebo Lags - Data'!$B$1:$BA$1,0)))*BN$5</f>
        <v>4.9530647695064545E-2</v>
      </c>
      <c r="BO29" s="2">
        <f>IF(BO$2=0,0,INDEX('Placebo Lags - Data'!$B:$BA,MATCH($Q29,'Placebo Lags - Data'!$A:$A,0),MATCH(BO$1,'Placebo Lags - Data'!$B$1:$BA$1,0)))*BO$5</f>
        <v>-2.5606362149119377E-2</v>
      </c>
      <c r="BP29" s="2">
        <f>IF(BP$2=0,0,INDEX('Placebo Lags - Data'!$B:$BA,MATCH($Q29,'Placebo Lags - Data'!$A:$A,0),MATCH(BP$1,'Placebo Lags - Data'!$B$1:$BA$1,0)))*BP$5</f>
        <v>-4.4016212224960327E-2</v>
      </c>
      <c r="BQ29" s="2"/>
      <c r="BR29" s="2"/>
    </row>
    <row r="30" spans="1:70" x14ac:dyDescent="0.25">
      <c r="A30" t="s">
        <v>105</v>
      </c>
      <c r="B30" s="2">
        <f t="shared" si="0"/>
        <v>1.3979411879038377</v>
      </c>
      <c r="Q30">
        <f>'Placebo Lags - Data'!A25</f>
        <v>2005</v>
      </c>
      <c r="R30" s="2">
        <f>IF(R$2=0,0,INDEX('Placebo Lags - Data'!$B:$BA,MATCH($Q30,'Placebo Lags - Data'!$A:$A,0),MATCH(R$1,'Placebo Lags - Data'!$B$1:$BA$1,0)))*R$5</f>
        <v>9.6357176080346107E-3</v>
      </c>
      <c r="S30" s="2">
        <f>IF(S$2=0,0,INDEX('Placebo Lags - Data'!$B:$BA,MATCH($Q30,'Placebo Lags - Data'!$A:$A,0),MATCH(S$1,'Placebo Lags - Data'!$B$1:$BA$1,0)))*S$5</f>
        <v>-5.1036770455539227E-3</v>
      </c>
      <c r="T30" s="2">
        <f>IF(T$2=0,0,INDEX('Placebo Lags - Data'!$B:$BA,MATCH($Q30,'Placebo Lags - Data'!$A:$A,0),MATCH(T$1,'Placebo Lags - Data'!$B$1:$BA$1,0)))*T$5</f>
        <v>0</v>
      </c>
      <c r="U30" s="2">
        <f>IF(U$2=0,0,INDEX('Placebo Lags - Data'!$B:$BA,MATCH($Q30,'Placebo Lags - Data'!$A:$A,0),MATCH(U$1,'Placebo Lags - Data'!$B$1:$BA$1,0)))*U$5</f>
        <v>-7.8902952373027802E-3</v>
      </c>
      <c r="V30" s="2">
        <f>IF(V$2=0,0,INDEX('Placebo Lags - Data'!$B:$BA,MATCH($Q30,'Placebo Lags - Data'!$A:$A,0),MATCH(V$1,'Placebo Lags - Data'!$B$1:$BA$1,0)))*V$5</f>
        <v>6.2427930533885956E-2</v>
      </c>
      <c r="W30" s="2">
        <f>IF(W$2=0,0,INDEX('Placebo Lags - Data'!$B:$BA,MATCH($Q30,'Placebo Lags - Data'!$A:$A,0),MATCH(W$1,'Placebo Lags - Data'!$B$1:$BA$1,0)))*W$5</f>
        <v>0</v>
      </c>
      <c r="X30" s="2">
        <f>IF(X$2=0,0,INDEX('Placebo Lags - Data'!$B:$BA,MATCH($Q30,'Placebo Lags - Data'!$A:$A,0),MATCH(X$1,'Placebo Lags - Data'!$B$1:$BA$1,0)))*X$5</f>
        <v>-4.2955376207828522E-2</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2.866799384355545E-2</v>
      </c>
      <c r="AD30" s="2">
        <f>IF(AD$2=0,0,INDEX('Placebo Lags - Data'!$B:$BA,MATCH($Q30,'Placebo Lags - Data'!$A:$A,0),MATCH(AD$1,'Placebo Lags - Data'!$B$1:$BA$1,0)))*AD$5</f>
        <v>0</v>
      </c>
      <c r="AE30" s="2">
        <f>IF(AE$2=0,0,INDEX('Placebo Lags - Data'!$B:$BA,MATCH($Q30,'Placebo Lags - Data'!$A:$A,0),MATCH(AE$1,'Placebo Lags - Data'!$B$1:$BA$1,0)))*AE$5</f>
        <v>3.7160392850637436E-2</v>
      </c>
      <c r="AF30" s="2">
        <f>IF(AF$2=0,0,INDEX('Placebo Lags - Data'!$B:$BA,MATCH($Q30,'Placebo Lags - Data'!$A:$A,0),MATCH(AF$1,'Placebo Lags - Data'!$B$1:$BA$1,0)))*AF$5</f>
        <v>1.9371164962649345E-2</v>
      </c>
      <c r="AG30" s="2">
        <f>IF(AG$2=0,0,INDEX('Placebo Lags - Data'!$B:$BA,MATCH($Q30,'Placebo Lags - Data'!$A:$A,0),MATCH(AG$1,'Placebo Lags - Data'!$B$1:$BA$1,0)))*AG$5</f>
        <v>0</v>
      </c>
      <c r="AH30" s="2">
        <f>IF(AH$2=0,0,INDEX('Placebo Lags - Data'!$B:$BA,MATCH($Q30,'Placebo Lags - Data'!$A:$A,0),MATCH(AH$1,'Placebo Lags - Data'!$B$1:$BA$1,0)))*AH$5</f>
        <v>5.8721467852592468E-2</v>
      </c>
      <c r="AI30" s="2">
        <f>IF(AI$2=0,0,INDEX('Placebo Lags - Data'!$B:$BA,MATCH($Q30,'Placebo Lags - Data'!$A:$A,0),MATCH(AI$1,'Placebo Lags - Data'!$B$1:$BA$1,0)))*AI$5</f>
        <v>3.4619700163602829E-2</v>
      </c>
      <c r="AJ30" s="2">
        <f>IF(AJ$2=0,0,INDEX('Placebo Lags - Data'!$B:$BA,MATCH($Q30,'Placebo Lags - Data'!$A:$A,0),MATCH(AJ$1,'Placebo Lags - Data'!$B$1:$BA$1,0)))*AJ$5</f>
        <v>-1.577327586710453E-2</v>
      </c>
      <c r="AK30" s="2">
        <f>IF(AK$2=0,0,INDEX('Placebo Lags - Data'!$B:$BA,MATCH($Q30,'Placebo Lags - Data'!$A:$A,0),MATCH(AK$1,'Placebo Lags - Data'!$B$1:$BA$1,0)))*AK$5</f>
        <v>-1.2663229368627071E-2</v>
      </c>
      <c r="AL30" s="2">
        <f>IF(AL$2=0,0,INDEX('Placebo Lags - Data'!$B:$BA,MATCH($Q30,'Placebo Lags - Data'!$A:$A,0),MATCH(AL$1,'Placebo Lags - Data'!$B$1:$BA$1,0)))*AL$5</f>
        <v>5.4126512259244919E-3</v>
      </c>
      <c r="AM30" s="2">
        <f>IF(AM$2=0,0,INDEX('Placebo Lags - Data'!$B:$BA,MATCH($Q30,'Placebo Lags - Data'!$A:$A,0),MATCH(AM$1,'Placebo Lags - Data'!$B$1:$BA$1,0)))*AM$5</f>
        <v>-9.6838409081101418E-3</v>
      </c>
      <c r="AN30" s="2">
        <f>IF(AN$2=0,0,INDEX('Placebo Lags - Data'!$B:$BA,MATCH($Q30,'Placebo Lags - Data'!$A:$A,0),MATCH(AN$1,'Placebo Lags - Data'!$B$1:$BA$1,0)))*AN$5</f>
        <v>3.378593921661377E-2</v>
      </c>
      <c r="AO30" s="2">
        <f>IF(AO$2=0,0,INDEX('Placebo Lags - Data'!$B:$BA,MATCH($Q30,'Placebo Lags - Data'!$A:$A,0),MATCH(AO$1,'Placebo Lags - Data'!$B$1:$BA$1,0)))*AO$5</f>
        <v>-1.0538206435739994E-2</v>
      </c>
      <c r="AP30" s="2">
        <f>IF(AP$2=0,0,INDEX('Placebo Lags - Data'!$B:$BA,MATCH($Q30,'Placebo Lags - Data'!$A:$A,0),MATCH(AP$1,'Placebo Lags - Data'!$B$1:$BA$1,0)))*AP$5</f>
        <v>-5.9569936245679855E-2</v>
      </c>
      <c r="AQ30" s="2">
        <f>IF(AQ$2=0,0,INDEX('Placebo Lags - Data'!$B:$BA,MATCH($Q30,'Placebo Lags - Data'!$A:$A,0),MATCH(AQ$1,'Placebo Lags - Data'!$B$1:$BA$1,0)))*AQ$5</f>
        <v>2.1435225382447243E-2</v>
      </c>
      <c r="AR30" s="2">
        <f>IF(AR$2=0,0,INDEX('Placebo Lags - Data'!$B:$BA,MATCH($Q30,'Placebo Lags - Data'!$A:$A,0),MATCH(AR$1,'Placebo Lags - Data'!$B$1:$BA$1,0)))*AR$5</f>
        <v>-5.0960343331098557E-2</v>
      </c>
      <c r="AS30" s="2">
        <f>IF(AS$2=0,0,INDEX('Placebo Lags - Data'!$B:$BA,MATCH($Q30,'Placebo Lags - Data'!$A:$A,0),MATCH(AS$1,'Placebo Lags - Data'!$B$1:$BA$1,0)))*AS$5</f>
        <v>-5.6412041187286377E-2</v>
      </c>
      <c r="AT30" s="2">
        <f>IF(AT$2=0,0,INDEX('Placebo Lags - Data'!$B:$BA,MATCH($Q30,'Placebo Lags - Data'!$A:$A,0),MATCH(AT$1,'Placebo Lags - Data'!$B$1:$BA$1,0)))*AT$5</f>
        <v>0</v>
      </c>
      <c r="AU30" s="2">
        <f>IF(AU$2=0,0,INDEX('Placebo Lags - Data'!$B:$BA,MATCH($Q30,'Placebo Lags - Data'!$A:$A,0),MATCH(AU$1,'Placebo Lags - Data'!$B$1:$BA$1,0)))*AU$5</f>
        <v>-1.112549751996994E-2</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-2.9847446829080582E-2</v>
      </c>
      <c r="AZ30" s="2">
        <f>IF(AZ$2=0,0,INDEX('Placebo Lags - Data'!$B:$BA,MATCH($Q30,'Placebo Lags - Data'!$A:$A,0),MATCH(AZ$1,'Placebo Lags - Data'!$B$1:$BA$1,0)))*AZ$5</f>
        <v>-6.4630486071109772E-2</v>
      </c>
      <c r="BA30" s="2">
        <f>IF(BA$2=0,0,INDEX('Placebo Lags - Data'!$B:$BA,MATCH($Q30,'Placebo Lags - Data'!$A:$A,0),MATCH(BA$1,'Placebo Lags - Data'!$B$1:$BA$1,0)))*BA$5</f>
        <v>2.8995314612984657E-2</v>
      </c>
      <c r="BB30" s="2">
        <f>IF(BB$2=0,0,INDEX('Placebo Lags - Data'!$B:$BA,MATCH($Q30,'Placebo Lags - Data'!$A:$A,0),MATCH(BB$1,'Placebo Lags - Data'!$B$1:$BA$1,0)))*BB$5</f>
        <v>0</v>
      </c>
      <c r="BC30" s="2">
        <f>IF(BC$2=0,0,INDEX('Placebo Lags - Data'!$B:$BA,MATCH($Q30,'Placebo Lags - Data'!$A:$A,0),MATCH(BC$1,'Placebo Lags - Data'!$B$1:$BA$1,0)))*BC$5</f>
        <v>5.5980511009693146E-2</v>
      </c>
      <c r="BD30" s="2">
        <f>IF(BD$2=0,0,INDEX('Placebo Lags - Data'!$B:$BA,MATCH($Q30,'Placebo Lags - Data'!$A:$A,0),MATCH(BD$1,'Placebo Lags - Data'!$B$1:$BA$1,0)))*BD$5</f>
        <v>-1.830577664077282E-2</v>
      </c>
      <c r="BE30" s="2">
        <f>IF(BE$2=0,0,INDEX('Placebo Lags - Data'!$B:$BA,MATCH($Q30,'Placebo Lags - Data'!$A:$A,0),MATCH(BE$1,'Placebo Lags - Data'!$B$1:$BA$1,0)))*BE$5</f>
        <v>0</v>
      </c>
      <c r="BF30" s="2">
        <f>IF(BF$2=0,0,INDEX('Placebo Lags - Data'!$B:$BA,MATCH($Q30,'Placebo Lags - Data'!$A:$A,0),MATCH(BF$1,'Placebo Lags - Data'!$B$1:$BA$1,0)))*BF$5</f>
        <v>-0.1026449054479599</v>
      </c>
      <c r="BG30" s="2">
        <f>IF(BG$2=0,0,INDEX('Placebo Lags - Data'!$B:$BA,MATCH($Q30,'Placebo Lags - Data'!$A:$A,0),MATCH(BG$1,'Placebo Lags - Data'!$B$1:$BA$1,0)))*BG$5</f>
        <v>-4.0407668799161911E-2</v>
      </c>
      <c r="BH30" s="2">
        <f>IF(BH$2=0,0,INDEX('Placebo Lags - Data'!$B:$BA,MATCH($Q30,'Placebo Lags - Data'!$A:$A,0),MATCH(BH$1,'Placebo Lags - Data'!$B$1:$BA$1,0)))*BH$5</f>
        <v>3.1435612589120865E-2</v>
      </c>
      <c r="BI30" s="2">
        <f>IF(BI$2=0,0,INDEX('Placebo Lags - Data'!$B:$BA,MATCH($Q30,'Placebo Lags - Data'!$A:$A,0),MATCH(BI$1,'Placebo Lags - Data'!$B$1:$BA$1,0)))*BI$5</f>
        <v>3.3475689589977264E-2</v>
      </c>
      <c r="BJ30" s="2">
        <f>IF(BJ$2=0,0,INDEX('Placebo Lags - Data'!$B:$BA,MATCH($Q30,'Placebo Lags - Data'!$A:$A,0),MATCH(BJ$1,'Placebo Lags - Data'!$B$1:$BA$1,0)))*BJ$5</f>
        <v>0</v>
      </c>
      <c r="BK30" s="2">
        <f>IF(BK$2=0,0,INDEX('Placebo Lags - Data'!$B:$BA,MATCH($Q30,'Placebo Lags - Data'!$A:$A,0),MATCH(BK$1,'Placebo Lags - Data'!$B$1:$BA$1,0)))*BK$5</f>
        <v>-7.5164541602134705E-2</v>
      </c>
      <c r="BL30" s="2">
        <f>IF(BL$2=0,0,INDEX('Placebo Lags - Data'!$B:$BA,MATCH($Q30,'Placebo Lags - Data'!$A:$A,0),MATCH(BL$1,'Placebo Lags - Data'!$B$1:$BA$1,0)))*BL$5</f>
        <v>1.8922265619039536E-2</v>
      </c>
      <c r="BM30" s="2">
        <f>IF(BM$2=0,0,INDEX('Placebo Lags - Data'!$B:$BA,MATCH($Q30,'Placebo Lags - Data'!$A:$A,0),MATCH(BM$1,'Placebo Lags - Data'!$B$1:$BA$1,0)))*BM$5</f>
        <v>-2.1041542291641235E-2</v>
      </c>
      <c r="BN30" s="2">
        <f>IF(BN$2=0,0,INDEX('Placebo Lags - Data'!$B:$BA,MATCH($Q30,'Placebo Lags - Data'!$A:$A,0),MATCH(BN$1,'Placebo Lags - Data'!$B$1:$BA$1,0)))*BN$5</f>
        <v>3.8443010300397873E-2</v>
      </c>
      <c r="BO30" s="2">
        <f>IF(BO$2=0,0,INDEX('Placebo Lags - Data'!$B:$BA,MATCH($Q30,'Placebo Lags - Data'!$A:$A,0),MATCH(BO$1,'Placebo Lags - Data'!$B$1:$BA$1,0)))*BO$5</f>
        <v>-4.749709740281105E-2</v>
      </c>
      <c r="BP30" s="2">
        <f>IF(BP$2=0,0,INDEX('Placebo Lags - Data'!$B:$BA,MATCH($Q30,'Placebo Lags - Data'!$A:$A,0),MATCH(BP$1,'Placebo Lags - Data'!$B$1:$BA$1,0)))*BP$5</f>
        <v>1.4331463724374771E-2</v>
      </c>
      <c r="BQ30" s="2"/>
      <c r="BR30" s="2"/>
    </row>
    <row r="31" spans="1:70" x14ac:dyDescent="0.25">
      <c r="A31" t="s">
        <v>129</v>
      </c>
      <c r="B31" s="2">
        <f t="shared" si="0"/>
        <v>1.2295139640544888</v>
      </c>
      <c r="Q31">
        <f>'Placebo Lags - Data'!A26</f>
        <v>2006</v>
      </c>
      <c r="R31" s="2">
        <f>IF(R$2=0,0,INDEX('Placebo Lags - Data'!$B:$BA,MATCH($Q31,'Placebo Lags - Data'!$A:$A,0),MATCH(R$1,'Placebo Lags - Data'!$B$1:$BA$1,0)))*R$5</f>
        <v>-2.1508840844035149E-2</v>
      </c>
      <c r="S31" s="2">
        <f>IF(S$2=0,0,INDEX('Placebo Lags - Data'!$B:$BA,MATCH($Q31,'Placebo Lags - Data'!$A:$A,0),MATCH(S$1,'Placebo Lags - Data'!$B$1:$BA$1,0)))*S$5</f>
        <v>2.9710233211517334E-2</v>
      </c>
      <c r="T31" s="2">
        <f>IF(T$2=0,0,INDEX('Placebo Lags - Data'!$B:$BA,MATCH($Q31,'Placebo Lags - Data'!$A:$A,0),MATCH(T$1,'Placebo Lags - Data'!$B$1:$BA$1,0)))*T$5</f>
        <v>0</v>
      </c>
      <c r="U31" s="2">
        <f>IF(U$2=0,0,INDEX('Placebo Lags - Data'!$B:$BA,MATCH($Q31,'Placebo Lags - Data'!$A:$A,0),MATCH(U$1,'Placebo Lags - Data'!$B$1:$BA$1,0)))*U$5</f>
        <v>4.1122261434793472E-2</v>
      </c>
      <c r="V31" s="2">
        <f>IF(V$2=0,0,INDEX('Placebo Lags - Data'!$B:$BA,MATCH($Q31,'Placebo Lags - Data'!$A:$A,0),MATCH(V$1,'Placebo Lags - Data'!$B$1:$BA$1,0)))*V$5</f>
        <v>4.7907866537570953E-2</v>
      </c>
      <c r="W31" s="2">
        <f>IF(W$2=0,0,INDEX('Placebo Lags - Data'!$B:$BA,MATCH($Q31,'Placebo Lags - Data'!$A:$A,0),MATCH(W$1,'Placebo Lags - Data'!$B$1:$BA$1,0)))*W$5</f>
        <v>0</v>
      </c>
      <c r="X31" s="2">
        <f>IF(X$2=0,0,INDEX('Placebo Lags - Data'!$B:$BA,MATCH($Q31,'Placebo Lags - Data'!$A:$A,0),MATCH(X$1,'Placebo Lags - Data'!$B$1:$BA$1,0)))*X$5</f>
        <v>-2.4935729801654816E-2</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4.0917929261922836E-2</v>
      </c>
      <c r="AD31" s="2">
        <f>IF(AD$2=0,0,INDEX('Placebo Lags - Data'!$B:$BA,MATCH($Q31,'Placebo Lags - Data'!$A:$A,0),MATCH(AD$1,'Placebo Lags - Data'!$B$1:$BA$1,0)))*AD$5</f>
        <v>0</v>
      </c>
      <c r="AE31" s="2">
        <f>IF(AE$2=0,0,INDEX('Placebo Lags - Data'!$B:$BA,MATCH($Q31,'Placebo Lags - Data'!$A:$A,0),MATCH(AE$1,'Placebo Lags - Data'!$B$1:$BA$1,0)))*AE$5</f>
        <v>-2.4496084079146385E-2</v>
      </c>
      <c r="AF31" s="2">
        <f>IF(AF$2=0,0,INDEX('Placebo Lags - Data'!$B:$BA,MATCH($Q31,'Placebo Lags - Data'!$A:$A,0),MATCH(AF$1,'Placebo Lags - Data'!$B$1:$BA$1,0)))*AF$5</f>
        <v>1.9898872822523117E-2</v>
      </c>
      <c r="AG31" s="2">
        <f>IF(AG$2=0,0,INDEX('Placebo Lags - Data'!$B:$BA,MATCH($Q31,'Placebo Lags - Data'!$A:$A,0),MATCH(AG$1,'Placebo Lags - Data'!$B$1:$BA$1,0)))*AG$5</f>
        <v>0</v>
      </c>
      <c r="AH31" s="2">
        <f>IF(AH$2=0,0,INDEX('Placebo Lags - Data'!$B:$BA,MATCH($Q31,'Placebo Lags - Data'!$A:$A,0),MATCH(AH$1,'Placebo Lags - Data'!$B$1:$BA$1,0)))*AH$5</f>
        <v>4.0106803178787231E-2</v>
      </c>
      <c r="AI31" s="2">
        <f>IF(AI$2=0,0,INDEX('Placebo Lags - Data'!$B:$BA,MATCH($Q31,'Placebo Lags - Data'!$A:$A,0),MATCH(AI$1,'Placebo Lags - Data'!$B$1:$BA$1,0)))*AI$5</f>
        <v>6.1000760644674301E-2</v>
      </c>
      <c r="AJ31" s="2">
        <f>IF(AJ$2=0,0,INDEX('Placebo Lags - Data'!$B:$BA,MATCH($Q31,'Placebo Lags - Data'!$A:$A,0),MATCH(AJ$1,'Placebo Lags - Data'!$B$1:$BA$1,0)))*AJ$5</f>
        <v>-4.5738521963357925E-2</v>
      </c>
      <c r="AK31" s="2">
        <f>IF(AK$2=0,0,INDEX('Placebo Lags - Data'!$B:$BA,MATCH($Q31,'Placebo Lags - Data'!$A:$A,0),MATCH(AK$1,'Placebo Lags - Data'!$B$1:$BA$1,0)))*AK$5</f>
        <v>2.569865994155407E-2</v>
      </c>
      <c r="AL31" s="2">
        <f>IF(AL$2=0,0,INDEX('Placebo Lags - Data'!$B:$BA,MATCH($Q31,'Placebo Lags - Data'!$A:$A,0),MATCH(AL$1,'Placebo Lags - Data'!$B$1:$BA$1,0)))*AL$5</f>
        <v>-7.5590834021568298E-3</v>
      </c>
      <c r="AM31" s="2">
        <f>IF(AM$2=0,0,INDEX('Placebo Lags - Data'!$B:$BA,MATCH($Q31,'Placebo Lags - Data'!$A:$A,0),MATCH(AM$1,'Placebo Lags - Data'!$B$1:$BA$1,0)))*AM$5</f>
        <v>1.7988642677664757E-2</v>
      </c>
      <c r="AN31" s="2">
        <f>IF(AN$2=0,0,INDEX('Placebo Lags - Data'!$B:$BA,MATCH($Q31,'Placebo Lags - Data'!$A:$A,0),MATCH(AN$1,'Placebo Lags - Data'!$B$1:$BA$1,0)))*AN$5</f>
        <v>9.0701328590512276E-3</v>
      </c>
      <c r="AO31" s="2">
        <f>IF(AO$2=0,0,INDEX('Placebo Lags - Data'!$B:$BA,MATCH($Q31,'Placebo Lags - Data'!$A:$A,0),MATCH(AO$1,'Placebo Lags - Data'!$B$1:$BA$1,0)))*AO$5</f>
        <v>-3.294915659353137E-3</v>
      </c>
      <c r="AP31" s="2">
        <f>IF(AP$2=0,0,INDEX('Placebo Lags - Data'!$B:$BA,MATCH($Q31,'Placebo Lags - Data'!$A:$A,0),MATCH(AP$1,'Placebo Lags - Data'!$B$1:$BA$1,0)))*AP$5</f>
        <v>-6.3186779618263245E-2</v>
      </c>
      <c r="AQ31" s="2">
        <f>IF(AQ$2=0,0,INDEX('Placebo Lags - Data'!$B:$BA,MATCH($Q31,'Placebo Lags - Data'!$A:$A,0),MATCH(AQ$1,'Placebo Lags - Data'!$B$1:$BA$1,0)))*AQ$5</f>
        <v>-2.1397387608885765E-2</v>
      </c>
      <c r="AR31" s="2">
        <f>IF(AR$2=0,0,INDEX('Placebo Lags - Data'!$B:$BA,MATCH($Q31,'Placebo Lags - Data'!$A:$A,0),MATCH(AR$1,'Placebo Lags - Data'!$B$1:$BA$1,0)))*AR$5</f>
        <v>-4.2884126305580139E-2</v>
      </c>
      <c r="AS31" s="2">
        <f>IF(AS$2=0,0,INDEX('Placebo Lags - Data'!$B:$BA,MATCH($Q31,'Placebo Lags - Data'!$A:$A,0),MATCH(AS$1,'Placebo Lags - Data'!$B$1:$BA$1,0)))*AS$5</f>
        <v>-4.4689889997243881E-2</v>
      </c>
      <c r="AT31" s="2">
        <f>IF(AT$2=0,0,INDEX('Placebo Lags - Data'!$B:$BA,MATCH($Q31,'Placebo Lags - Data'!$A:$A,0),MATCH(AT$1,'Placebo Lags - Data'!$B$1:$BA$1,0)))*AT$5</f>
        <v>0</v>
      </c>
      <c r="AU31" s="2">
        <f>IF(AU$2=0,0,INDEX('Placebo Lags - Data'!$B:$BA,MATCH($Q31,'Placebo Lags - Data'!$A:$A,0),MATCH(AU$1,'Placebo Lags - Data'!$B$1:$BA$1,0)))*AU$5</f>
        <v>-6.3643254339694977E-2</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-1.4951412566006184E-2</v>
      </c>
      <c r="AZ31" s="2">
        <f>IF(AZ$2=0,0,INDEX('Placebo Lags - Data'!$B:$BA,MATCH($Q31,'Placebo Lags - Data'!$A:$A,0),MATCH(AZ$1,'Placebo Lags - Data'!$B$1:$BA$1,0)))*AZ$5</f>
        <v>-4.5017916709184647E-3</v>
      </c>
      <c r="BA31" s="2">
        <f>IF(BA$2=0,0,INDEX('Placebo Lags - Data'!$B:$BA,MATCH($Q31,'Placebo Lags - Data'!$A:$A,0),MATCH(BA$1,'Placebo Lags - Data'!$B$1:$BA$1,0)))*BA$5</f>
        <v>2.2426484152674675E-2</v>
      </c>
      <c r="BB31" s="2">
        <f>IF(BB$2=0,0,INDEX('Placebo Lags - Data'!$B:$BA,MATCH($Q31,'Placebo Lags - Data'!$A:$A,0),MATCH(BB$1,'Placebo Lags - Data'!$B$1:$BA$1,0)))*BB$5</f>
        <v>0</v>
      </c>
      <c r="BC31" s="2">
        <f>IF(BC$2=0,0,INDEX('Placebo Lags - Data'!$B:$BA,MATCH($Q31,'Placebo Lags - Data'!$A:$A,0),MATCH(BC$1,'Placebo Lags - Data'!$B$1:$BA$1,0)))*BC$5</f>
        <v>2.4870065972208977E-2</v>
      </c>
      <c r="BD31" s="2">
        <f>IF(BD$2=0,0,INDEX('Placebo Lags - Data'!$B:$BA,MATCH($Q31,'Placebo Lags - Data'!$A:$A,0),MATCH(BD$1,'Placebo Lags - Data'!$B$1:$BA$1,0)))*BD$5</f>
        <v>-1.9979557022452354E-2</v>
      </c>
      <c r="BE31" s="2">
        <f>IF(BE$2=0,0,INDEX('Placebo Lags - Data'!$B:$BA,MATCH($Q31,'Placebo Lags - Data'!$A:$A,0),MATCH(BE$1,'Placebo Lags - Data'!$B$1:$BA$1,0)))*BE$5</f>
        <v>0</v>
      </c>
      <c r="BF31" s="2">
        <f>IF(BF$2=0,0,INDEX('Placebo Lags - Data'!$B:$BA,MATCH($Q31,'Placebo Lags - Data'!$A:$A,0),MATCH(BF$1,'Placebo Lags - Data'!$B$1:$BA$1,0)))*BF$5</f>
        <v>-7.2496116161346436E-2</v>
      </c>
      <c r="BG31" s="2">
        <f>IF(BG$2=0,0,INDEX('Placebo Lags - Data'!$B:$BA,MATCH($Q31,'Placebo Lags - Data'!$A:$A,0),MATCH(BG$1,'Placebo Lags - Data'!$B$1:$BA$1,0)))*BG$5</f>
        <v>-4.2883306741714478E-2</v>
      </c>
      <c r="BH31" s="2">
        <f>IF(BH$2=0,0,INDEX('Placebo Lags - Data'!$B:$BA,MATCH($Q31,'Placebo Lags - Data'!$A:$A,0),MATCH(BH$1,'Placebo Lags - Data'!$B$1:$BA$1,0)))*BH$5</f>
        <v>-3.5332082770764828E-3</v>
      </c>
      <c r="BI31" s="2">
        <f>IF(BI$2=0,0,INDEX('Placebo Lags - Data'!$B:$BA,MATCH($Q31,'Placebo Lags - Data'!$A:$A,0),MATCH(BI$1,'Placebo Lags - Data'!$B$1:$BA$1,0)))*BI$5</f>
        <v>1.4159769751131535E-2</v>
      </c>
      <c r="BJ31" s="2">
        <f>IF(BJ$2=0,0,INDEX('Placebo Lags - Data'!$B:$BA,MATCH($Q31,'Placebo Lags - Data'!$A:$A,0),MATCH(BJ$1,'Placebo Lags - Data'!$B$1:$BA$1,0)))*BJ$5</f>
        <v>0</v>
      </c>
      <c r="BK31" s="2">
        <f>IF(BK$2=0,0,INDEX('Placebo Lags - Data'!$B:$BA,MATCH($Q31,'Placebo Lags - Data'!$A:$A,0),MATCH(BK$1,'Placebo Lags - Data'!$B$1:$BA$1,0)))*BK$5</f>
        <v>4.5293599367141724E-2</v>
      </c>
      <c r="BL31" s="2">
        <f>IF(BL$2=0,0,INDEX('Placebo Lags - Data'!$B:$BA,MATCH($Q31,'Placebo Lags - Data'!$A:$A,0),MATCH(BL$1,'Placebo Lags - Data'!$B$1:$BA$1,0)))*BL$5</f>
        <v>-1.3105978257954121E-2</v>
      </c>
      <c r="BM31" s="2">
        <f>IF(BM$2=0,0,INDEX('Placebo Lags - Data'!$B:$BA,MATCH($Q31,'Placebo Lags - Data'!$A:$A,0),MATCH(BM$1,'Placebo Lags - Data'!$B$1:$BA$1,0)))*BM$5</f>
        <v>5.8436719700694084E-3</v>
      </c>
      <c r="BN31" s="2">
        <f>IF(BN$2=0,0,INDEX('Placebo Lags - Data'!$B:$BA,MATCH($Q31,'Placebo Lags - Data'!$A:$A,0),MATCH(BN$1,'Placebo Lags - Data'!$B$1:$BA$1,0)))*BN$5</f>
        <v>7.2654880583286285E-2</v>
      </c>
      <c r="BO31" s="2">
        <f>IF(BO$2=0,0,INDEX('Placebo Lags - Data'!$B:$BA,MATCH($Q31,'Placebo Lags - Data'!$A:$A,0),MATCH(BO$1,'Placebo Lags - Data'!$B$1:$BA$1,0)))*BO$5</f>
        <v>-7.1058787405490875E-2</v>
      </c>
      <c r="BP31" s="2">
        <f>IF(BP$2=0,0,INDEX('Placebo Lags - Data'!$B:$BA,MATCH($Q31,'Placebo Lags - Data'!$A:$A,0),MATCH(BP$1,'Placebo Lags - Data'!$B$1:$BA$1,0)))*BP$5</f>
        <v>1.9379479810595512E-2</v>
      </c>
      <c r="BQ31" s="2"/>
      <c r="BR31" s="2"/>
    </row>
    <row r="32" spans="1:70" x14ac:dyDescent="0.25">
      <c r="A32" t="s">
        <v>55</v>
      </c>
      <c r="B32" s="2">
        <f t="shared" si="0"/>
        <v>1.2019441425262853</v>
      </c>
      <c r="Q32">
        <f>'Placebo Lags - Data'!A27</f>
        <v>2007</v>
      </c>
      <c r="R32" s="2">
        <f>IF(R$2=0,0,INDEX('Placebo Lags - Data'!$B:$BA,MATCH($Q32,'Placebo Lags - Data'!$A:$A,0),MATCH(R$1,'Placebo Lags - Data'!$B$1:$BA$1,0)))*R$5</f>
        <v>-2.4601688608527184E-2</v>
      </c>
      <c r="S32" s="2">
        <f>IF(S$2=0,0,INDEX('Placebo Lags - Data'!$B:$BA,MATCH($Q32,'Placebo Lags - Data'!$A:$A,0),MATCH(S$1,'Placebo Lags - Data'!$B$1:$BA$1,0)))*S$5</f>
        <v>1.2992935255169868E-2</v>
      </c>
      <c r="T32" s="2">
        <f>IF(T$2=0,0,INDEX('Placebo Lags - Data'!$B:$BA,MATCH($Q32,'Placebo Lags - Data'!$A:$A,0),MATCH(T$1,'Placebo Lags - Data'!$B$1:$BA$1,0)))*T$5</f>
        <v>0</v>
      </c>
      <c r="U32" s="2">
        <f>IF(U$2=0,0,INDEX('Placebo Lags - Data'!$B:$BA,MATCH($Q32,'Placebo Lags - Data'!$A:$A,0),MATCH(U$1,'Placebo Lags - Data'!$B$1:$BA$1,0)))*U$5</f>
        <v>7.7457772567868233E-3</v>
      </c>
      <c r="V32" s="2">
        <f>IF(V$2=0,0,INDEX('Placebo Lags - Data'!$B:$BA,MATCH($Q32,'Placebo Lags - Data'!$A:$A,0),MATCH(V$1,'Placebo Lags - Data'!$B$1:$BA$1,0)))*V$5</f>
        <v>2.3621926084160805E-2</v>
      </c>
      <c r="W32" s="2">
        <f>IF(W$2=0,0,INDEX('Placebo Lags - Data'!$B:$BA,MATCH($Q32,'Placebo Lags - Data'!$A:$A,0),MATCH(W$1,'Placebo Lags - Data'!$B$1:$BA$1,0)))*W$5</f>
        <v>0</v>
      </c>
      <c r="X32" s="2">
        <f>IF(X$2=0,0,INDEX('Placebo Lags - Data'!$B:$BA,MATCH($Q32,'Placebo Lags - Data'!$A:$A,0),MATCH(X$1,'Placebo Lags - Data'!$B$1:$BA$1,0)))*X$5</f>
        <v>3.2094444613903761E-3</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2.3146709427237511E-2</v>
      </c>
      <c r="AD32" s="2">
        <f>IF(AD$2=0,0,INDEX('Placebo Lags - Data'!$B:$BA,MATCH($Q32,'Placebo Lags - Data'!$A:$A,0),MATCH(AD$1,'Placebo Lags - Data'!$B$1:$BA$1,0)))*AD$5</f>
        <v>0</v>
      </c>
      <c r="AE32" s="2">
        <f>IF(AE$2=0,0,INDEX('Placebo Lags - Data'!$B:$BA,MATCH($Q32,'Placebo Lags - Data'!$A:$A,0),MATCH(AE$1,'Placebo Lags - Data'!$B$1:$BA$1,0)))*AE$5</f>
        <v>1.1487402021884918E-2</v>
      </c>
      <c r="AF32" s="2">
        <f>IF(AF$2=0,0,INDEX('Placebo Lags - Data'!$B:$BA,MATCH($Q32,'Placebo Lags - Data'!$A:$A,0),MATCH(AF$1,'Placebo Lags - Data'!$B$1:$BA$1,0)))*AF$5</f>
        <v>4.9570467323064804E-2</v>
      </c>
      <c r="AG32" s="2">
        <f>IF(AG$2=0,0,INDEX('Placebo Lags - Data'!$B:$BA,MATCH($Q32,'Placebo Lags - Data'!$A:$A,0),MATCH(AG$1,'Placebo Lags - Data'!$B$1:$BA$1,0)))*AG$5</f>
        <v>0</v>
      </c>
      <c r="AH32" s="2">
        <f>IF(AH$2=0,0,INDEX('Placebo Lags - Data'!$B:$BA,MATCH($Q32,'Placebo Lags - Data'!$A:$A,0),MATCH(AH$1,'Placebo Lags - Data'!$B$1:$BA$1,0)))*AH$5</f>
        <v>4.1122023016214371E-2</v>
      </c>
      <c r="AI32" s="2">
        <f>IF(AI$2=0,0,INDEX('Placebo Lags - Data'!$B:$BA,MATCH($Q32,'Placebo Lags - Data'!$A:$A,0),MATCH(AI$1,'Placebo Lags - Data'!$B$1:$BA$1,0)))*AI$5</f>
        <v>6.007959321141243E-2</v>
      </c>
      <c r="AJ32" s="2">
        <f>IF(AJ$2=0,0,INDEX('Placebo Lags - Data'!$B:$BA,MATCH($Q32,'Placebo Lags - Data'!$A:$A,0),MATCH(AJ$1,'Placebo Lags - Data'!$B$1:$BA$1,0)))*AJ$5</f>
        <v>-1.9105765968561172E-2</v>
      </c>
      <c r="AK32" s="2">
        <f>IF(AK$2=0,0,INDEX('Placebo Lags - Data'!$B:$BA,MATCH($Q32,'Placebo Lags - Data'!$A:$A,0),MATCH(AK$1,'Placebo Lags - Data'!$B$1:$BA$1,0)))*AK$5</f>
        <v>-5.747397243976593E-2</v>
      </c>
      <c r="AL32" s="2">
        <f>IF(AL$2=0,0,INDEX('Placebo Lags - Data'!$B:$BA,MATCH($Q32,'Placebo Lags - Data'!$A:$A,0),MATCH(AL$1,'Placebo Lags - Data'!$B$1:$BA$1,0)))*AL$5</f>
        <v>2.9605576768517494E-2</v>
      </c>
      <c r="AM32" s="2">
        <f>IF(AM$2=0,0,INDEX('Placebo Lags - Data'!$B:$BA,MATCH($Q32,'Placebo Lags - Data'!$A:$A,0),MATCH(AM$1,'Placebo Lags - Data'!$B$1:$BA$1,0)))*AM$5</f>
        <v>-1.3261338463053107E-3</v>
      </c>
      <c r="AN32" s="2">
        <f>IF(AN$2=0,0,INDEX('Placebo Lags - Data'!$B:$BA,MATCH($Q32,'Placebo Lags - Data'!$A:$A,0),MATCH(AN$1,'Placebo Lags - Data'!$B$1:$BA$1,0)))*AN$5</f>
        <v>3.5051871091127396E-2</v>
      </c>
      <c r="AO32" s="2">
        <f>IF(AO$2=0,0,INDEX('Placebo Lags - Data'!$B:$BA,MATCH($Q32,'Placebo Lags - Data'!$A:$A,0),MATCH(AO$1,'Placebo Lags - Data'!$B$1:$BA$1,0)))*AO$5</f>
        <v>-1.2182408012449741E-2</v>
      </c>
      <c r="AP32" s="2">
        <f>IF(AP$2=0,0,INDEX('Placebo Lags - Data'!$B:$BA,MATCH($Q32,'Placebo Lags - Data'!$A:$A,0),MATCH(AP$1,'Placebo Lags - Data'!$B$1:$BA$1,0)))*AP$5</f>
        <v>-4.1541147977113724E-2</v>
      </c>
      <c r="AQ32" s="2">
        <f>IF(AQ$2=0,0,INDEX('Placebo Lags - Data'!$B:$BA,MATCH($Q32,'Placebo Lags - Data'!$A:$A,0),MATCH(AQ$1,'Placebo Lags - Data'!$B$1:$BA$1,0)))*AQ$5</f>
        <v>-4.5851133763790131E-3</v>
      </c>
      <c r="AR32" s="2">
        <f>IF(AR$2=0,0,INDEX('Placebo Lags - Data'!$B:$BA,MATCH($Q32,'Placebo Lags - Data'!$A:$A,0),MATCH(AR$1,'Placebo Lags - Data'!$B$1:$BA$1,0)))*AR$5</f>
        <v>-1.7464457079768181E-2</v>
      </c>
      <c r="AS32" s="2">
        <f>IF(AS$2=0,0,INDEX('Placebo Lags - Data'!$B:$BA,MATCH($Q32,'Placebo Lags - Data'!$A:$A,0),MATCH(AS$1,'Placebo Lags - Data'!$B$1:$BA$1,0)))*AS$5</f>
        <v>-6.6546998918056488E-2</v>
      </c>
      <c r="AT32" s="2">
        <f>IF(AT$2=0,0,INDEX('Placebo Lags - Data'!$B:$BA,MATCH($Q32,'Placebo Lags - Data'!$A:$A,0),MATCH(AT$1,'Placebo Lags - Data'!$B$1:$BA$1,0)))*AT$5</f>
        <v>0</v>
      </c>
      <c r="AU32" s="2">
        <f>IF(AU$2=0,0,INDEX('Placebo Lags - Data'!$B:$BA,MATCH($Q32,'Placebo Lags - Data'!$A:$A,0),MATCH(AU$1,'Placebo Lags - Data'!$B$1:$BA$1,0)))*AU$5</f>
        <v>7.5496532022953033E-2</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-3.2483063638210297E-2</v>
      </c>
      <c r="AZ32" s="2">
        <f>IF(AZ$2=0,0,INDEX('Placebo Lags - Data'!$B:$BA,MATCH($Q32,'Placebo Lags - Data'!$A:$A,0),MATCH(AZ$1,'Placebo Lags - Data'!$B$1:$BA$1,0)))*AZ$5</f>
        <v>-0.1257026195526123</v>
      </c>
      <c r="BA32" s="2">
        <f>IF(BA$2=0,0,INDEX('Placebo Lags - Data'!$B:$BA,MATCH($Q32,'Placebo Lags - Data'!$A:$A,0),MATCH(BA$1,'Placebo Lags - Data'!$B$1:$BA$1,0)))*BA$5</f>
        <v>4.6145956963300705E-2</v>
      </c>
      <c r="BB32" s="2">
        <f>IF(BB$2=0,0,INDEX('Placebo Lags - Data'!$B:$BA,MATCH($Q32,'Placebo Lags - Data'!$A:$A,0),MATCH(BB$1,'Placebo Lags - Data'!$B$1:$BA$1,0)))*BB$5</f>
        <v>0</v>
      </c>
      <c r="BC32" s="2">
        <f>IF(BC$2=0,0,INDEX('Placebo Lags - Data'!$B:$BA,MATCH($Q32,'Placebo Lags - Data'!$A:$A,0),MATCH(BC$1,'Placebo Lags - Data'!$B$1:$BA$1,0)))*BC$5</f>
        <v>-1.5150078572332859E-2</v>
      </c>
      <c r="BD32" s="2">
        <f>IF(BD$2=0,0,INDEX('Placebo Lags - Data'!$B:$BA,MATCH($Q32,'Placebo Lags - Data'!$A:$A,0),MATCH(BD$1,'Placebo Lags - Data'!$B$1:$BA$1,0)))*BD$5</f>
        <v>-2.0884696394205093E-2</v>
      </c>
      <c r="BE32" s="2">
        <f>IF(BE$2=0,0,INDEX('Placebo Lags - Data'!$B:$BA,MATCH($Q32,'Placebo Lags - Data'!$A:$A,0),MATCH(BE$1,'Placebo Lags - Data'!$B$1:$BA$1,0)))*BE$5</f>
        <v>0</v>
      </c>
      <c r="BF32" s="2">
        <f>IF(BF$2=0,0,INDEX('Placebo Lags - Data'!$B:$BA,MATCH($Q32,'Placebo Lags - Data'!$A:$A,0),MATCH(BF$1,'Placebo Lags - Data'!$B$1:$BA$1,0)))*BF$5</f>
        <v>-0.10711926966905594</v>
      </c>
      <c r="BG32" s="2">
        <f>IF(BG$2=0,0,INDEX('Placebo Lags - Data'!$B:$BA,MATCH($Q32,'Placebo Lags - Data'!$A:$A,0),MATCH(BG$1,'Placebo Lags - Data'!$B$1:$BA$1,0)))*BG$5</f>
        <v>1.9711345434188843E-2</v>
      </c>
      <c r="BH32" s="2">
        <f>IF(BH$2=0,0,INDEX('Placebo Lags - Data'!$B:$BA,MATCH($Q32,'Placebo Lags - Data'!$A:$A,0),MATCH(BH$1,'Placebo Lags - Data'!$B$1:$BA$1,0)))*BH$5</f>
        <v>1.4450344257056713E-2</v>
      </c>
      <c r="BI32" s="2">
        <f>IF(BI$2=0,0,INDEX('Placebo Lags - Data'!$B:$BA,MATCH($Q32,'Placebo Lags - Data'!$A:$A,0),MATCH(BI$1,'Placebo Lags - Data'!$B$1:$BA$1,0)))*BI$5</f>
        <v>4.1279774159193039E-2</v>
      </c>
      <c r="BJ32" s="2">
        <f>IF(BJ$2=0,0,INDEX('Placebo Lags - Data'!$B:$BA,MATCH($Q32,'Placebo Lags - Data'!$A:$A,0),MATCH(BJ$1,'Placebo Lags - Data'!$B$1:$BA$1,0)))*BJ$5</f>
        <v>0</v>
      </c>
      <c r="BK32" s="2">
        <f>IF(BK$2=0,0,INDEX('Placebo Lags - Data'!$B:$BA,MATCH($Q32,'Placebo Lags - Data'!$A:$A,0),MATCH(BK$1,'Placebo Lags - Data'!$B$1:$BA$1,0)))*BK$5</f>
        <v>2.7447767555713654E-2</v>
      </c>
      <c r="BL32" s="2">
        <f>IF(BL$2=0,0,INDEX('Placebo Lags - Data'!$B:$BA,MATCH($Q32,'Placebo Lags - Data'!$A:$A,0),MATCH(BL$1,'Placebo Lags - Data'!$B$1:$BA$1,0)))*BL$5</f>
        <v>4.1247792541980743E-2</v>
      </c>
      <c r="BM32" s="2">
        <f>IF(BM$2=0,0,INDEX('Placebo Lags - Data'!$B:$BA,MATCH($Q32,'Placebo Lags - Data'!$A:$A,0),MATCH(BM$1,'Placebo Lags - Data'!$B$1:$BA$1,0)))*BM$5</f>
        <v>2.2591885179281235E-2</v>
      </c>
      <c r="BN32" s="2">
        <f>IF(BN$2=0,0,INDEX('Placebo Lags - Data'!$B:$BA,MATCH($Q32,'Placebo Lags - Data'!$A:$A,0),MATCH(BN$1,'Placebo Lags - Data'!$B$1:$BA$1,0)))*BN$5</f>
        <v>3.5088319331407547E-2</v>
      </c>
      <c r="BO32" s="2">
        <f>IF(BO$2=0,0,INDEX('Placebo Lags - Data'!$B:$BA,MATCH($Q32,'Placebo Lags - Data'!$A:$A,0),MATCH(BO$1,'Placebo Lags - Data'!$B$1:$BA$1,0)))*BO$5</f>
        <v>-5.4866693913936615E-2</v>
      </c>
      <c r="BP32" s="2">
        <f>IF(BP$2=0,0,INDEX('Placebo Lags - Data'!$B:$BA,MATCH($Q32,'Placebo Lags - Data'!$A:$A,0),MATCH(BP$1,'Placebo Lags - Data'!$B$1:$BA$1,0)))*BP$5</f>
        <v>3.1125878449529409E-3</v>
      </c>
      <c r="BQ32" s="2"/>
      <c r="BR32" s="2"/>
    </row>
    <row r="33" spans="1:70" x14ac:dyDescent="0.25">
      <c r="A33" t="s">
        <v>42</v>
      </c>
      <c r="B33" s="2">
        <f t="shared" si="0"/>
        <v>1.0946810678954444</v>
      </c>
      <c r="Q33">
        <f>'Placebo Lags - Data'!A28</f>
        <v>2008</v>
      </c>
      <c r="R33" s="2">
        <f>IF(R$2=0,0,INDEX('Placebo Lags - Data'!$B:$BA,MATCH($Q33,'Placebo Lags - Data'!$A:$A,0),MATCH(R$1,'Placebo Lags - Data'!$B$1:$BA$1,0)))*R$5</f>
        <v>7.9381288960576057E-3</v>
      </c>
      <c r="S33" s="2">
        <f>IF(S$2=0,0,INDEX('Placebo Lags - Data'!$B:$BA,MATCH($Q33,'Placebo Lags - Data'!$A:$A,0),MATCH(S$1,'Placebo Lags - Data'!$B$1:$BA$1,0)))*S$5</f>
        <v>6.8741128779947758E-3</v>
      </c>
      <c r="T33" s="2">
        <f>IF(T$2=0,0,INDEX('Placebo Lags - Data'!$B:$BA,MATCH($Q33,'Placebo Lags - Data'!$A:$A,0),MATCH(T$1,'Placebo Lags - Data'!$B$1:$BA$1,0)))*T$5</f>
        <v>0</v>
      </c>
      <c r="U33" s="2">
        <f>IF(U$2=0,0,INDEX('Placebo Lags - Data'!$B:$BA,MATCH($Q33,'Placebo Lags - Data'!$A:$A,0),MATCH(U$1,'Placebo Lags - Data'!$B$1:$BA$1,0)))*U$5</f>
        <v>6.601279228925705E-2</v>
      </c>
      <c r="V33" s="2">
        <f>IF(V$2=0,0,INDEX('Placebo Lags - Data'!$B:$BA,MATCH($Q33,'Placebo Lags - Data'!$A:$A,0),MATCH(V$1,'Placebo Lags - Data'!$B$1:$BA$1,0)))*V$5</f>
        <v>3.833504393696785E-2</v>
      </c>
      <c r="W33" s="2">
        <f>IF(W$2=0,0,INDEX('Placebo Lags - Data'!$B:$BA,MATCH($Q33,'Placebo Lags - Data'!$A:$A,0),MATCH(W$1,'Placebo Lags - Data'!$B$1:$BA$1,0)))*W$5</f>
        <v>0</v>
      </c>
      <c r="X33" s="2">
        <f>IF(X$2=0,0,INDEX('Placebo Lags - Data'!$B:$BA,MATCH($Q33,'Placebo Lags - Data'!$A:$A,0),MATCH(X$1,'Placebo Lags - Data'!$B$1:$BA$1,0)))*X$5</f>
        <v>-1.767464354634285E-2</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3.0110741034150124E-2</v>
      </c>
      <c r="AD33" s="2">
        <f>IF(AD$2=0,0,INDEX('Placebo Lags - Data'!$B:$BA,MATCH($Q33,'Placebo Lags - Data'!$A:$A,0),MATCH(AD$1,'Placebo Lags - Data'!$B$1:$BA$1,0)))*AD$5</f>
        <v>0</v>
      </c>
      <c r="AE33" s="2">
        <f>IF(AE$2=0,0,INDEX('Placebo Lags - Data'!$B:$BA,MATCH($Q33,'Placebo Lags - Data'!$A:$A,0),MATCH(AE$1,'Placebo Lags - Data'!$B$1:$BA$1,0)))*AE$5</f>
        <v>-3.5435162484645844E-2</v>
      </c>
      <c r="AF33" s="2">
        <f>IF(AF$2=0,0,INDEX('Placebo Lags - Data'!$B:$BA,MATCH($Q33,'Placebo Lags - Data'!$A:$A,0),MATCH(AF$1,'Placebo Lags - Data'!$B$1:$BA$1,0)))*AF$5</f>
        <v>4.66182641685009E-2</v>
      </c>
      <c r="AG33" s="2">
        <f>IF(AG$2=0,0,INDEX('Placebo Lags - Data'!$B:$BA,MATCH($Q33,'Placebo Lags - Data'!$A:$A,0),MATCH(AG$1,'Placebo Lags - Data'!$B$1:$BA$1,0)))*AG$5</f>
        <v>0</v>
      </c>
      <c r="AH33" s="2">
        <f>IF(AH$2=0,0,INDEX('Placebo Lags - Data'!$B:$BA,MATCH($Q33,'Placebo Lags - Data'!$A:$A,0),MATCH(AH$1,'Placebo Lags - Data'!$B$1:$BA$1,0)))*AH$5</f>
        <v>-5.6414160877466202E-2</v>
      </c>
      <c r="AI33" s="2">
        <f>IF(AI$2=0,0,INDEX('Placebo Lags - Data'!$B:$BA,MATCH($Q33,'Placebo Lags - Data'!$A:$A,0),MATCH(AI$1,'Placebo Lags - Data'!$B$1:$BA$1,0)))*AI$5</f>
        <v>6.0408655554056168E-2</v>
      </c>
      <c r="AJ33" s="2">
        <f>IF(AJ$2=0,0,INDEX('Placebo Lags - Data'!$B:$BA,MATCH($Q33,'Placebo Lags - Data'!$A:$A,0),MATCH(AJ$1,'Placebo Lags - Data'!$B$1:$BA$1,0)))*AJ$5</f>
        <v>-3.3518251031637192E-2</v>
      </c>
      <c r="AK33" s="2">
        <f>IF(AK$2=0,0,INDEX('Placebo Lags - Data'!$B:$BA,MATCH($Q33,'Placebo Lags - Data'!$A:$A,0),MATCH(AK$1,'Placebo Lags - Data'!$B$1:$BA$1,0)))*AK$5</f>
        <v>9.189307689666748E-3</v>
      </c>
      <c r="AL33" s="2">
        <f>IF(AL$2=0,0,INDEX('Placebo Lags - Data'!$B:$BA,MATCH($Q33,'Placebo Lags - Data'!$A:$A,0),MATCH(AL$1,'Placebo Lags - Data'!$B$1:$BA$1,0)))*AL$5</f>
        <v>3.8379121571779251E-2</v>
      </c>
      <c r="AM33" s="2">
        <f>IF(AM$2=0,0,INDEX('Placebo Lags - Data'!$B:$BA,MATCH($Q33,'Placebo Lags - Data'!$A:$A,0),MATCH(AM$1,'Placebo Lags - Data'!$B$1:$BA$1,0)))*AM$5</f>
        <v>2.0311863627284765E-3</v>
      </c>
      <c r="AN33" s="2">
        <f>IF(AN$2=0,0,INDEX('Placebo Lags - Data'!$B:$BA,MATCH($Q33,'Placebo Lags - Data'!$A:$A,0),MATCH(AN$1,'Placebo Lags - Data'!$B$1:$BA$1,0)))*AN$5</f>
        <v>3.7773117423057556E-2</v>
      </c>
      <c r="AO33" s="2">
        <f>IF(AO$2=0,0,INDEX('Placebo Lags - Data'!$B:$BA,MATCH($Q33,'Placebo Lags - Data'!$A:$A,0),MATCH(AO$1,'Placebo Lags - Data'!$B$1:$BA$1,0)))*AO$5</f>
        <v>2.4577614385634661E-3</v>
      </c>
      <c r="AP33" s="2">
        <f>IF(AP$2=0,0,INDEX('Placebo Lags - Data'!$B:$BA,MATCH($Q33,'Placebo Lags - Data'!$A:$A,0),MATCH(AP$1,'Placebo Lags - Data'!$B$1:$BA$1,0)))*AP$5</f>
        <v>-6.2435497529804707E-3</v>
      </c>
      <c r="AQ33" s="2">
        <f>IF(AQ$2=0,0,INDEX('Placebo Lags - Data'!$B:$BA,MATCH($Q33,'Placebo Lags - Data'!$A:$A,0),MATCH(AQ$1,'Placebo Lags - Data'!$B$1:$BA$1,0)))*AQ$5</f>
        <v>2.882842905819416E-3</v>
      </c>
      <c r="AR33" s="2">
        <f>IF(AR$2=0,0,INDEX('Placebo Lags - Data'!$B:$BA,MATCH($Q33,'Placebo Lags - Data'!$A:$A,0),MATCH(AR$1,'Placebo Lags - Data'!$B$1:$BA$1,0)))*AR$5</f>
        <v>-2.5413518771529198E-2</v>
      </c>
      <c r="AS33" s="2">
        <f>IF(AS$2=0,0,INDEX('Placebo Lags - Data'!$B:$BA,MATCH($Q33,'Placebo Lags - Data'!$A:$A,0),MATCH(AS$1,'Placebo Lags - Data'!$B$1:$BA$1,0)))*AS$5</f>
        <v>-2.6841774582862854E-2</v>
      </c>
      <c r="AT33" s="2">
        <f>IF(AT$2=0,0,INDEX('Placebo Lags - Data'!$B:$BA,MATCH($Q33,'Placebo Lags - Data'!$A:$A,0),MATCH(AT$1,'Placebo Lags - Data'!$B$1:$BA$1,0)))*AT$5</f>
        <v>0</v>
      </c>
      <c r="AU33" s="2">
        <f>IF(AU$2=0,0,INDEX('Placebo Lags - Data'!$B:$BA,MATCH($Q33,'Placebo Lags - Data'!$A:$A,0),MATCH(AU$1,'Placebo Lags - Data'!$B$1:$BA$1,0)))*AU$5</f>
        <v>-2.0937839522957802E-2</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-3.5691317170858383E-2</v>
      </c>
      <c r="AZ33" s="2">
        <f>IF(AZ$2=0,0,INDEX('Placebo Lags - Data'!$B:$BA,MATCH($Q33,'Placebo Lags - Data'!$A:$A,0),MATCH(AZ$1,'Placebo Lags - Data'!$B$1:$BA$1,0)))*AZ$5</f>
        <v>-9.6220888197422028E-2</v>
      </c>
      <c r="BA33" s="2">
        <f>IF(BA$2=0,0,INDEX('Placebo Lags - Data'!$B:$BA,MATCH($Q33,'Placebo Lags - Data'!$A:$A,0),MATCH(BA$1,'Placebo Lags - Data'!$B$1:$BA$1,0)))*BA$5</f>
        <v>2.9973389580845833E-2</v>
      </c>
      <c r="BB33" s="2">
        <f>IF(BB$2=0,0,INDEX('Placebo Lags - Data'!$B:$BA,MATCH($Q33,'Placebo Lags - Data'!$A:$A,0),MATCH(BB$1,'Placebo Lags - Data'!$B$1:$BA$1,0)))*BB$5</f>
        <v>0</v>
      </c>
      <c r="BC33" s="2">
        <f>IF(BC$2=0,0,INDEX('Placebo Lags - Data'!$B:$BA,MATCH($Q33,'Placebo Lags - Data'!$A:$A,0),MATCH(BC$1,'Placebo Lags - Data'!$B$1:$BA$1,0)))*BC$5</f>
        <v>-2.1101748570799828E-3</v>
      </c>
      <c r="BD33" s="2">
        <f>IF(BD$2=0,0,INDEX('Placebo Lags - Data'!$B:$BA,MATCH($Q33,'Placebo Lags - Data'!$A:$A,0),MATCH(BD$1,'Placebo Lags - Data'!$B$1:$BA$1,0)))*BD$5</f>
        <v>-1.6412308439612389E-2</v>
      </c>
      <c r="BE33" s="2">
        <f>IF(BE$2=0,0,INDEX('Placebo Lags - Data'!$B:$BA,MATCH($Q33,'Placebo Lags - Data'!$A:$A,0),MATCH(BE$1,'Placebo Lags - Data'!$B$1:$BA$1,0)))*BE$5</f>
        <v>0</v>
      </c>
      <c r="BF33" s="2">
        <f>IF(BF$2=0,0,INDEX('Placebo Lags - Data'!$B:$BA,MATCH($Q33,'Placebo Lags - Data'!$A:$A,0),MATCH(BF$1,'Placebo Lags - Data'!$B$1:$BA$1,0)))*BF$5</f>
        <v>-0.1319156140089035</v>
      </c>
      <c r="BG33" s="2">
        <f>IF(BG$2=0,0,INDEX('Placebo Lags - Data'!$B:$BA,MATCH($Q33,'Placebo Lags - Data'!$A:$A,0),MATCH(BG$1,'Placebo Lags - Data'!$B$1:$BA$1,0)))*BG$5</f>
        <v>3.2599137630313635E-3</v>
      </c>
      <c r="BH33" s="2">
        <f>IF(BH$2=0,0,INDEX('Placebo Lags - Data'!$B:$BA,MATCH($Q33,'Placebo Lags - Data'!$A:$A,0),MATCH(BH$1,'Placebo Lags - Data'!$B$1:$BA$1,0)))*BH$5</f>
        <v>2.5119690224528313E-2</v>
      </c>
      <c r="BI33" s="2">
        <f>IF(BI$2=0,0,INDEX('Placebo Lags - Data'!$B:$BA,MATCH($Q33,'Placebo Lags - Data'!$A:$A,0),MATCH(BI$1,'Placebo Lags - Data'!$B$1:$BA$1,0)))*BI$5</f>
        <v>2.8118079528212547E-2</v>
      </c>
      <c r="BJ33" s="2">
        <f>IF(BJ$2=0,0,INDEX('Placebo Lags - Data'!$B:$BA,MATCH($Q33,'Placebo Lags - Data'!$A:$A,0),MATCH(BJ$1,'Placebo Lags - Data'!$B$1:$BA$1,0)))*BJ$5</f>
        <v>0</v>
      </c>
      <c r="BK33" s="2">
        <f>IF(BK$2=0,0,INDEX('Placebo Lags - Data'!$B:$BA,MATCH($Q33,'Placebo Lags - Data'!$A:$A,0),MATCH(BK$1,'Placebo Lags - Data'!$B$1:$BA$1,0)))*BK$5</f>
        <v>0.18966971337795258</v>
      </c>
      <c r="BL33" s="2">
        <f>IF(BL$2=0,0,INDEX('Placebo Lags - Data'!$B:$BA,MATCH($Q33,'Placebo Lags - Data'!$A:$A,0),MATCH(BL$1,'Placebo Lags - Data'!$B$1:$BA$1,0)))*BL$5</f>
        <v>-3.8762107491493225E-2</v>
      </c>
      <c r="BM33" s="2">
        <f>IF(BM$2=0,0,INDEX('Placebo Lags - Data'!$B:$BA,MATCH($Q33,'Placebo Lags - Data'!$A:$A,0),MATCH(BM$1,'Placebo Lags - Data'!$B$1:$BA$1,0)))*BM$5</f>
        <v>2.9060307424515486E-3</v>
      </c>
      <c r="BN33" s="2">
        <f>IF(BN$2=0,0,INDEX('Placebo Lags - Data'!$B:$BA,MATCH($Q33,'Placebo Lags - Data'!$A:$A,0),MATCH(BN$1,'Placebo Lags - Data'!$B$1:$BA$1,0)))*BN$5</f>
        <v>-1.2233494780957699E-2</v>
      </c>
      <c r="BO33" s="2">
        <f>IF(BO$2=0,0,INDEX('Placebo Lags - Data'!$B:$BA,MATCH($Q33,'Placebo Lags - Data'!$A:$A,0),MATCH(BO$1,'Placebo Lags - Data'!$B$1:$BA$1,0)))*BO$5</f>
        <v>4.8485635779798031E-3</v>
      </c>
      <c r="BP33" s="2">
        <f>IF(BP$2=0,0,INDEX('Placebo Lags - Data'!$B:$BA,MATCH($Q33,'Placebo Lags - Data'!$A:$A,0),MATCH(BP$1,'Placebo Lags - Data'!$B$1:$BA$1,0)))*BP$5</f>
        <v>-0.11679243296384811</v>
      </c>
      <c r="BQ33" s="2"/>
      <c r="BR33" s="2"/>
    </row>
    <row r="34" spans="1:70" x14ac:dyDescent="0.25">
      <c r="A34" t="s">
        <v>37</v>
      </c>
      <c r="B34" s="2">
        <f t="shared" ref="B34:B52" si="4">INDEX($R$2:$BP$2,1,MATCH($A34,$R$6:$BP$6,0))/INDEX($R$2:$BP$2,1,MATCH("IL",$R$6:$BP$6,0))</f>
        <v>0.92157913705053363</v>
      </c>
      <c r="Q34">
        <f>'Placebo Lags - Data'!A29</f>
        <v>2009</v>
      </c>
      <c r="R34" s="2">
        <f>IF(R$2=0,0,INDEX('Placebo Lags - Data'!$B:$BA,MATCH($Q34,'Placebo Lags - Data'!$A:$A,0),MATCH(R$1,'Placebo Lags - Data'!$B$1:$BA$1,0)))*R$5</f>
        <v>5.6332964450120926E-3</v>
      </c>
      <c r="S34" s="2">
        <f>IF(S$2=0,0,INDEX('Placebo Lags - Data'!$B:$BA,MATCH($Q34,'Placebo Lags - Data'!$A:$A,0),MATCH(S$1,'Placebo Lags - Data'!$B$1:$BA$1,0)))*S$5</f>
        <v>9.9366353824734688E-3</v>
      </c>
      <c r="T34" s="2">
        <f>IF(T$2=0,0,INDEX('Placebo Lags - Data'!$B:$BA,MATCH($Q34,'Placebo Lags - Data'!$A:$A,0),MATCH(T$1,'Placebo Lags - Data'!$B$1:$BA$1,0)))*T$5</f>
        <v>0</v>
      </c>
      <c r="U34" s="2">
        <f>IF(U$2=0,0,INDEX('Placebo Lags - Data'!$B:$BA,MATCH($Q34,'Placebo Lags - Data'!$A:$A,0),MATCH(U$1,'Placebo Lags - Data'!$B$1:$BA$1,0)))*U$5</f>
        <v>4.5704681426286697E-2</v>
      </c>
      <c r="V34" s="2">
        <f>IF(V$2=0,0,INDEX('Placebo Lags - Data'!$B:$BA,MATCH($Q34,'Placebo Lags - Data'!$A:$A,0),MATCH(V$1,'Placebo Lags - Data'!$B$1:$BA$1,0)))*V$5</f>
        <v>6.5879762172698975E-2</v>
      </c>
      <c r="W34" s="2">
        <f>IF(W$2=0,0,INDEX('Placebo Lags - Data'!$B:$BA,MATCH($Q34,'Placebo Lags - Data'!$A:$A,0),MATCH(W$1,'Placebo Lags - Data'!$B$1:$BA$1,0)))*W$5</f>
        <v>0</v>
      </c>
      <c r="X34" s="2">
        <f>IF(X$2=0,0,INDEX('Placebo Lags - Data'!$B:$BA,MATCH($Q34,'Placebo Lags - Data'!$A:$A,0),MATCH(X$1,'Placebo Lags - Data'!$B$1:$BA$1,0)))*X$5</f>
        <v>-2.3236645385622978E-2</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2.7384225279092789E-2</v>
      </c>
      <c r="AD34" s="2">
        <f>IF(AD$2=0,0,INDEX('Placebo Lags - Data'!$B:$BA,MATCH($Q34,'Placebo Lags - Data'!$A:$A,0),MATCH(AD$1,'Placebo Lags - Data'!$B$1:$BA$1,0)))*AD$5</f>
        <v>0</v>
      </c>
      <c r="AE34" s="2">
        <f>IF(AE$2=0,0,INDEX('Placebo Lags - Data'!$B:$BA,MATCH($Q34,'Placebo Lags - Data'!$A:$A,0),MATCH(AE$1,'Placebo Lags - Data'!$B$1:$BA$1,0)))*AE$5</f>
        <v>2.0157370716333389E-2</v>
      </c>
      <c r="AF34" s="2">
        <f>IF(AF$2=0,0,INDEX('Placebo Lags - Data'!$B:$BA,MATCH($Q34,'Placebo Lags - Data'!$A:$A,0),MATCH(AF$1,'Placebo Lags - Data'!$B$1:$BA$1,0)))*AF$5</f>
        <v>-1.5232362784445286E-2</v>
      </c>
      <c r="AG34" s="2">
        <f>IF(AG$2=0,0,INDEX('Placebo Lags - Data'!$B:$BA,MATCH($Q34,'Placebo Lags - Data'!$A:$A,0),MATCH(AG$1,'Placebo Lags - Data'!$B$1:$BA$1,0)))*AG$5</f>
        <v>0</v>
      </c>
      <c r="AH34" s="2">
        <f>IF(AH$2=0,0,INDEX('Placebo Lags - Data'!$B:$BA,MATCH($Q34,'Placebo Lags - Data'!$A:$A,0),MATCH(AH$1,'Placebo Lags - Data'!$B$1:$BA$1,0)))*AH$5</f>
        <v>1.8765021115541458E-2</v>
      </c>
      <c r="AI34" s="2">
        <f>IF(AI$2=0,0,INDEX('Placebo Lags - Data'!$B:$BA,MATCH($Q34,'Placebo Lags - Data'!$A:$A,0),MATCH(AI$1,'Placebo Lags - Data'!$B$1:$BA$1,0)))*AI$5</f>
        <v>4.7957383096218109E-2</v>
      </c>
      <c r="AJ34" s="2">
        <f>IF(AJ$2=0,0,INDEX('Placebo Lags - Data'!$B:$BA,MATCH($Q34,'Placebo Lags - Data'!$A:$A,0),MATCH(AJ$1,'Placebo Lags - Data'!$B$1:$BA$1,0)))*AJ$5</f>
        <v>-6.4642960205674171E-3</v>
      </c>
      <c r="AK34" s="2">
        <f>IF(AK$2=0,0,INDEX('Placebo Lags - Data'!$B:$BA,MATCH($Q34,'Placebo Lags - Data'!$A:$A,0),MATCH(AK$1,'Placebo Lags - Data'!$B$1:$BA$1,0)))*AK$5</f>
        <v>9.7595639526844025E-3</v>
      </c>
      <c r="AL34" s="2">
        <f>IF(AL$2=0,0,INDEX('Placebo Lags - Data'!$B:$BA,MATCH($Q34,'Placebo Lags - Data'!$A:$A,0),MATCH(AL$1,'Placebo Lags - Data'!$B$1:$BA$1,0)))*AL$5</f>
        <v>5.0147779984399676E-4</v>
      </c>
      <c r="AM34" s="2">
        <f>IF(AM$2=0,0,INDEX('Placebo Lags - Data'!$B:$BA,MATCH($Q34,'Placebo Lags - Data'!$A:$A,0),MATCH(AM$1,'Placebo Lags - Data'!$B$1:$BA$1,0)))*AM$5</f>
        <v>2.0247578620910645E-2</v>
      </c>
      <c r="AN34" s="2">
        <f>IF(AN$2=0,0,INDEX('Placebo Lags - Data'!$B:$BA,MATCH($Q34,'Placebo Lags - Data'!$A:$A,0),MATCH(AN$1,'Placebo Lags - Data'!$B$1:$BA$1,0)))*AN$5</f>
        <v>2.9325509443879128E-2</v>
      </c>
      <c r="AO34" s="2">
        <f>IF(AO$2=0,0,INDEX('Placebo Lags - Data'!$B:$BA,MATCH($Q34,'Placebo Lags - Data'!$A:$A,0),MATCH(AO$1,'Placebo Lags - Data'!$B$1:$BA$1,0)))*AO$5</f>
        <v>4.4916260987520218E-2</v>
      </c>
      <c r="AP34" s="2">
        <f>IF(AP$2=0,0,INDEX('Placebo Lags - Data'!$B:$BA,MATCH($Q34,'Placebo Lags - Data'!$A:$A,0),MATCH(AP$1,'Placebo Lags - Data'!$B$1:$BA$1,0)))*AP$5</f>
        <v>-4.0060684084892273E-2</v>
      </c>
      <c r="AQ34" s="2">
        <f>IF(AQ$2=0,0,INDEX('Placebo Lags - Data'!$B:$BA,MATCH($Q34,'Placebo Lags - Data'!$A:$A,0),MATCH(AQ$1,'Placebo Lags - Data'!$B$1:$BA$1,0)))*AQ$5</f>
        <v>1.4939308166503906E-2</v>
      </c>
      <c r="AR34" s="2">
        <f>IF(AR$2=0,0,INDEX('Placebo Lags - Data'!$B:$BA,MATCH($Q34,'Placebo Lags - Data'!$A:$A,0),MATCH(AR$1,'Placebo Lags - Data'!$B$1:$BA$1,0)))*AR$5</f>
        <v>5.4640386952087283E-4</v>
      </c>
      <c r="AS34" s="2">
        <f>IF(AS$2=0,0,INDEX('Placebo Lags - Data'!$B:$BA,MATCH($Q34,'Placebo Lags - Data'!$A:$A,0),MATCH(AS$1,'Placebo Lags - Data'!$B$1:$BA$1,0)))*AS$5</f>
        <v>-2.9253290966153145E-2</v>
      </c>
      <c r="AT34" s="2">
        <f>IF(AT$2=0,0,INDEX('Placebo Lags - Data'!$B:$BA,MATCH($Q34,'Placebo Lags - Data'!$A:$A,0),MATCH(AT$1,'Placebo Lags - Data'!$B$1:$BA$1,0)))*AT$5</f>
        <v>0</v>
      </c>
      <c r="AU34" s="2">
        <f>IF(AU$2=0,0,INDEX('Placebo Lags - Data'!$B:$BA,MATCH($Q34,'Placebo Lags - Data'!$A:$A,0),MATCH(AU$1,'Placebo Lags - Data'!$B$1:$BA$1,0)))*AU$5</f>
        <v>2.2065907716751099E-2</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4.7922367230057716E-4</v>
      </c>
      <c r="AZ34" s="2">
        <f>IF(AZ$2=0,0,INDEX('Placebo Lags - Data'!$B:$BA,MATCH($Q34,'Placebo Lags - Data'!$A:$A,0),MATCH(AZ$1,'Placebo Lags - Data'!$B$1:$BA$1,0)))*AZ$5</f>
        <v>-2.1823618561029434E-2</v>
      </c>
      <c r="BA34" s="2">
        <f>IF(BA$2=0,0,INDEX('Placebo Lags - Data'!$B:$BA,MATCH($Q34,'Placebo Lags - Data'!$A:$A,0),MATCH(BA$1,'Placebo Lags - Data'!$B$1:$BA$1,0)))*BA$5</f>
        <v>2.0864434540271759E-2</v>
      </c>
      <c r="BB34" s="2">
        <f>IF(BB$2=0,0,INDEX('Placebo Lags - Data'!$B:$BA,MATCH($Q34,'Placebo Lags - Data'!$A:$A,0),MATCH(BB$1,'Placebo Lags - Data'!$B$1:$BA$1,0)))*BB$5</f>
        <v>0</v>
      </c>
      <c r="BC34" s="2">
        <f>IF(BC$2=0,0,INDEX('Placebo Lags - Data'!$B:$BA,MATCH($Q34,'Placebo Lags - Data'!$A:$A,0),MATCH(BC$1,'Placebo Lags - Data'!$B$1:$BA$1,0)))*BC$5</f>
        <v>1.0665521956980228E-2</v>
      </c>
      <c r="BD34" s="2">
        <f>IF(BD$2=0,0,INDEX('Placebo Lags - Data'!$B:$BA,MATCH($Q34,'Placebo Lags - Data'!$A:$A,0),MATCH(BD$1,'Placebo Lags - Data'!$B$1:$BA$1,0)))*BD$5</f>
        <v>-1.8022520234808326E-3</v>
      </c>
      <c r="BE34" s="2">
        <f>IF(BE$2=0,0,INDEX('Placebo Lags - Data'!$B:$BA,MATCH($Q34,'Placebo Lags - Data'!$A:$A,0),MATCH(BE$1,'Placebo Lags - Data'!$B$1:$BA$1,0)))*BE$5</f>
        <v>0</v>
      </c>
      <c r="BF34" s="2">
        <f>IF(BF$2=0,0,INDEX('Placebo Lags - Data'!$B:$BA,MATCH($Q34,'Placebo Lags - Data'!$A:$A,0),MATCH(BF$1,'Placebo Lags - Data'!$B$1:$BA$1,0)))*BF$5</f>
        <v>-9.1622732579708099E-2</v>
      </c>
      <c r="BG34" s="2">
        <f>IF(BG$2=0,0,INDEX('Placebo Lags - Data'!$B:$BA,MATCH($Q34,'Placebo Lags - Data'!$A:$A,0),MATCH(BG$1,'Placebo Lags - Data'!$B$1:$BA$1,0)))*BG$5</f>
        <v>-6.8554699420928955E-2</v>
      </c>
      <c r="BH34" s="2">
        <f>IF(BH$2=0,0,INDEX('Placebo Lags - Data'!$B:$BA,MATCH($Q34,'Placebo Lags - Data'!$A:$A,0),MATCH(BH$1,'Placebo Lags - Data'!$B$1:$BA$1,0)))*BH$5</f>
        <v>7.5747347436845303E-3</v>
      </c>
      <c r="BI34" s="2">
        <f>IF(BI$2=0,0,INDEX('Placebo Lags - Data'!$B:$BA,MATCH($Q34,'Placebo Lags - Data'!$A:$A,0),MATCH(BI$1,'Placebo Lags - Data'!$B$1:$BA$1,0)))*BI$5</f>
        <v>-1.1604058556258678E-2</v>
      </c>
      <c r="BJ34" s="2">
        <f>IF(BJ$2=0,0,INDEX('Placebo Lags - Data'!$B:$BA,MATCH($Q34,'Placebo Lags - Data'!$A:$A,0),MATCH(BJ$1,'Placebo Lags - Data'!$B$1:$BA$1,0)))*BJ$5</f>
        <v>0</v>
      </c>
      <c r="BK34" s="2">
        <f>IF(BK$2=0,0,INDEX('Placebo Lags - Data'!$B:$BA,MATCH($Q34,'Placebo Lags - Data'!$A:$A,0),MATCH(BK$1,'Placebo Lags - Data'!$B$1:$BA$1,0)))*BK$5</f>
        <v>2.4357620626688004E-2</v>
      </c>
      <c r="BL34" s="2">
        <f>IF(BL$2=0,0,INDEX('Placebo Lags - Data'!$B:$BA,MATCH($Q34,'Placebo Lags - Data'!$A:$A,0),MATCH(BL$1,'Placebo Lags - Data'!$B$1:$BA$1,0)))*BL$5</f>
        <v>-2.682160772383213E-2</v>
      </c>
      <c r="BM34" s="2">
        <f>IF(BM$2=0,0,INDEX('Placebo Lags - Data'!$B:$BA,MATCH($Q34,'Placebo Lags - Data'!$A:$A,0),MATCH(BM$1,'Placebo Lags - Data'!$B$1:$BA$1,0)))*BM$5</f>
        <v>-5.8220196515321732E-2</v>
      </c>
      <c r="BN34" s="2">
        <f>IF(BN$2=0,0,INDEX('Placebo Lags - Data'!$B:$BA,MATCH($Q34,'Placebo Lags - Data'!$A:$A,0),MATCH(BN$1,'Placebo Lags - Data'!$B$1:$BA$1,0)))*BN$5</f>
        <v>1.5368469757959247E-3</v>
      </c>
      <c r="BO34" s="2">
        <f>IF(BO$2=0,0,INDEX('Placebo Lags - Data'!$B:$BA,MATCH($Q34,'Placebo Lags - Data'!$A:$A,0),MATCH(BO$1,'Placebo Lags - Data'!$B$1:$BA$1,0)))*BO$5</f>
        <v>-2.3639228194952011E-2</v>
      </c>
      <c r="BP34" s="2">
        <f>IF(BP$2=0,0,INDEX('Placebo Lags - Data'!$B:$BA,MATCH($Q34,'Placebo Lags - Data'!$A:$A,0),MATCH(BP$1,'Placebo Lags - Data'!$B$1:$BA$1,0)))*BP$5</f>
        <v>-3.042437881231308E-2</v>
      </c>
      <c r="BQ34" s="2"/>
      <c r="BR34" s="2"/>
    </row>
    <row r="35" spans="1:70" x14ac:dyDescent="0.25">
      <c r="A35" t="s">
        <v>125</v>
      </c>
      <c r="B35" s="2">
        <f t="shared" si="4"/>
        <v>0.81019781040004546</v>
      </c>
      <c r="Q35">
        <f>'Placebo Lags - Data'!A30</f>
        <v>2010</v>
      </c>
      <c r="R35" s="2">
        <f>IF(R$2=0,0,INDEX('Placebo Lags - Data'!$B:$BA,MATCH($Q35,'Placebo Lags - Data'!$A:$A,0),MATCH(R$1,'Placebo Lags - Data'!$B$1:$BA$1,0)))*R$5</f>
        <v>7.2970770299434662E-2</v>
      </c>
      <c r="S35" s="2">
        <f>IF(S$2=0,0,INDEX('Placebo Lags - Data'!$B:$BA,MATCH($Q35,'Placebo Lags - Data'!$A:$A,0),MATCH(S$1,'Placebo Lags - Data'!$B$1:$BA$1,0)))*S$5</f>
        <v>2.0588601008057594E-2</v>
      </c>
      <c r="T35" s="2">
        <f>IF(T$2=0,0,INDEX('Placebo Lags - Data'!$B:$BA,MATCH($Q35,'Placebo Lags - Data'!$A:$A,0),MATCH(T$1,'Placebo Lags - Data'!$B$1:$BA$1,0)))*T$5</f>
        <v>0</v>
      </c>
      <c r="U35" s="2">
        <f>IF(U$2=0,0,INDEX('Placebo Lags - Data'!$B:$BA,MATCH($Q35,'Placebo Lags - Data'!$A:$A,0),MATCH(U$1,'Placebo Lags - Data'!$B$1:$BA$1,0)))*U$5</f>
        <v>5.8317326009273529E-2</v>
      </c>
      <c r="V35" s="2">
        <f>IF(V$2=0,0,INDEX('Placebo Lags - Data'!$B:$BA,MATCH($Q35,'Placebo Lags - Data'!$A:$A,0),MATCH(V$1,'Placebo Lags - Data'!$B$1:$BA$1,0)))*V$5</f>
        <v>-9.2888334766030312E-3</v>
      </c>
      <c r="W35" s="2">
        <f>IF(W$2=0,0,INDEX('Placebo Lags - Data'!$B:$BA,MATCH($Q35,'Placebo Lags - Data'!$A:$A,0),MATCH(W$1,'Placebo Lags - Data'!$B$1:$BA$1,0)))*W$5</f>
        <v>0</v>
      </c>
      <c r="X35" s="2">
        <f>IF(X$2=0,0,INDEX('Placebo Lags - Data'!$B:$BA,MATCH($Q35,'Placebo Lags - Data'!$A:$A,0),MATCH(X$1,'Placebo Lags - Data'!$B$1:$BA$1,0)))*X$5</f>
        <v>5.0031688064336777E-2</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5.5092740803956985E-2</v>
      </c>
      <c r="AD35" s="2">
        <f>IF(AD$2=0,0,INDEX('Placebo Lags - Data'!$B:$BA,MATCH($Q35,'Placebo Lags - Data'!$A:$A,0),MATCH(AD$1,'Placebo Lags - Data'!$B$1:$BA$1,0)))*AD$5</f>
        <v>0</v>
      </c>
      <c r="AE35" s="2">
        <f>IF(AE$2=0,0,INDEX('Placebo Lags - Data'!$B:$BA,MATCH($Q35,'Placebo Lags - Data'!$A:$A,0),MATCH(AE$1,'Placebo Lags - Data'!$B$1:$BA$1,0)))*AE$5</f>
        <v>-2.1994272246956825E-2</v>
      </c>
      <c r="AF35" s="2">
        <f>IF(AF$2=0,0,INDEX('Placebo Lags - Data'!$B:$BA,MATCH($Q35,'Placebo Lags - Data'!$A:$A,0),MATCH(AF$1,'Placebo Lags - Data'!$B$1:$BA$1,0)))*AF$5</f>
        <v>2.2896362468600273E-2</v>
      </c>
      <c r="AG35" s="2">
        <f>IF(AG$2=0,0,INDEX('Placebo Lags - Data'!$B:$BA,MATCH($Q35,'Placebo Lags - Data'!$A:$A,0),MATCH(AG$1,'Placebo Lags - Data'!$B$1:$BA$1,0)))*AG$5</f>
        <v>0</v>
      </c>
      <c r="AH35" s="2">
        <f>IF(AH$2=0,0,INDEX('Placebo Lags - Data'!$B:$BA,MATCH($Q35,'Placebo Lags - Data'!$A:$A,0),MATCH(AH$1,'Placebo Lags - Data'!$B$1:$BA$1,0)))*AH$5</f>
        <v>-1.7988614737987518E-2</v>
      </c>
      <c r="AI35" s="2">
        <f>IF(AI$2=0,0,INDEX('Placebo Lags - Data'!$B:$BA,MATCH($Q35,'Placebo Lags - Data'!$A:$A,0),MATCH(AI$1,'Placebo Lags - Data'!$B$1:$BA$1,0)))*AI$5</f>
        <v>5.3502809256315231E-2</v>
      </c>
      <c r="AJ35" s="2">
        <f>IF(AJ$2=0,0,INDEX('Placebo Lags - Data'!$B:$BA,MATCH($Q35,'Placebo Lags - Data'!$A:$A,0),MATCH(AJ$1,'Placebo Lags - Data'!$B$1:$BA$1,0)))*AJ$5</f>
        <v>7.0356172509491444E-3</v>
      </c>
      <c r="AK35" s="2">
        <f>IF(AK$2=0,0,INDEX('Placebo Lags - Data'!$B:$BA,MATCH($Q35,'Placebo Lags - Data'!$A:$A,0),MATCH(AK$1,'Placebo Lags - Data'!$B$1:$BA$1,0)))*AK$5</f>
        <v>3.3066295087337494E-2</v>
      </c>
      <c r="AL35" s="2">
        <f>IF(AL$2=0,0,INDEX('Placebo Lags - Data'!$B:$BA,MATCH($Q35,'Placebo Lags - Data'!$A:$A,0),MATCH(AL$1,'Placebo Lags - Data'!$B$1:$BA$1,0)))*AL$5</f>
        <v>-6.5885954536497593E-3</v>
      </c>
      <c r="AM35" s="2">
        <f>IF(AM$2=0,0,INDEX('Placebo Lags - Data'!$B:$BA,MATCH($Q35,'Placebo Lags - Data'!$A:$A,0),MATCH(AM$1,'Placebo Lags - Data'!$B$1:$BA$1,0)))*AM$5</f>
        <v>-2.2600926458835602E-3</v>
      </c>
      <c r="AN35" s="2">
        <f>IF(AN$2=0,0,INDEX('Placebo Lags - Data'!$B:$BA,MATCH($Q35,'Placebo Lags - Data'!$A:$A,0),MATCH(AN$1,'Placebo Lags - Data'!$B$1:$BA$1,0)))*AN$5</f>
        <v>5.7352378964424133E-2</v>
      </c>
      <c r="AO35" s="2">
        <f>IF(AO$2=0,0,INDEX('Placebo Lags - Data'!$B:$BA,MATCH($Q35,'Placebo Lags - Data'!$A:$A,0),MATCH(AO$1,'Placebo Lags - Data'!$B$1:$BA$1,0)))*AO$5</f>
        <v>-1.2331530451774597E-2</v>
      </c>
      <c r="AP35" s="2">
        <f>IF(AP$2=0,0,INDEX('Placebo Lags - Data'!$B:$BA,MATCH($Q35,'Placebo Lags - Data'!$A:$A,0),MATCH(AP$1,'Placebo Lags - Data'!$B$1:$BA$1,0)))*AP$5</f>
        <v>2.9670078307390213E-2</v>
      </c>
      <c r="AQ35" s="2">
        <f>IF(AQ$2=0,0,INDEX('Placebo Lags - Data'!$B:$BA,MATCH($Q35,'Placebo Lags - Data'!$A:$A,0),MATCH(AQ$1,'Placebo Lags - Data'!$B$1:$BA$1,0)))*AQ$5</f>
        <v>1.4174610376358032E-2</v>
      </c>
      <c r="AR35" s="2">
        <f>IF(AR$2=0,0,INDEX('Placebo Lags - Data'!$B:$BA,MATCH($Q35,'Placebo Lags - Data'!$A:$A,0),MATCH(AR$1,'Placebo Lags - Data'!$B$1:$BA$1,0)))*AR$5</f>
        <v>-7.2189755737781525E-3</v>
      </c>
      <c r="AS35" s="2">
        <f>IF(AS$2=0,0,INDEX('Placebo Lags - Data'!$B:$BA,MATCH($Q35,'Placebo Lags - Data'!$A:$A,0),MATCH(AS$1,'Placebo Lags - Data'!$B$1:$BA$1,0)))*AS$5</f>
        <v>-1.7805550247430801E-2</v>
      </c>
      <c r="AT35" s="2">
        <f>IF(AT$2=0,0,INDEX('Placebo Lags - Data'!$B:$BA,MATCH($Q35,'Placebo Lags - Data'!$A:$A,0),MATCH(AT$1,'Placebo Lags - Data'!$B$1:$BA$1,0)))*AT$5</f>
        <v>0</v>
      </c>
      <c r="AU35" s="2">
        <f>IF(AU$2=0,0,INDEX('Placebo Lags - Data'!$B:$BA,MATCH($Q35,'Placebo Lags - Data'!$A:$A,0),MATCH(AU$1,'Placebo Lags - Data'!$B$1:$BA$1,0)))*AU$5</f>
        <v>-3.6479208618402481E-2</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-3.1508017331361771E-2</v>
      </c>
      <c r="AZ35" s="2">
        <f>IF(AZ$2=0,0,INDEX('Placebo Lags - Data'!$B:$BA,MATCH($Q35,'Placebo Lags - Data'!$A:$A,0),MATCH(AZ$1,'Placebo Lags - Data'!$B$1:$BA$1,0)))*AZ$5</f>
        <v>-4.4474340975284576E-2</v>
      </c>
      <c r="BA35" s="2">
        <f>IF(BA$2=0,0,INDEX('Placebo Lags - Data'!$B:$BA,MATCH($Q35,'Placebo Lags - Data'!$A:$A,0),MATCH(BA$1,'Placebo Lags - Data'!$B$1:$BA$1,0)))*BA$5</f>
        <v>3.0350157991051674E-2</v>
      </c>
      <c r="BB35" s="2">
        <f>IF(BB$2=0,0,INDEX('Placebo Lags - Data'!$B:$BA,MATCH($Q35,'Placebo Lags - Data'!$A:$A,0),MATCH(BB$1,'Placebo Lags - Data'!$B$1:$BA$1,0)))*BB$5</f>
        <v>0</v>
      </c>
      <c r="BC35" s="2">
        <f>IF(BC$2=0,0,INDEX('Placebo Lags - Data'!$B:$BA,MATCH($Q35,'Placebo Lags - Data'!$A:$A,0),MATCH(BC$1,'Placebo Lags - Data'!$B$1:$BA$1,0)))*BC$5</f>
        <v>8.2346372306346893E-2</v>
      </c>
      <c r="BD35" s="2">
        <f>IF(BD$2=0,0,INDEX('Placebo Lags - Data'!$B:$BA,MATCH($Q35,'Placebo Lags - Data'!$A:$A,0),MATCH(BD$1,'Placebo Lags - Data'!$B$1:$BA$1,0)))*BD$5</f>
        <v>-2.248825877904892E-2</v>
      </c>
      <c r="BE35" s="2">
        <f>IF(BE$2=0,0,INDEX('Placebo Lags - Data'!$B:$BA,MATCH($Q35,'Placebo Lags - Data'!$A:$A,0),MATCH(BE$1,'Placebo Lags - Data'!$B$1:$BA$1,0)))*BE$5</f>
        <v>0</v>
      </c>
      <c r="BF35" s="2">
        <f>IF(BF$2=0,0,INDEX('Placebo Lags - Data'!$B:$BA,MATCH($Q35,'Placebo Lags - Data'!$A:$A,0),MATCH(BF$1,'Placebo Lags - Data'!$B$1:$BA$1,0)))*BF$5</f>
        <v>-9.1620363295078278E-2</v>
      </c>
      <c r="BG35" s="2">
        <f>IF(BG$2=0,0,INDEX('Placebo Lags - Data'!$B:$BA,MATCH($Q35,'Placebo Lags - Data'!$A:$A,0),MATCH(BG$1,'Placebo Lags - Data'!$B$1:$BA$1,0)))*BG$5</f>
        <v>6.775655597448349E-2</v>
      </c>
      <c r="BH35" s="2">
        <f>IF(BH$2=0,0,INDEX('Placebo Lags - Data'!$B:$BA,MATCH($Q35,'Placebo Lags - Data'!$A:$A,0),MATCH(BH$1,'Placebo Lags - Data'!$B$1:$BA$1,0)))*BH$5</f>
        <v>3.0471203848719597E-2</v>
      </c>
      <c r="BI35" s="2">
        <f>IF(BI$2=0,0,INDEX('Placebo Lags - Data'!$B:$BA,MATCH($Q35,'Placebo Lags - Data'!$A:$A,0),MATCH(BI$1,'Placebo Lags - Data'!$B$1:$BA$1,0)))*BI$5</f>
        <v>-1.3427906669676304E-2</v>
      </c>
      <c r="BJ35" s="2">
        <f>IF(BJ$2=0,0,INDEX('Placebo Lags - Data'!$B:$BA,MATCH($Q35,'Placebo Lags - Data'!$A:$A,0),MATCH(BJ$1,'Placebo Lags - Data'!$B$1:$BA$1,0)))*BJ$5</f>
        <v>0</v>
      </c>
      <c r="BK35" s="2">
        <f>IF(BK$2=0,0,INDEX('Placebo Lags - Data'!$B:$BA,MATCH($Q35,'Placebo Lags - Data'!$A:$A,0),MATCH(BK$1,'Placebo Lags - Data'!$B$1:$BA$1,0)))*BK$5</f>
        <v>0.1046672984957695</v>
      </c>
      <c r="BL35" s="2">
        <f>IF(BL$2=0,0,INDEX('Placebo Lags - Data'!$B:$BA,MATCH($Q35,'Placebo Lags - Data'!$A:$A,0),MATCH(BL$1,'Placebo Lags - Data'!$B$1:$BA$1,0)))*BL$5</f>
        <v>-8.7236473336815834E-3</v>
      </c>
      <c r="BM35" s="2">
        <f>IF(BM$2=0,0,INDEX('Placebo Lags - Data'!$B:$BA,MATCH($Q35,'Placebo Lags - Data'!$A:$A,0),MATCH(BM$1,'Placebo Lags - Data'!$B$1:$BA$1,0)))*BM$5</f>
        <v>-1.59258171916008E-2</v>
      </c>
      <c r="BN35" s="2">
        <f>IF(BN$2=0,0,INDEX('Placebo Lags - Data'!$B:$BA,MATCH($Q35,'Placebo Lags - Data'!$A:$A,0),MATCH(BN$1,'Placebo Lags - Data'!$B$1:$BA$1,0)))*BN$5</f>
        <v>1.6700025647878647E-2</v>
      </c>
      <c r="BO35" s="2">
        <f>IF(BO$2=0,0,INDEX('Placebo Lags - Data'!$B:$BA,MATCH($Q35,'Placebo Lags - Data'!$A:$A,0),MATCH(BO$1,'Placebo Lags - Data'!$B$1:$BA$1,0)))*BO$5</f>
        <v>3.0418750829994678E-3</v>
      </c>
      <c r="BP35" s="2">
        <f>IF(BP$2=0,0,INDEX('Placebo Lags - Data'!$B:$BA,MATCH($Q35,'Placebo Lags - Data'!$A:$A,0),MATCH(BP$1,'Placebo Lags - Data'!$B$1:$BA$1,0)))*BP$5</f>
        <v>-6.6672921180725098E-2</v>
      </c>
      <c r="BQ35" s="2"/>
      <c r="BR35" s="2"/>
    </row>
    <row r="36" spans="1:70" x14ac:dyDescent="0.25">
      <c r="A36" t="s">
        <v>88</v>
      </c>
      <c r="B36" s="2">
        <f t="shared" si="4"/>
        <v>0.77944302645010211</v>
      </c>
      <c r="Q36">
        <f>'Placebo Lags - Data'!A31</f>
        <v>2011</v>
      </c>
      <c r="R36" s="2">
        <f>IF(R$2=0,0,INDEX('Placebo Lags - Data'!$B:$BA,MATCH($Q36,'Placebo Lags - Data'!$A:$A,0),MATCH(R$1,'Placebo Lags - Data'!$B$1:$BA$1,0)))*R$5</f>
        <v>3.887711837887764E-2</v>
      </c>
      <c r="S36" s="2">
        <f>IF(S$2=0,0,INDEX('Placebo Lags - Data'!$B:$BA,MATCH($Q36,'Placebo Lags - Data'!$A:$A,0),MATCH(S$1,'Placebo Lags - Data'!$B$1:$BA$1,0)))*S$5</f>
        <v>1.4115733094513416E-2</v>
      </c>
      <c r="T36" s="2">
        <f>IF(T$2=0,0,INDEX('Placebo Lags - Data'!$B:$BA,MATCH($Q36,'Placebo Lags - Data'!$A:$A,0),MATCH(T$1,'Placebo Lags - Data'!$B$1:$BA$1,0)))*T$5</f>
        <v>0</v>
      </c>
      <c r="U36" s="2">
        <f>IF(U$2=0,0,INDEX('Placebo Lags - Data'!$B:$BA,MATCH($Q36,'Placebo Lags - Data'!$A:$A,0),MATCH(U$1,'Placebo Lags - Data'!$B$1:$BA$1,0)))*U$5</f>
        <v>5.8332201093435287E-2</v>
      </c>
      <c r="V36" s="2">
        <f>IF(V$2=0,0,INDEX('Placebo Lags - Data'!$B:$BA,MATCH($Q36,'Placebo Lags - Data'!$A:$A,0),MATCH(V$1,'Placebo Lags - Data'!$B$1:$BA$1,0)))*V$5</f>
        <v>1.8214935436844826E-2</v>
      </c>
      <c r="W36" s="2">
        <f>IF(W$2=0,0,INDEX('Placebo Lags - Data'!$B:$BA,MATCH($Q36,'Placebo Lags - Data'!$A:$A,0),MATCH(W$1,'Placebo Lags - Data'!$B$1:$BA$1,0)))*W$5</f>
        <v>0</v>
      </c>
      <c r="X36" s="2">
        <f>IF(X$2=0,0,INDEX('Placebo Lags - Data'!$B:$BA,MATCH($Q36,'Placebo Lags - Data'!$A:$A,0),MATCH(X$1,'Placebo Lags - Data'!$B$1:$BA$1,0)))*X$5</f>
        <v>-5.1176443696022034E-2</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5.5666390806436539E-2</v>
      </c>
      <c r="AD36" s="2">
        <f>IF(AD$2=0,0,INDEX('Placebo Lags - Data'!$B:$BA,MATCH($Q36,'Placebo Lags - Data'!$A:$A,0),MATCH(AD$1,'Placebo Lags - Data'!$B$1:$BA$1,0)))*AD$5</f>
        <v>0</v>
      </c>
      <c r="AE36" s="2">
        <f>IF(AE$2=0,0,INDEX('Placebo Lags - Data'!$B:$BA,MATCH($Q36,'Placebo Lags - Data'!$A:$A,0),MATCH(AE$1,'Placebo Lags - Data'!$B$1:$BA$1,0)))*AE$5</f>
        <v>1.8478872254490852E-2</v>
      </c>
      <c r="AF36" s="2">
        <f>IF(AF$2=0,0,INDEX('Placebo Lags - Data'!$B:$BA,MATCH($Q36,'Placebo Lags - Data'!$A:$A,0),MATCH(AF$1,'Placebo Lags - Data'!$B$1:$BA$1,0)))*AF$5</f>
        <v>-1.1739200912415981E-2</v>
      </c>
      <c r="AG36" s="2">
        <f>IF(AG$2=0,0,INDEX('Placebo Lags - Data'!$B:$BA,MATCH($Q36,'Placebo Lags - Data'!$A:$A,0),MATCH(AG$1,'Placebo Lags - Data'!$B$1:$BA$1,0)))*AG$5</f>
        <v>0</v>
      </c>
      <c r="AH36" s="2">
        <f>IF(AH$2=0,0,INDEX('Placebo Lags - Data'!$B:$BA,MATCH($Q36,'Placebo Lags - Data'!$A:$A,0),MATCH(AH$1,'Placebo Lags - Data'!$B$1:$BA$1,0)))*AH$5</f>
        <v>3.8680613040924072E-2</v>
      </c>
      <c r="AI36" s="2">
        <f>IF(AI$2=0,0,INDEX('Placebo Lags - Data'!$B:$BA,MATCH($Q36,'Placebo Lags - Data'!$A:$A,0),MATCH(AI$1,'Placebo Lags - Data'!$B$1:$BA$1,0)))*AI$5</f>
        <v>4.2167812585830688E-2</v>
      </c>
      <c r="AJ36" s="2">
        <f>IF(AJ$2=0,0,INDEX('Placebo Lags - Data'!$B:$BA,MATCH($Q36,'Placebo Lags - Data'!$A:$A,0),MATCH(AJ$1,'Placebo Lags - Data'!$B$1:$BA$1,0)))*AJ$5</f>
        <v>-1.1924903839826584E-2</v>
      </c>
      <c r="AK36" s="2">
        <f>IF(AK$2=0,0,INDEX('Placebo Lags - Data'!$B:$BA,MATCH($Q36,'Placebo Lags - Data'!$A:$A,0),MATCH(AK$1,'Placebo Lags - Data'!$B$1:$BA$1,0)))*AK$5</f>
        <v>0.10765711218118668</v>
      </c>
      <c r="AL36" s="2">
        <f>IF(AL$2=0,0,INDEX('Placebo Lags - Data'!$B:$BA,MATCH($Q36,'Placebo Lags - Data'!$A:$A,0),MATCH(AL$1,'Placebo Lags - Data'!$B$1:$BA$1,0)))*AL$5</f>
        <v>-4.9797344952821732E-2</v>
      </c>
      <c r="AM36" s="2">
        <f>IF(AM$2=0,0,INDEX('Placebo Lags - Data'!$B:$BA,MATCH($Q36,'Placebo Lags - Data'!$A:$A,0),MATCH(AM$1,'Placebo Lags - Data'!$B$1:$BA$1,0)))*AM$5</f>
        <v>-1.405799388885498E-2</v>
      </c>
      <c r="AN36" s="2">
        <f>IF(AN$2=0,0,INDEX('Placebo Lags - Data'!$B:$BA,MATCH($Q36,'Placebo Lags - Data'!$A:$A,0),MATCH(AN$1,'Placebo Lags - Data'!$B$1:$BA$1,0)))*AN$5</f>
        <v>2.9903164133429527E-2</v>
      </c>
      <c r="AO36" s="2">
        <f>IF(AO$2=0,0,INDEX('Placebo Lags - Data'!$B:$BA,MATCH($Q36,'Placebo Lags - Data'!$A:$A,0),MATCH(AO$1,'Placebo Lags - Data'!$B$1:$BA$1,0)))*AO$5</f>
        <v>-5.2380308508872986E-2</v>
      </c>
      <c r="AP36" s="2">
        <f>IF(AP$2=0,0,INDEX('Placebo Lags - Data'!$B:$BA,MATCH($Q36,'Placebo Lags - Data'!$A:$A,0),MATCH(AP$1,'Placebo Lags - Data'!$B$1:$BA$1,0)))*AP$5</f>
        <v>4.6719916164875031E-2</v>
      </c>
      <c r="AQ36" s="2">
        <f>IF(AQ$2=0,0,INDEX('Placebo Lags - Data'!$B:$BA,MATCH($Q36,'Placebo Lags - Data'!$A:$A,0),MATCH(AQ$1,'Placebo Lags - Data'!$B$1:$BA$1,0)))*AQ$5</f>
        <v>-9.9983401596546173E-3</v>
      </c>
      <c r="AR36" s="2">
        <f>IF(AR$2=0,0,INDEX('Placebo Lags - Data'!$B:$BA,MATCH($Q36,'Placebo Lags - Data'!$A:$A,0),MATCH(AR$1,'Placebo Lags - Data'!$B$1:$BA$1,0)))*AR$5</f>
        <v>-1.3696296140551567E-2</v>
      </c>
      <c r="AS36" s="2">
        <f>IF(AS$2=0,0,INDEX('Placebo Lags - Data'!$B:$BA,MATCH($Q36,'Placebo Lags - Data'!$A:$A,0),MATCH(AS$1,'Placebo Lags - Data'!$B$1:$BA$1,0)))*AS$5</f>
        <v>-6.4678243361413479E-3</v>
      </c>
      <c r="AT36" s="2">
        <f>IF(AT$2=0,0,INDEX('Placebo Lags - Data'!$B:$BA,MATCH($Q36,'Placebo Lags - Data'!$A:$A,0),MATCH(AT$1,'Placebo Lags - Data'!$B$1:$BA$1,0)))*AT$5</f>
        <v>0</v>
      </c>
      <c r="AU36" s="2">
        <f>IF(AU$2=0,0,INDEX('Placebo Lags - Data'!$B:$BA,MATCH($Q36,'Placebo Lags - Data'!$A:$A,0),MATCH(AU$1,'Placebo Lags - Data'!$B$1:$BA$1,0)))*AU$5</f>
        <v>-1.4713464304804802E-2</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-4.7268494963645935E-2</v>
      </c>
      <c r="AZ36" s="2">
        <f>IF(AZ$2=0,0,INDEX('Placebo Lags - Data'!$B:$BA,MATCH($Q36,'Placebo Lags - Data'!$A:$A,0),MATCH(AZ$1,'Placebo Lags - Data'!$B$1:$BA$1,0)))*AZ$5</f>
        <v>-3.2144829630851746E-2</v>
      </c>
      <c r="BA36" s="2">
        <f>IF(BA$2=0,0,INDEX('Placebo Lags - Data'!$B:$BA,MATCH($Q36,'Placebo Lags - Data'!$A:$A,0),MATCH(BA$1,'Placebo Lags - Data'!$B$1:$BA$1,0)))*BA$5</f>
        <v>3.3003399148583412E-3</v>
      </c>
      <c r="BB36" s="2">
        <f>IF(BB$2=0,0,INDEX('Placebo Lags - Data'!$B:$BA,MATCH($Q36,'Placebo Lags - Data'!$A:$A,0),MATCH(BB$1,'Placebo Lags - Data'!$B$1:$BA$1,0)))*BB$5</f>
        <v>0</v>
      </c>
      <c r="BC36" s="2">
        <f>IF(BC$2=0,0,INDEX('Placebo Lags - Data'!$B:$BA,MATCH($Q36,'Placebo Lags - Data'!$A:$A,0),MATCH(BC$1,'Placebo Lags - Data'!$B$1:$BA$1,0)))*BC$5</f>
        <v>3.3107567578554153E-3</v>
      </c>
      <c r="BD36" s="2">
        <f>IF(BD$2=0,0,INDEX('Placebo Lags - Data'!$B:$BA,MATCH($Q36,'Placebo Lags - Data'!$A:$A,0),MATCH(BD$1,'Placebo Lags - Data'!$B$1:$BA$1,0)))*BD$5</f>
        <v>-3.8706090301275253E-2</v>
      </c>
      <c r="BE36" s="2">
        <f>IF(BE$2=0,0,INDEX('Placebo Lags - Data'!$B:$BA,MATCH($Q36,'Placebo Lags - Data'!$A:$A,0),MATCH(BE$1,'Placebo Lags - Data'!$B$1:$BA$1,0)))*BE$5</f>
        <v>0</v>
      </c>
      <c r="BF36" s="2">
        <f>IF(BF$2=0,0,INDEX('Placebo Lags - Data'!$B:$BA,MATCH($Q36,'Placebo Lags - Data'!$A:$A,0),MATCH(BF$1,'Placebo Lags - Data'!$B$1:$BA$1,0)))*BF$5</f>
        <v>-4.4451210647821426E-2</v>
      </c>
      <c r="BG36" s="2">
        <f>IF(BG$2=0,0,INDEX('Placebo Lags - Data'!$B:$BA,MATCH($Q36,'Placebo Lags - Data'!$A:$A,0),MATCH(BG$1,'Placebo Lags - Data'!$B$1:$BA$1,0)))*BG$5</f>
        <v>4.1883055120706558E-2</v>
      </c>
      <c r="BH36" s="2">
        <f>IF(BH$2=0,0,INDEX('Placebo Lags - Data'!$B:$BA,MATCH($Q36,'Placebo Lags - Data'!$A:$A,0),MATCH(BH$1,'Placebo Lags - Data'!$B$1:$BA$1,0)))*BH$5</f>
        <v>4.9045734107494354E-2</v>
      </c>
      <c r="BI36" s="2">
        <f>IF(BI$2=0,0,INDEX('Placebo Lags - Data'!$B:$BA,MATCH($Q36,'Placebo Lags - Data'!$A:$A,0),MATCH(BI$1,'Placebo Lags - Data'!$B$1:$BA$1,0)))*BI$5</f>
        <v>-2.3857984691858292E-2</v>
      </c>
      <c r="BJ36" s="2">
        <f>IF(BJ$2=0,0,INDEX('Placebo Lags - Data'!$B:$BA,MATCH($Q36,'Placebo Lags - Data'!$A:$A,0),MATCH(BJ$1,'Placebo Lags - Data'!$B$1:$BA$1,0)))*BJ$5</f>
        <v>0</v>
      </c>
      <c r="BK36" s="2">
        <f>IF(BK$2=0,0,INDEX('Placebo Lags - Data'!$B:$BA,MATCH($Q36,'Placebo Lags - Data'!$A:$A,0),MATCH(BK$1,'Placebo Lags - Data'!$B$1:$BA$1,0)))*BK$5</f>
        <v>-0.10124615579843521</v>
      </c>
      <c r="BL36" s="2">
        <f>IF(BL$2=0,0,INDEX('Placebo Lags - Data'!$B:$BA,MATCH($Q36,'Placebo Lags - Data'!$A:$A,0),MATCH(BL$1,'Placebo Lags - Data'!$B$1:$BA$1,0)))*BL$5</f>
        <v>1.7546380404382944E-3</v>
      </c>
      <c r="BM36" s="2">
        <f>IF(BM$2=0,0,INDEX('Placebo Lags - Data'!$B:$BA,MATCH($Q36,'Placebo Lags - Data'!$A:$A,0),MATCH(BM$1,'Placebo Lags - Data'!$B$1:$BA$1,0)))*BM$5</f>
        <v>6.7135656718164682E-4</v>
      </c>
      <c r="BN36" s="2">
        <f>IF(BN$2=0,0,INDEX('Placebo Lags - Data'!$B:$BA,MATCH($Q36,'Placebo Lags - Data'!$A:$A,0),MATCH(BN$1,'Placebo Lags - Data'!$B$1:$BA$1,0)))*BN$5</f>
        <v>5.5838558822870255E-2</v>
      </c>
      <c r="BO36" s="2">
        <f>IF(BO$2=0,0,INDEX('Placebo Lags - Data'!$B:$BA,MATCH($Q36,'Placebo Lags - Data'!$A:$A,0),MATCH(BO$1,'Placebo Lags - Data'!$B$1:$BA$1,0)))*BO$5</f>
        <v>2.3142419755458832E-2</v>
      </c>
      <c r="BP36" s="2">
        <f>IF(BP$2=0,0,INDEX('Placebo Lags - Data'!$B:$BA,MATCH($Q36,'Placebo Lags - Data'!$A:$A,0),MATCH(BP$1,'Placebo Lags - Data'!$B$1:$BA$1,0)))*BP$5</f>
        <v>7.15632364153862E-2</v>
      </c>
      <c r="BQ36" s="2"/>
      <c r="BR36" s="2"/>
    </row>
    <row r="37" spans="1:70" x14ac:dyDescent="0.25">
      <c r="A37" t="s">
        <v>39</v>
      </c>
      <c r="B37" s="2">
        <f t="shared" si="4"/>
        <v>1</v>
      </c>
      <c r="Q37">
        <f>'Placebo Lags - Data'!A32</f>
        <v>2012</v>
      </c>
      <c r="R37" s="2">
        <f>IF(R$2=0,0,INDEX('Placebo Lags - Data'!$B:$BA,MATCH($Q37,'Placebo Lags - Data'!$A:$A,0),MATCH(R$1,'Placebo Lags - Data'!$B$1:$BA$1,0)))*R$5</f>
        <v>-4.6578742563724518E-2</v>
      </c>
      <c r="S37" s="2">
        <f>IF(S$2=0,0,INDEX('Placebo Lags - Data'!$B:$BA,MATCH($Q37,'Placebo Lags - Data'!$A:$A,0),MATCH(S$1,'Placebo Lags - Data'!$B$1:$BA$1,0)))*S$5</f>
        <v>4.6113569289445877E-2</v>
      </c>
      <c r="T37" s="2">
        <f>IF(T$2=0,0,INDEX('Placebo Lags - Data'!$B:$BA,MATCH($Q37,'Placebo Lags - Data'!$A:$A,0),MATCH(T$1,'Placebo Lags - Data'!$B$1:$BA$1,0)))*T$5</f>
        <v>0</v>
      </c>
      <c r="U37" s="2">
        <f>IF(U$2=0,0,INDEX('Placebo Lags - Data'!$B:$BA,MATCH($Q37,'Placebo Lags - Data'!$A:$A,0),MATCH(U$1,'Placebo Lags - Data'!$B$1:$BA$1,0)))*U$5</f>
        <v>4.8672087490558624E-2</v>
      </c>
      <c r="V37" s="2">
        <f>IF(V$2=0,0,INDEX('Placebo Lags - Data'!$B:$BA,MATCH($Q37,'Placebo Lags - Data'!$A:$A,0),MATCH(V$1,'Placebo Lags - Data'!$B$1:$BA$1,0)))*V$5</f>
        <v>7.0141643285751343E-2</v>
      </c>
      <c r="W37" s="2">
        <f>IF(W$2=0,0,INDEX('Placebo Lags - Data'!$B:$BA,MATCH($Q37,'Placebo Lags - Data'!$A:$A,0),MATCH(W$1,'Placebo Lags - Data'!$B$1:$BA$1,0)))*W$5</f>
        <v>0</v>
      </c>
      <c r="X37" s="2">
        <f>IF(X$2=0,0,INDEX('Placebo Lags - Data'!$B:$BA,MATCH($Q37,'Placebo Lags - Data'!$A:$A,0),MATCH(X$1,'Placebo Lags - Data'!$B$1:$BA$1,0)))*X$5</f>
        <v>3.3074799925088882E-2</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2.9816146939992905E-2</v>
      </c>
      <c r="AD37" s="2">
        <f>IF(AD$2=0,0,INDEX('Placebo Lags - Data'!$B:$BA,MATCH($Q37,'Placebo Lags - Data'!$A:$A,0),MATCH(AD$1,'Placebo Lags - Data'!$B$1:$BA$1,0)))*AD$5</f>
        <v>0</v>
      </c>
      <c r="AE37" s="2">
        <f>IF(AE$2=0,0,INDEX('Placebo Lags - Data'!$B:$BA,MATCH($Q37,'Placebo Lags - Data'!$A:$A,0),MATCH(AE$1,'Placebo Lags - Data'!$B$1:$BA$1,0)))*AE$5</f>
        <v>2.0457401871681213E-2</v>
      </c>
      <c r="AF37" s="2">
        <f>IF(AF$2=0,0,INDEX('Placebo Lags - Data'!$B:$BA,MATCH($Q37,'Placebo Lags - Data'!$A:$A,0),MATCH(AF$1,'Placebo Lags - Data'!$B$1:$BA$1,0)))*AF$5</f>
        <v>1.8820818513631821E-2</v>
      </c>
      <c r="AG37" s="2">
        <f>IF(AG$2=0,0,INDEX('Placebo Lags - Data'!$B:$BA,MATCH($Q37,'Placebo Lags - Data'!$A:$A,0),MATCH(AG$1,'Placebo Lags - Data'!$B$1:$BA$1,0)))*AG$5</f>
        <v>0</v>
      </c>
      <c r="AH37" s="2">
        <f>IF(AH$2=0,0,INDEX('Placebo Lags - Data'!$B:$BA,MATCH($Q37,'Placebo Lags - Data'!$A:$A,0),MATCH(AH$1,'Placebo Lags - Data'!$B$1:$BA$1,0)))*AH$5</f>
        <v>4.1302688419818878E-2</v>
      </c>
      <c r="AI37" s="2">
        <f>IF(AI$2=0,0,INDEX('Placebo Lags - Data'!$B:$BA,MATCH($Q37,'Placebo Lags - Data'!$A:$A,0),MATCH(AI$1,'Placebo Lags - Data'!$B$1:$BA$1,0)))*AI$5</f>
        <v>8.7657168507575989E-2</v>
      </c>
      <c r="AJ37" s="2">
        <f>IF(AJ$2=0,0,INDEX('Placebo Lags - Data'!$B:$BA,MATCH($Q37,'Placebo Lags - Data'!$A:$A,0),MATCH(AJ$1,'Placebo Lags - Data'!$B$1:$BA$1,0)))*AJ$5</f>
        <v>3.3700063824653625E-2</v>
      </c>
      <c r="AK37" s="2">
        <f>IF(AK$2=0,0,INDEX('Placebo Lags - Data'!$B:$BA,MATCH($Q37,'Placebo Lags - Data'!$A:$A,0),MATCH(AK$1,'Placebo Lags - Data'!$B$1:$BA$1,0)))*AK$5</f>
        <v>-2.4923414457589388E-3</v>
      </c>
      <c r="AL37" s="2">
        <f>IF(AL$2=0,0,INDEX('Placebo Lags - Data'!$B:$BA,MATCH($Q37,'Placebo Lags - Data'!$A:$A,0),MATCH(AL$1,'Placebo Lags - Data'!$B$1:$BA$1,0)))*AL$5</f>
        <v>-9.2840353026986122E-3</v>
      </c>
      <c r="AM37" s="2">
        <f>IF(AM$2=0,0,INDEX('Placebo Lags - Data'!$B:$BA,MATCH($Q37,'Placebo Lags - Data'!$A:$A,0),MATCH(AM$1,'Placebo Lags - Data'!$B$1:$BA$1,0)))*AM$5</f>
        <v>4.2455531656742096E-2</v>
      </c>
      <c r="AN37" s="2">
        <f>IF(AN$2=0,0,INDEX('Placebo Lags - Data'!$B:$BA,MATCH($Q37,'Placebo Lags - Data'!$A:$A,0),MATCH(AN$1,'Placebo Lags - Data'!$B$1:$BA$1,0)))*AN$5</f>
        <v>2.6345519348978996E-2</v>
      </c>
      <c r="AO37" s="2">
        <f>IF(AO$2=0,0,INDEX('Placebo Lags - Data'!$B:$BA,MATCH($Q37,'Placebo Lags - Data'!$A:$A,0),MATCH(AO$1,'Placebo Lags - Data'!$B$1:$BA$1,0)))*AO$5</f>
        <v>-5.691715981811285E-3</v>
      </c>
      <c r="AP37" s="2">
        <f>IF(AP$2=0,0,INDEX('Placebo Lags - Data'!$B:$BA,MATCH($Q37,'Placebo Lags - Data'!$A:$A,0),MATCH(AP$1,'Placebo Lags - Data'!$B$1:$BA$1,0)))*AP$5</f>
        <v>-5.2635662257671356E-2</v>
      </c>
      <c r="AQ37" s="2">
        <f>IF(AQ$2=0,0,INDEX('Placebo Lags - Data'!$B:$BA,MATCH($Q37,'Placebo Lags - Data'!$A:$A,0),MATCH(AQ$1,'Placebo Lags - Data'!$B$1:$BA$1,0)))*AQ$5</f>
        <v>-4.1169758886098862E-2</v>
      </c>
      <c r="AR37" s="2">
        <f>IF(AR$2=0,0,INDEX('Placebo Lags - Data'!$B:$BA,MATCH($Q37,'Placebo Lags - Data'!$A:$A,0),MATCH(AR$1,'Placebo Lags - Data'!$B$1:$BA$1,0)))*AR$5</f>
        <v>-9.4287358224391937E-2</v>
      </c>
      <c r="AS37" s="2">
        <f>IF(AS$2=0,0,INDEX('Placebo Lags - Data'!$B:$BA,MATCH($Q37,'Placebo Lags - Data'!$A:$A,0),MATCH(AS$1,'Placebo Lags - Data'!$B$1:$BA$1,0)))*AS$5</f>
        <v>-0.11617488414049149</v>
      </c>
      <c r="AT37" s="2">
        <f>IF(AT$2=0,0,INDEX('Placebo Lags - Data'!$B:$BA,MATCH($Q37,'Placebo Lags - Data'!$A:$A,0),MATCH(AT$1,'Placebo Lags - Data'!$B$1:$BA$1,0)))*AT$5</f>
        <v>0</v>
      </c>
      <c r="AU37" s="2">
        <f>IF(AU$2=0,0,INDEX('Placebo Lags - Data'!$B:$BA,MATCH($Q37,'Placebo Lags - Data'!$A:$A,0),MATCH(AU$1,'Placebo Lags - Data'!$B$1:$BA$1,0)))*AU$5</f>
        <v>1.0830783285200596E-2</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-1.6856640577316284E-2</v>
      </c>
      <c r="AZ37" s="2">
        <f>IF(AZ$2=0,0,INDEX('Placebo Lags - Data'!$B:$BA,MATCH($Q37,'Placebo Lags - Data'!$A:$A,0),MATCH(AZ$1,'Placebo Lags - Data'!$B$1:$BA$1,0)))*AZ$5</f>
        <v>-5.9162922203540802E-2</v>
      </c>
      <c r="BA37" s="2">
        <f>IF(BA$2=0,0,INDEX('Placebo Lags - Data'!$B:$BA,MATCH($Q37,'Placebo Lags - Data'!$A:$A,0),MATCH(BA$1,'Placebo Lags - Data'!$B$1:$BA$1,0)))*BA$5</f>
        <v>-1.9985083490610123E-2</v>
      </c>
      <c r="BB37" s="2">
        <f>IF(BB$2=0,0,INDEX('Placebo Lags - Data'!$B:$BA,MATCH($Q37,'Placebo Lags - Data'!$A:$A,0),MATCH(BB$1,'Placebo Lags - Data'!$B$1:$BA$1,0)))*BB$5</f>
        <v>0</v>
      </c>
      <c r="BC37" s="2">
        <f>IF(BC$2=0,0,INDEX('Placebo Lags - Data'!$B:$BA,MATCH($Q37,'Placebo Lags - Data'!$A:$A,0),MATCH(BC$1,'Placebo Lags - Data'!$B$1:$BA$1,0)))*BC$5</f>
        <v>5.5334694683551788E-2</v>
      </c>
      <c r="BD37" s="2">
        <f>IF(BD$2=0,0,INDEX('Placebo Lags - Data'!$B:$BA,MATCH($Q37,'Placebo Lags - Data'!$A:$A,0),MATCH(BD$1,'Placebo Lags - Data'!$B$1:$BA$1,0)))*BD$5</f>
        <v>-2.9086144641041756E-2</v>
      </c>
      <c r="BE37" s="2">
        <f>IF(BE$2=0,0,INDEX('Placebo Lags - Data'!$B:$BA,MATCH($Q37,'Placebo Lags - Data'!$A:$A,0),MATCH(BE$1,'Placebo Lags - Data'!$B$1:$BA$1,0)))*BE$5</f>
        <v>0</v>
      </c>
      <c r="BF37" s="2">
        <f>IF(BF$2=0,0,INDEX('Placebo Lags - Data'!$B:$BA,MATCH($Q37,'Placebo Lags - Data'!$A:$A,0),MATCH(BF$1,'Placebo Lags - Data'!$B$1:$BA$1,0)))*BF$5</f>
        <v>-6.5264485776424408E-2</v>
      </c>
      <c r="BG37" s="2">
        <f>IF(BG$2=0,0,INDEX('Placebo Lags - Data'!$B:$BA,MATCH($Q37,'Placebo Lags - Data'!$A:$A,0),MATCH(BG$1,'Placebo Lags - Data'!$B$1:$BA$1,0)))*BG$5</f>
        <v>4.9945828504860401E-3</v>
      </c>
      <c r="BH37" s="2">
        <f>IF(BH$2=0,0,INDEX('Placebo Lags - Data'!$B:$BA,MATCH($Q37,'Placebo Lags - Data'!$A:$A,0),MATCH(BH$1,'Placebo Lags - Data'!$B$1:$BA$1,0)))*BH$5</f>
        <v>1.8320795148611069E-2</v>
      </c>
      <c r="BI37" s="2">
        <f>IF(BI$2=0,0,INDEX('Placebo Lags - Data'!$B:$BA,MATCH($Q37,'Placebo Lags - Data'!$A:$A,0),MATCH(BI$1,'Placebo Lags - Data'!$B$1:$BA$1,0)))*BI$5</f>
        <v>4.8948265612125397E-2</v>
      </c>
      <c r="BJ37" s="2">
        <f>IF(BJ$2=0,0,INDEX('Placebo Lags - Data'!$B:$BA,MATCH($Q37,'Placebo Lags - Data'!$A:$A,0),MATCH(BJ$1,'Placebo Lags - Data'!$B$1:$BA$1,0)))*BJ$5</f>
        <v>0</v>
      </c>
      <c r="BK37" s="2">
        <f>IF(BK$2=0,0,INDEX('Placebo Lags - Data'!$B:$BA,MATCH($Q37,'Placebo Lags - Data'!$A:$A,0),MATCH(BK$1,'Placebo Lags - Data'!$B$1:$BA$1,0)))*BK$5</f>
        <v>2.6822175830602646E-2</v>
      </c>
      <c r="BL37" s="2">
        <f>IF(BL$2=0,0,INDEX('Placebo Lags - Data'!$B:$BA,MATCH($Q37,'Placebo Lags - Data'!$A:$A,0),MATCH(BL$1,'Placebo Lags - Data'!$B$1:$BA$1,0)))*BL$5</f>
        <v>3.2495647668838501E-2</v>
      </c>
      <c r="BM37" s="2">
        <f>IF(BM$2=0,0,INDEX('Placebo Lags - Data'!$B:$BA,MATCH($Q37,'Placebo Lags - Data'!$A:$A,0),MATCH(BM$1,'Placebo Lags - Data'!$B$1:$BA$1,0)))*BM$5</f>
        <v>2.5040518492460251E-2</v>
      </c>
      <c r="BN37" s="2">
        <f>IF(BN$2=0,0,INDEX('Placebo Lags - Data'!$B:$BA,MATCH($Q37,'Placebo Lags - Data'!$A:$A,0),MATCH(BN$1,'Placebo Lags - Data'!$B$1:$BA$1,0)))*BN$5</f>
        <v>5.6625068187713623E-2</v>
      </c>
      <c r="BO37" s="2">
        <f>IF(BO$2=0,0,INDEX('Placebo Lags - Data'!$B:$BA,MATCH($Q37,'Placebo Lags - Data'!$A:$A,0),MATCH(BO$1,'Placebo Lags - Data'!$B$1:$BA$1,0)))*BO$5</f>
        <v>2.4431120604276657E-2</v>
      </c>
      <c r="BP37" s="2">
        <f>IF(BP$2=0,0,INDEX('Placebo Lags - Data'!$B:$BA,MATCH($Q37,'Placebo Lags - Data'!$A:$A,0),MATCH(BP$1,'Placebo Lags - Data'!$B$1:$BA$1,0)))*BP$5</f>
        <v>-4.2947422713041306E-2</v>
      </c>
      <c r="BQ37" s="2"/>
      <c r="BR37" s="2"/>
    </row>
    <row r="38" spans="1:70" x14ac:dyDescent="0.25">
      <c r="A38" t="s">
        <v>50</v>
      </c>
      <c r="B38" s="2">
        <f t="shared" si="4"/>
        <v>0</v>
      </c>
      <c r="Q38">
        <f>'Placebo Lags - Data'!A33</f>
        <v>2013</v>
      </c>
      <c r="R38" s="2">
        <f>IF(R$2=0,0,INDEX('Placebo Lags - Data'!$B:$BA,MATCH($Q38,'Placebo Lags - Data'!$A:$A,0),MATCH(R$1,'Placebo Lags - Data'!$B$1:$BA$1,0)))*R$5</f>
        <v>-1.534725446254015E-2</v>
      </c>
      <c r="S38" s="2">
        <f>IF(S$2=0,0,INDEX('Placebo Lags - Data'!$B:$BA,MATCH($Q38,'Placebo Lags - Data'!$A:$A,0),MATCH(S$1,'Placebo Lags - Data'!$B$1:$BA$1,0)))*S$5</f>
        <v>6.4029325731098652E-3</v>
      </c>
      <c r="T38" s="2">
        <f>IF(T$2=0,0,INDEX('Placebo Lags - Data'!$B:$BA,MATCH($Q38,'Placebo Lags - Data'!$A:$A,0),MATCH(T$1,'Placebo Lags - Data'!$B$1:$BA$1,0)))*T$5</f>
        <v>0</v>
      </c>
      <c r="U38" s="2">
        <f>IF(U$2=0,0,INDEX('Placebo Lags - Data'!$B:$BA,MATCH($Q38,'Placebo Lags - Data'!$A:$A,0),MATCH(U$1,'Placebo Lags - Data'!$B$1:$BA$1,0)))*U$5</f>
        <v>6.0370046645402908E-2</v>
      </c>
      <c r="V38" s="2">
        <f>IF(V$2=0,0,INDEX('Placebo Lags - Data'!$B:$BA,MATCH($Q38,'Placebo Lags - Data'!$A:$A,0),MATCH(V$1,'Placebo Lags - Data'!$B$1:$BA$1,0)))*V$5</f>
        <v>2.428160235285759E-2</v>
      </c>
      <c r="W38" s="2">
        <f>IF(W$2=0,0,INDEX('Placebo Lags - Data'!$B:$BA,MATCH($Q38,'Placebo Lags - Data'!$A:$A,0),MATCH(W$1,'Placebo Lags - Data'!$B$1:$BA$1,0)))*W$5</f>
        <v>0</v>
      </c>
      <c r="X38" s="2">
        <f>IF(X$2=0,0,INDEX('Placebo Lags - Data'!$B:$BA,MATCH($Q38,'Placebo Lags - Data'!$A:$A,0),MATCH(X$1,'Placebo Lags - Data'!$B$1:$BA$1,0)))*X$5</f>
        <v>2.8281358536332846E-3</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5.5160496383905411E-2</v>
      </c>
      <c r="AD38" s="2">
        <f>IF(AD$2=0,0,INDEX('Placebo Lags - Data'!$B:$BA,MATCH($Q38,'Placebo Lags - Data'!$A:$A,0),MATCH(AD$1,'Placebo Lags - Data'!$B$1:$BA$1,0)))*AD$5</f>
        <v>0</v>
      </c>
      <c r="AE38" s="2">
        <f>IF(AE$2=0,0,INDEX('Placebo Lags - Data'!$B:$BA,MATCH($Q38,'Placebo Lags - Data'!$A:$A,0),MATCH(AE$1,'Placebo Lags - Data'!$B$1:$BA$1,0)))*AE$5</f>
        <v>1.8000674899667501E-3</v>
      </c>
      <c r="AF38" s="2">
        <f>IF(AF$2=0,0,INDEX('Placebo Lags - Data'!$B:$BA,MATCH($Q38,'Placebo Lags - Data'!$A:$A,0),MATCH(AF$1,'Placebo Lags - Data'!$B$1:$BA$1,0)))*AF$5</f>
        <v>2.869904600083828E-2</v>
      </c>
      <c r="AG38" s="2">
        <f>IF(AG$2=0,0,INDEX('Placebo Lags - Data'!$B:$BA,MATCH($Q38,'Placebo Lags - Data'!$A:$A,0),MATCH(AG$1,'Placebo Lags - Data'!$B$1:$BA$1,0)))*AG$5</f>
        <v>0</v>
      </c>
      <c r="AH38" s="2">
        <f>IF(AH$2=0,0,INDEX('Placebo Lags - Data'!$B:$BA,MATCH($Q38,'Placebo Lags - Data'!$A:$A,0),MATCH(AH$1,'Placebo Lags - Data'!$B$1:$BA$1,0)))*AH$5</f>
        <v>-2.7840696275234222E-3</v>
      </c>
      <c r="AI38" s="2">
        <f>IF(AI$2=0,0,INDEX('Placebo Lags - Data'!$B:$BA,MATCH($Q38,'Placebo Lags - Data'!$A:$A,0),MATCH(AI$1,'Placebo Lags - Data'!$B$1:$BA$1,0)))*AI$5</f>
        <v>2.2812742739915848E-2</v>
      </c>
      <c r="AJ38" s="2">
        <f>IF(AJ$2=0,0,INDEX('Placebo Lags - Data'!$B:$BA,MATCH($Q38,'Placebo Lags - Data'!$A:$A,0),MATCH(AJ$1,'Placebo Lags - Data'!$B$1:$BA$1,0)))*AJ$5</f>
        <v>-1.84320118278265E-2</v>
      </c>
      <c r="AK38" s="2">
        <f>IF(AK$2=0,0,INDEX('Placebo Lags - Data'!$B:$BA,MATCH($Q38,'Placebo Lags - Data'!$A:$A,0),MATCH(AK$1,'Placebo Lags - Data'!$B$1:$BA$1,0)))*AK$5</f>
        <v>6.4867283217608929E-3</v>
      </c>
      <c r="AL38" s="2">
        <f>IF(AL$2=0,0,INDEX('Placebo Lags - Data'!$B:$BA,MATCH($Q38,'Placebo Lags - Data'!$A:$A,0),MATCH(AL$1,'Placebo Lags - Data'!$B$1:$BA$1,0)))*AL$5</f>
        <v>1.0773430578410625E-2</v>
      </c>
      <c r="AM38" s="2">
        <f>IF(AM$2=0,0,INDEX('Placebo Lags - Data'!$B:$BA,MATCH($Q38,'Placebo Lags - Data'!$A:$A,0),MATCH(AM$1,'Placebo Lags - Data'!$B$1:$BA$1,0)))*AM$5</f>
        <v>-2.3974578827619553E-2</v>
      </c>
      <c r="AN38" s="2">
        <f>IF(AN$2=0,0,INDEX('Placebo Lags - Data'!$B:$BA,MATCH($Q38,'Placebo Lags - Data'!$A:$A,0),MATCH(AN$1,'Placebo Lags - Data'!$B$1:$BA$1,0)))*AN$5</f>
        <v>4.9946554005146027E-2</v>
      </c>
      <c r="AO38" s="2">
        <f>IF(AO$2=0,0,INDEX('Placebo Lags - Data'!$B:$BA,MATCH($Q38,'Placebo Lags - Data'!$A:$A,0),MATCH(AO$1,'Placebo Lags - Data'!$B$1:$BA$1,0)))*AO$5</f>
        <v>2.29664146900177E-2</v>
      </c>
      <c r="AP38" s="2">
        <f>IF(AP$2=0,0,INDEX('Placebo Lags - Data'!$B:$BA,MATCH($Q38,'Placebo Lags - Data'!$A:$A,0),MATCH(AP$1,'Placebo Lags - Data'!$B$1:$BA$1,0)))*AP$5</f>
        <v>-4.913131520152092E-2</v>
      </c>
      <c r="AQ38" s="2">
        <f>IF(AQ$2=0,0,INDEX('Placebo Lags - Data'!$B:$BA,MATCH($Q38,'Placebo Lags - Data'!$A:$A,0),MATCH(AQ$1,'Placebo Lags - Data'!$B$1:$BA$1,0)))*AQ$5</f>
        <v>-1.7688166117295623E-3</v>
      </c>
      <c r="AR38" s="2">
        <f>IF(AR$2=0,0,INDEX('Placebo Lags - Data'!$B:$BA,MATCH($Q38,'Placebo Lags - Data'!$A:$A,0),MATCH(AR$1,'Placebo Lags - Data'!$B$1:$BA$1,0)))*AR$5</f>
        <v>-3.1386405229568481E-2</v>
      </c>
      <c r="AS38" s="2">
        <f>IF(AS$2=0,0,INDEX('Placebo Lags - Data'!$B:$BA,MATCH($Q38,'Placebo Lags - Data'!$A:$A,0),MATCH(AS$1,'Placebo Lags - Data'!$B$1:$BA$1,0)))*AS$5</f>
        <v>-5.9644032269716263E-2</v>
      </c>
      <c r="AT38" s="2">
        <f>IF(AT$2=0,0,INDEX('Placebo Lags - Data'!$B:$BA,MATCH($Q38,'Placebo Lags - Data'!$A:$A,0),MATCH(AT$1,'Placebo Lags - Data'!$B$1:$BA$1,0)))*AT$5</f>
        <v>0</v>
      </c>
      <c r="AU38" s="2">
        <f>IF(AU$2=0,0,INDEX('Placebo Lags - Data'!$B:$BA,MATCH($Q38,'Placebo Lags - Data'!$A:$A,0),MATCH(AU$1,'Placebo Lags - Data'!$B$1:$BA$1,0)))*AU$5</f>
        <v>-3.7942070513963699E-2</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-5.815806332975626E-3</v>
      </c>
      <c r="AZ38" s="2">
        <f>IF(AZ$2=0,0,INDEX('Placebo Lags - Data'!$B:$BA,MATCH($Q38,'Placebo Lags - Data'!$A:$A,0),MATCH(AZ$1,'Placebo Lags - Data'!$B$1:$BA$1,0)))*AZ$5</f>
        <v>-5.6586612015962601E-2</v>
      </c>
      <c r="BA38" s="2">
        <f>IF(BA$2=0,0,INDEX('Placebo Lags - Data'!$B:$BA,MATCH($Q38,'Placebo Lags - Data'!$A:$A,0),MATCH(BA$1,'Placebo Lags - Data'!$B$1:$BA$1,0)))*BA$5</f>
        <v>6.8845823407173157E-2</v>
      </c>
      <c r="BB38" s="2">
        <f>IF(BB$2=0,0,INDEX('Placebo Lags - Data'!$B:$BA,MATCH($Q38,'Placebo Lags - Data'!$A:$A,0),MATCH(BB$1,'Placebo Lags - Data'!$B$1:$BA$1,0)))*BB$5</f>
        <v>0</v>
      </c>
      <c r="BC38" s="2">
        <f>IF(BC$2=0,0,INDEX('Placebo Lags - Data'!$B:$BA,MATCH($Q38,'Placebo Lags - Data'!$A:$A,0),MATCH(BC$1,'Placebo Lags - Data'!$B$1:$BA$1,0)))*BC$5</f>
        <v>-3.2378196716308594E-2</v>
      </c>
      <c r="BD38" s="2">
        <f>IF(BD$2=0,0,INDEX('Placebo Lags - Data'!$B:$BA,MATCH($Q38,'Placebo Lags - Data'!$A:$A,0),MATCH(BD$1,'Placebo Lags - Data'!$B$1:$BA$1,0)))*BD$5</f>
        <v>-3.262704610824585E-2</v>
      </c>
      <c r="BE38" s="2">
        <f>IF(BE$2=0,0,INDEX('Placebo Lags - Data'!$B:$BA,MATCH($Q38,'Placebo Lags - Data'!$A:$A,0),MATCH(BE$1,'Placebo Lags - Data'!$B$1:$BA$1,0)))*BE$5</f>
        <v>0</v>
      </c>
      <c r="BF38" s="2">
        <f>IF(BF$2=0,0,INDEX('Placebo Lags - Data'!$B:$BA,MATCH($Q38,'Placebo Lags - Data'!$A:$A,0),MATCH(BF$1,'Placebo Lags - Data'!$B$1:$BA$1,0)))*BF$5</f>
        <v>-0.12802918255329132</v>
      </c>
      <c r="BG38" s="2">
        <f>IF(BG$2=0,0,INDEX('Placebo Lags - Data'!$B:$BA,MATCH($Q38,'Placebo Lags - Data'!$A:$A,0),MATCH(BG$1,'Placebo Lags - Data'!$B$1:$BA$1,0)))*BG$5</f>
        <v>2.6899160817265511E-2</v>
      </c>
      <c r="BH38" s="2">
        <f>IF(BH$2=0,0,INDEX('Placebo Lags - Data'!$B:$BA,MATCH($Q38,'Placebo Lags - Data'!$A:$A,0),MATCH(BH$1,'Placebo Lags - Data'!$B$1:$BA$1,0)))*BH$5</f>
        <v>2.4341734126210213E-2</v>
      </c>
      <c r="BI38" s="2">
        <f>IF(BI$2=0,0,INDEX('Placebo Lags - Data'!$B:$BA,MATCH($Q38,'Placebo Lags - Data'!$A:$A,0),MATCH(BI$1,'Placebo Lags - Data'!$B$1:$BA$1,0)))*BI$5</f>
        <v>2.8565225657075644E-3</v>
      </c>
      <c r="BJ38" s="2">
        <f>IF(BJ$2=0,0,INDEX('Placebo Lags - Data'!$B:$BA,MATCH($Q38,'Placebo Lags - Data'!$A:$A,0),MATCH(BJ$1,'Placebo Lags - Data'!$B$1:$BA$1,0)))*BJ$5</f>
        <v>0</v>
      </c>
      <c r="BK38" s="2">
        <f>IF(BK$2=0,0,INDEX('Placebo Lags - Data'!$B:$BA,MATCH($Q38,'Placebo Lags - Data'!$A:$A,0),MATCH(BK$1,'Placebo Lags - Data'!$B$1:$BA$1,0)))*BK$5</f>
        <v>1.4385955408215523E-2</v>
      </c>
      <c r="BL38" s="2">
        <f>IF(BL$2=0,0,INDEX('Placebo Lags - Data'!$B:$BA,MATCH($Q38,'Placebo Lags - Data'!$A:$A,0),MATCH(BL$1,'Placebo Lags - Data'!$B$1:$BA$1,0)))*BL$5</f>
        <v>-6.1173349618911743E-2</v>
      </c>
      <c r="BM38" s="2">
        <f>IF(BM$2=0,0,INDEX('Placebo Lags - Data'!$B:$BA,MATCH($Q38,'Placebo Lags - Data'!$A:$A,0),MATCH(BM$1,'Placebo Lags - Data'!$B$1:$BA$1,0)))*BM$5</f>
        <v>2.5994724128395319E-3</v>
      </c>
      <c r="BN38" s="2">
        <f>IF(BN$2=0,0,INDEX('Placebo Lags - Data'!$B:$BA,MATCH($Q38,'Placebo Lags - Data'!$A:$A,0),MATCH(BN$1,'Placebo Lags - Data'!$B$1:$BA$1,0)))*BN$5</f>
        <v>4.603813961148262E-2</v>
      </c>
      <c r="BO38" s="2">
        <f>IF(BO$2=0,0,INDEX('Placebo Lags - Data'!$B:$BA,MATCH($Q38,'Placebo Lags - Data'!$A:$A,0),MATCH(BO$1,'Placebo Lags - Data'!$B$1:$BA$1,0)))*BO$5</f>
        <v>2.6142613496631384E-3</v>
      </c>
      <c r="BP38" s="2">
        <f>IF(BP$2=0,0,INDEX('Placebo Lags - Data'!$B:$BA,MATCH($Q38,'Placebo Lags - Data'!$A:$A,0),MATCH(BP$1,'Placebo Lags - Data'!$B$1:$BA$1,0)))*BP$5</f>
        <v>4.8020582646131516E-2</v>
      </c>
      <c r="BQ38" s="2"/>
      <c r="BR38" s="2"/>
    </row>
    <row r="39" spans="1:70" x14ac:dyDescent="0.25">
      <c r="A39" t="s">
        <v>36</v>
      </c>
      <c r="B39" s="2">
        <f t="shared" si="4"/>
        <v>0</v>
      </c>
      <c r="Q39">
        <f>'Placebo Lags - Data'!A34</f>
        <v>2014</v>
      </c>
      <c r="R39" s="2">
        <f>IF(R$2=0,0,INDEX('Placebo Lags - Data'!$B:$BA,MATCH($Q39,'Placebo Lags - Data'!$A:$A,0),MATCH(R$1,'Placebo Lags - Data'!$B$1:$BA$1,0)))*R$5</f>
        <v>2.4626306258141994E-3</v>
      </c>
      <c r="S39" s="2">
        <f>IF(S$2=0,0,INDEX('Placebo Lags - Data'!$B:$BA,MATCH($Q39,'Placebo Lags - Data'!$A:$A,0),MATCH(S$1,'Placebo Lags - Data'!$B$1:$BA$1,0)))*S$5</f>
        <v>-2.2792117670178413E-2</v>
      </c>
      <c r="T39" s="2">
        <f>IF(T$2=0,0,INDEX('Placebo Lags - Data'!$B:$BA,MATCH($Q39,'Placebo Lags - Data'!$A:$A,0),MATCH(T$1,'Placebo Lags - Data'!$B$1:$BA$1,0)))*T$5</f>
        <v>0</v>
      </c>
      <c r="U39" s="2">
        <f>IF(U$2=0,0,INDEX('Placebo Lags - Data'!$B:$BA,MATCH($Q39,'Placebo Lags - Data'!$A:$A,0),MATCH(U$1,'Placebo Lags - Data'!$B$1:$BA$1,0)))*U$5</f>
        <v>5.236005038022995E-2</v>
      </c>
      <c r="V39" s="2">
        <f>IF(V$2=0,0,INDEX('Placebo Lags - Data'!$B:$BA,MATCH($Q39,'Placebo Lags - Data'!$A:$A,0),MATCH(V$1,'Placebo Lags - Data'!$B$1:$BA$1,0)))*V$5</f>
        <v>5.3259087726473808E-3</v>
      </c>
      <c r="W39" s="2">
        <f>IF(W$2=0,0,INDEX('Placebo Lags - Data'!$B:$BA,MATCH($Q39,'Placebo Lags - Data'!$A:$A,0),MATCH(W$1,'Placebo Lags - Data'!$B$1:$BA$1,0)))*W$5</f>
        <v>0</v>
      </c>
      <c r="X39" s="2">
        <f>IF(X$2=0,0,INDEX('Placebo Lags - Data'!$B:$BA,MATCH($Q39,'Placebo Lags - Data'!$A:$A,0),MATCH(X$1,'Placebo Lags - Data'!$B$1:$BA$1,0)))*X$5</f>
        <v>2.3809531703591347E-3</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5.9260625392198563E-2</v>
      </c>
      <c r="AD39" s="2">
        <f>IF(AD$2=0,0,INDEX('Placebo Lags - Data'!$B:$BA,MATCH($Q39,'Placebo Lags - Data'!$A:$A,0),MATCH(AD$1,'Placebo Lags - Data'!$B$1:$BA$1,0)))*AD$5</f>
        <v>0</v>
      </c>
      <c r="AE39" s="2">
        <f>IF(AE$2=0,0,INDEX('Placebo Lags - Data'!$B:$BA,MATCH($Q39,'Placebo Lags - Data'!$A:$A,0),MATCH(AE$1,'Placebo Lags - Data'!$B$1:$BA$1,0)))*AE$5</f>
        <v>-3.9158482104539871E-3</v>
      </c>
      <c r="AF39" s="2">
        <f>IF(AF$2=0,0,INDEX('Placebo Lags - Data'!$B:$BA,MATCH($Q39,'Placebo Lags - Data'!$A:$A,0),MATCH(AF$1,'Placebo Lags - Data'!$B$1:$BA$1,0)))*AF$5</f>
        <v>8.7897449731826782E-2</v>
      </c>
      <c r="AG39" s="2">
        <f>IF(AG$2=0,0,INDEX('Placebo Lags - Data'!$B:$BA,MATCH($Q39,'Placebo Lags - Data'!$A:$A,0),MATCH(AG$1,'Placebo Lags - Data'!$B$1:$BA$1,0)))*AG$5</f>
        <v>0</v>
      </c>
      <c r="AH39" s="2">
        <f>IF(AH$2=0,0,INDEX('Placebo Lags - Data'!$B:$BA,MATCH($Q39,'Placebo Lags - Data'!$A:$A,0),MATCH(AH$1,'Placebo Lags - Data'!$B$1:$BA$1,0)))*AH$5</f>
        <v>5.6471750140190125E-3</v>
      </c>
      <c r="AI39" s="2">
        <f>IF(AI$2=0,0,INDEX('Placebo Lags - Data'!$B:$BA,MATCH($Q39,'Placebo Lags - Data'!$A:$A,0),MATCH(AI$1,'Placebo Lags - Data'!$B$1:$BA$1,0)))*AI$5</f>
        <v>4.1529137641191483E-2</v>
      </c>
      <c r="AJ39" s="2">
        <f>IF(AJ$2=0,0,INDEX('Placebo Lags - Data'!$B:$BA,MATCH($Q39,'Placebo Lags - Data'!$A:$A,0),MATCH(AJ$1,'Placebo Lags - Data'!$B$1:$BA$1,0)))*AJ$5</f>
        <v>-1.9973207265138626E-2</v>
      </c>
      <c r="AK39" s="2">
        <f>IF(AK$2=0,0,INDEX('Placebo Lags - Data'!$B:$BA,MATCH($Q39,'Placebo Lags - Data'!$A:$A,0),MATCH(AK$1,'Placebo Lags - Data'!$B$1:$BA$1,0)))*AK$5</f>
        <v>-9.3060620129108429E-3</v>
      </c>
      <c r="AL39" s="2">
        <f>IF(AL$2=0,0,INDEX('Placebo Lags - Data'!$B:$BA,MATCH($Q39,'Placebo Lags - Data'!$A:$A,0),MATCH(AL$1,'Placebo Lags - Data'!$B$1:$BA$1,0)))*AL$5</f>
        <v>2.7397291734814644E-2</v>
      </c>
      <c r="AM39" s="2">
        <f>IF(AM$2=0,0,INDEX('Placebo Lags - Data'!$B:$BA,MATCH($Q39,'Placebo Lags - Data'!$A:$A,0),MATCH(AM$1,'Placebo Lags - Data'!$B$1:$BA$1,0)))*AM$5</f>
        <v>-6.8493597209453583E-2</v>
      </c>
      <c r="AN39" s="2">
        <f>IF(AN$2=0,0,INDEX('Placebo Lags - Data'!$B:$BA,MATCH($Q39,'Placebo Lags - Data'!$A:$A,0),MATCH(AN$1,'Placebo Lags - Data'!$B$1:$BA$1,0)))*AN$5</f>
        <v>8.8464565575122833E-2</v>
      </c>
      <c r="AO39" s="2">
        <f>IF(AO$2=0,0,INDEX('Placebo Lags - Data'!$B:$BA,MATCH($Q39,'Placebo Lags - Data'!$A:$A,0),MATCH(AO$1,'Placebo Lags - Data'!$B$1:$BA$1,0)))*AO$5</f>
        <v>7.166124414652586E-3</v>
      </c>
      <c r="AP39" s="2">
        <f>IF(AP$2=0,0,INDEX('Placebo Lags - Data'!$B:$BA,MATCH($Q39,'Placebo Lags - Data'!$A:$A,0),MATCH(AP$1,'Placebo Lags - Data'!$B$1:$BA$1,0)))*AP$5</f>
        <v>2.0318044349551201E-2</v>
      </c>
      <c r="AQ39" s="2">
        <f>IF(AQ$2=0,0,INDEX('Placebo Lags - Data'!$B:$BA,MATCH($Q39,'Placebo Lags - Data'!$A:$A,0),MATCH(AQ$1,'Placebo Lags - Data'!$B$1:$BA$1,0)))*AQ$5</f>
        <v>5.567383486777544E-3</v>
      </c>
      <c r="AR39" s="2">
        <f>IF(AR$2=0,0,INDEX('Placebo Lags - Data'!$B:$BA,MATCH($Q39,'Placebo Lags - Data'!$A:$A,0),MATCH(AR$1,'Placebo Lags - Data'!$B$1:$BA$1,0)))*AR$5</f>
        <v>-5.2755407989025116E-2</v>
      </c>
      <c r="AS39" s="2">
        <f>IF(AS$2=0,0,INDEX('Placebo Lags - Data'!$B:$BA,MATCH($Q39,'Placebo Lags - Data'!$A:$A,0),MATCH(AS$1,'Placebo Lags - Data'!$B$1:$BA$1,0)))*AS$5</f>
        <v>-6.5620124340057373E-2</v>
      </c>
      <c r="AT39" s="2">
        <f>IF(AT$2=0,0,INDEX('Placebo Lags - Data'!$B:$BA,MATCH($Q39,'Placebo Lags - Data'!$A:$A,0),MATCH(AT$1,'Placebo Lags - Data'!$B$1:$BA$1,0)))*AT$5</f>
        <v>0</v>
      </c>
      <c r="AU39" s="2">
        <f>IF(AU$2=0,0,INDEX('Placebo Lags - Data'!$B:$BA,MATCH($Q39,'Placebo Lags - Data'!$A:$A,0),MATCH(AU$1,'Placebo Lags - Data'!$B$1:$BA$1,0)))*AU$5</f>
        <v>-1.971854642033577E-2</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-2.3145509883761406E-2</v>
      </c>
      <c r="AZ39" s="2">
        <f>IF(AZ$2=0,0,INDEX('Placebo Lags - Data'!$B:$BA,MATCH($Q39,'Placebo Lags - Data'!$A:$A,0),MATCH(AZ$1,'Placebo Lags - Data'!$B$1:$BA$1,0)))*AZ$5</f>
        <v>-3.4606568515300751E-2</v>
      </c>
      <c r="BA39" s="2">
        <f>IF(BA$2=0,0,INDEX('Placebo Lags - Data'!$B:$BA,MATCH($Q39,'Placebo Lags - Data'!$A:$A,0),MATCH(BA$1,'Placebo Lags - Data'!$B$1:$BA$1,0)))*BA$5</f>
        <v>1.81288942694664E-2</v>
      </c>
      <c r="BB39" s="2">
        <f>IF(BB$2=0,0,INDEX('Placebo Lags - Data'!$B:$BA,MATCH($Q39,'Placebo Lags - Data'!$A:$A,0),MATCH(BB$1,'Placebo Lags - Data'!$B$1:$BA$1,0)))*BB$5</f>
        <v>0</v>
      </c>
      <c r="BC39" s="2">
        <f>IF(BC$2=0,0,INDEX('Placebo Lags - Data'!$B:$BA,MATCH($Q39,'Placebo Lags - Data'!$A:$A,0),MATCH(BC$1,'Placebo Lags - Data'!$B$1:$BA$1,0)))*BC$5</f>
        <v>2.6728218421339989E-2</v>
      </c>
      <c r="BD39" s="2">
        <f>IF(BD$2=0,0,INDEX('Placebo Lags - Data'!$B:$BA,MATCH($Q39,'Placebo Lags - Data'!$A:$A,0),MATCH(BD$1,'Placebo Lags - Data'!$B$1:$BA$1,0)))*BD$5</f>
        <v>-2.4585789069533348E-3</v>
      </c>
      <c r="BE39" s="2">
        <f>IF(BE$2=0,0,INDEX('Placebo Lags - Data'!$B:$BA,MATCH($Q39,'Placebo Lags - Data'!$A:$A,0),MATCH(BE$1,'Placebo Lags - Data'!$B$1:$BA$1,0)))*BE$5</f>
        <v>0</v>
      </c>
      <c r="BF39" s="2">
        <f>IF(BF$2=0,0,INDEX('Placebo Lags - Data'!$B:$BA,MATCH($Q39,'Placebo Lags - Data'!$A:$A,0),MATCH(BF$1,'Placebo Lags - Data'!$B$1:$BA$1,0)))*BF$5</f>
        <v>-8.3094611763954163E-2</v>
      </c>
      <c r="BG39" s="2">
        <f>IF(BG$2=0,0,INDEX('Placebo Lags - Data'!$B:$BA,MATCH($Q39,'Placebo Lags - Data'!$A:$A,0),MATCH(BG$1,'Placebo Lags - Data'!$B$1:$BA$1,0)))*BG$5</f>
        <v>-2.6074519380927086E-2</v>
      </c>
      <c r="BH39" s="2">
        <f>IF(BH$2=0,0,INDEX('Placebo Lags - Data'!$B:$BA,MATCH($Q39,'Placebo Lags - Data'!$A:$A,0),MATCH(BH$1,'Placebo Lags - Data'!$B$1:$BA$1,0)))*BH$5</f>
        <v>3.908858448266983E-2</v>
      </c>
      <c r="BI39" s="2">
        <f>IF(BI$2=0,0,INDEX('Placebo Lags - Data'!$B:$BA,MATCH($Q39,'Placebo Lags - Data'!$A:$A,0),MATCH(BI$1,'Placebo Lags - Data'!$B$1:$BA$1,0)))*BI$5</f>
        <v>1.1391973122954369E-2</v>
      </c>
      <c r="BJ39" s="2">
        <f>IF(BJ$2=0,0,INDEX('Placebo Lags - Data'!$B:$BA,MATCH($Q39,'Placebo Lags - Data'!$A:$A,0),MATCH(BJ$1,'Placebo Lags - Data'!$B$1:$BA$1,0)))*BJ$5</f>
        <v>0</v>
      </c>
      <c r="BK39" s="2">
        <f>IF(BK$2=0,0,INDEX('Placebo Lags - Data'!$B:$BA,MATCH($Q39,'Placebo Lags - Data'!$A:$A,0),MATCH(BK$1,'Placebo Lags - Data'!$B$1:$BA$1,0)))*BK$5</f>
        <v>0.14884662628173828</v>
      </c>
      <c r="BL39" s="2">
        <f>IF(BL$2=0,0,INDEX('Placebo Lags - Data'!$B:$BA,MATCH($Q39,'Placebo Lags - Data'!$A:$A,0),MATCH(BL$1,'Placebo Lags - Data'!$B$1:$BA$1,0)))*BL$5</f>
        <v>-2.5819716975092888E-2</v>
      </c>
      <c r="BM39" s="2">
        <f>IF(BM$2=0,0,INDEX('Placebo Lags - Data'!$B:$BA,MATCH($Q39,'Placebo Lags - Data'!$A:$A,0),MATCH(BM$1,'Placebo Lags - Data'!$B$1:$BA$1,0)))*BM$5</f>
        <v>5.528486892580986E-2</v>
      </c>
      <c r="BN39" s="2">
        <f>IF(BN$2=0,0,INDEX('Placebo Lags - Data'!$B:$BA,MATCH($Q39,'Placebo Lags - Data'!$A:$A,0),MATCH(BN$1,'Placebo Lags - Data'!$B$1:$BA$1,0)))*BN$5</f>
        <v>5.4138326086103916E-3</v>
      </c>
      <c r="BO39" s="2">
        <f>IF(BO$2=0,0,INDEX('Placebo Lags - Data'!$B:$BA,MATCH($Q39,'Placebo Lags - Data'!$A:$A,0),MATCH(BO$1,'Placebo Lags - Data'!$B$1:$BA$1,0)))*BO$5</f>
        <v>2.0770354196429253E-2</v>
      </c>
      <c r="BP39" s="2">
        <f>IF(BP$2=0,0,INDEX('Placebo Lags - Data'!$B:$BA,MATCH($Q39,'Placebo Lags - Data'!$A:$A,0),MATCH(BP$1,'Placebo Lags - Data'!$B$1:$BA$1,0)))*BP$5</f>
        <v>-7.6759904623031616E-2</v>
      </c>
    </row>
    <row r="40" spans="1:70" x14ac:dyDescent="0.25">
      <c r="A40" t="s">
        <v>49</v>
      </c>
      <c r="B40" s="2">
        <f t="shared" si="4"/>
        <v>0</v>
      </c>
      <c r="Q40">
        <f>'Placebo Lags - Data'!A35</f>
        <v>2015</v>
      </c>
      <c r="R40" s="2">
        <f>IF(R$2=0,0,INDEX('Placebo Lags - Data'!$B:$BA,MATCH($Q40,'Placebo Lags - Data'!$A:$A,0),MATCH(R$1,'Placebo Lags - Data'!$B$1:$BA$1,0)))*R$5</f>
        <v>-2.3112306371331215E-2</v>
      </c>
      <c r="S40" s="2">
        <f>IF(S$2=0,0,INDEX('Placebo Lags - Data'!$B:$BA,MATCH($Q40,'Placebo Lags - Data'!$A:$A,0),MATCH(S$1,'Placebo Lags - Data'!$B$1:$BA$1,0)))*S$5</f>
        <v>1.8529320135712624E-2</v>
      </c>
      <c r="T40" s="2">
        <f>IF(T$2=0,0,INDEX('Placebo Lags - Data'!$B:$BA,MATCH($Q40,'Placebo Lags - Data'!$A:$A,0),MATCH(T$1,'Placebo Lags - Data'!$B$1:$BA$1,0)))*T$5</f>
        <v>0</v>
      </c>
      <c r="U40" s="2">
        <f>IF(U$2=0,0,INDEX('Placebo Lags - Data'!$B:$BA,MATCH($Q40,'Placebo Lags - Data'!$A:$A,0),MATCH(U$1,'Placebo Lags - Data'!$B$1:$BA$1,0)))*U$5</f>
        <v>-2.2108502686023712E-2</v>
      </c>
      <c r="V40" s="2">
        <f>IF(V$2=0,0,INDEX('Placebo Lags - Data'!$B:$BA,MATCH($Q40,'Placebo Lags - Data'!$A:$A,0),MATCH(V$1,'Placebo Lags - Data'!$B$1:$BA$1,0)))*V$5</f>
        <v>3.3046036958694458E-2</v>
      </c>
      <c r="W40" s="2">
        <f>IF(W$2=0,0,INDEX('Placebo Lags - Data'!$B:$BA,MATCH($Q40,'Placebo Lags - Data'!$A:$A,0),MATCH(W$1,'Placebo Lags - Data'!$B$1:$BA$1,0)))*W$5</f>
        <v>0</v>
      </c>
      <c r="X40" s="2">
        <f>IF(X$2=0,0,INDEX('Placebo Lags - Data'!$B:$BA,MATCH($Q40,'Placebo Lags - Data'!$A:$A,0),MATCH(X$1,'Placebo Lags - Data'!$B$1:$BA$1,0)))*X$5</f>
        <v>3.3678546547889709E-2</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1.9104495644569397E-2</v>
      </c>
      <c r="AD40" s="2">
        <f>IF(AD$2=0,0,INDEX('Placebo Lags - Data'!$B:$BA,MATCH($Q40,'Placebo Lags - Data'!$A:$A,0),MATCH(AD$1,'Placebo Lags - Data'!$B$1:$BA$1,0)))*AD$5</f>
        <v>0</v>
      </c>
      <c r="AE40" s="2">
        <f>IF(AE$2=0,0,INDEX('Placebo Lags - Data'!$B:$BA,MATCH($Q40,'Placebo Lags - Data'!$A:$A,0),MATCH(AE$1,'Placebo Lags - Data'!$B$1:$BA$1,0)))*AE$5</f>
        <v>-2.3325353860855103E-2</v>
      </c>
      <c r="AF40" s="2">
        <f>IF(AF$2=0,0,INDEX('Placebo Lags - Data'!$B:$BA,MATCH($Q40,'Placebo Lags - Data'!$A:$A,0),MATCH(AF$1,'Placebo Lags - Data'!$B$1:$BA$1,0)))*AF$5</f>
        <v>8.0103412270545959E-2</v>
      </c>
      <c r="AG40" s="2">
        <f>IF(AG$2=0,0,INDEX('Placebo Lags - Data'!$B:$BA,MATCH($Q40,'Placebo Lags - Data'!$A:$A,0),MATCH(AG$1,'Placebo Lags - Data'!$B$1:$BA$1,0)))*AG$5</f>
        <v>0</v>
      </c>
      <c r="AH40" s="2">
        <f>IF(AH$2=0,0,INDEX('Placebo Lags - Data'!$B:$BA,MATCH($Q40,'Placebo Lags - Data'!$A:$A,0),MATCH(AH$1,'Placebo Lags - Data'!$B$1:$BA$1,0)))*AH$5</f>
        <v>1.5257798135280609E-2</v>
      </c>
      <c r="AI40" s="2">
        <f>IF(AI$2=0,0,INDEX('Placebo Lags - Data'!$B:$BA,MATCH($Q40,'Placebo Lags - Data'!$A:$A,0),MATCH(AI$1,'Placebo Lags - Data'!$B$1:$BA$1,0)))*AI$5</f>
        <v>2.3174211382865906E-2</v>
      </c>
      <c r="AJ40" s="2">
        <f>IF(AJ$2=0,0,INDEX('Placebo Lags - Data'!$B:$BA,MATCH($Q40,'Placebo Lags - Data'!$A:$A,0),MATCH(AJ$1,'Placebo Lags - Data'!$B$1:$BA$1,0)))*AJ$5</f>
        <v>-2.6243852451443672E-2</v>
      </c>
      <c r="AK40" s="2">
        <f>IF(AK$2=0,0,INDEX('Placebo Lags - Data'!$B:$BA,MATCH($Q40,'Placebo Lags - Data'!$A:$A,0),MATCH(AK$1,'Placebo Lags - Data'!$B$1:$BA$1,0)))*AK$5</f>
        <v>-6.3600823283195496E-2</v>
      </c>
      <c r="AL40" s="2">
        <f>IF(AL$2=0,0,INDEX('Placebo Lags - Data'!$B:$BA,MATCH($Q40,'Placebo Lags - Data'!$A:$A,0),MATCH(AL$1,'Placebo Lags - Data'!$B$1:$BA$1,0)))*AL$5</f>
        <v>-1.9237978383898735E-2</v>
      </c>
      <c r="AM40" s="2">
        <f>IF(AM$2=0,0,INDEX('Placebo Lags - Data'!$B:$BA,MATCH($Q40,'Placebo Lags - Data'!$A:$A,0),MATCH(AM$1,'Placebo Lags - Data'!$B$1:$BA$1,0)))*AM$5</f>
        <v>5.2192375063896179E-2</v>
      </c>
      <c r="AN40" s="2">
        <f>IF(AN$2=0,0,INDEX('Placebo Lags - Data'!$B:$BA,MATCH($Q40,'Placebo Lags - Data'!$A:$A,0),MATCH(AN$1,'Placebo Lags - Data'!$B$1:$BA$1,0)))*AN$5</f>
        <v>3.1164336949586868E-2</v>
      </c>
      <c r="AO40" s="2">
        <f>IF(AO$2=0,0,INDEX('Placebo Lags - Data'!$B:$BA,MATCH($Q40,'Placebo Lags - Data'!$A:$A,0),MATCH(AO$1,'Placebo Lags - Data'!$B$1:$BA$1,0)))*AO$5</f>
        <v>3.218725323677063E-2</v>
      </c>
      <c r="AP40" s="2">
        <f>IF(AP$2=0,0,INDEX('Placebo Lags - Data'!$B:$BA,MATCH($Q40,'Placebo Lags - Data'!$A:$A,0),MATCH(AP$1,'Placebo Lags - Data'!$B$1:$BA$1,0)))*AP$5</f>
        <v>1.2344076298177242E-2</v>
      </c>
      <c r="AQ40" s="2">
        <f>IF(AQ$2=0,0,INDEX('Placebo Lags - Data'!$B:$BA,MATCH($Q40,'Placebo Lags - Data'!$A:$A,0),MATCH(AQ$1,'Placebo Lags - Data'!$B$1:$BA$1,0)))*AQ$5</f>
        <v>6.6326051019132137E-3</v>
      </c>
      <c r="AR40" s="2">
        <f>IF(AR$2=0,0,INDEX('Placebo Lags - Data'!$B:$BA,MATCH($Q40,'Placebo Lags - Data'!$A:$A,0),MATCH(AR$1,'Placebo Lags - Data'!$B$1:$BA$1,0)))*AR$5</f>
        <v>-2.1456260234117508E-2</v>
      </c>
      <c r="AS40" s="2">
        <f>IF(AS$2=0,0,INDEX('Placebo Lags - Data'!$B:$BA,MATCH($Q40,'Placebo Lags - Data'!$A:$A,0),MATCH(AS$1,'Placebo Lags - Data'!$B$1:$BA$1,0)))*AS$5</f>
        <v>-6.1991449445486069E-2</v>
      </c>
      <c r="AT40" s="2">
        <f>IF(AT$2=0,0,INDEX('Placebo Lags - Data'!$B:$BA,MATCH($Q40,'Placebo Lags - Data'!$A:$A,0),MATCH(AT$1,'Placebo Lags - Data'!$B$1:$BA$1,0)))*AT$5</f>
        <v>0</v>
      </c>
      <c r="AU40" s="2">
        <f>IF(AU$2=0,0,INDEX('Placebo Lags - Data'!$B:$BA,MATCH($Q40,'Placebo Lags - Data'!$A:$A,0),MATCH(AU$1,'Placebo Lags - Data'!$B$1:$BA$1,0)))*AU$5</f>
        <v>-1.7125217244029045E-2</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-4.6072866767644882E-2</v>
      </c>
      <c r="AZ40" s="2">
        <f>IF(AZ$2=0,0,INDEX('Placebo Lags - Data'!$B:$BA,MATCH($Q40,'Placebo Lags - Data'!$A:$A,0),MATCH(AZ$1,'Placebo Lags - Data'!$B$1:$BA$1,0)))*AZ$5</f>
        <v>-6.0342408716678619E-2</v>
      </c>
      <c r="BA40" s="2">
        <f>IF(BA$2=0,0,INDEX('Placebo Lags - Data'!$B:$BA,MATCH($Q40,'Placebo Lags - Data'!$A:$A,0),MATCH(BA$1,'Placebo Lags - Data'!$B$1:$BA$1,0)))*BA$5</f>
        <v>1.751893013715744E-2</v>
      </c>
      <c r="BB40" s="2">
        <f>IF(BB$2=0,0,INDEX('Placebo Lags - Data'!$B:$BA,MATCH($Q40,'Placebo Lags - Data'!$A:$A,0),MATCH(BB$1,'Placebo Lags - Data'!$B$1:$BA$1,0)))*BB$5</f>
        <v>0</v>
      </c>
      <c r="BC40" s="2">
        <f>IF(BC$2=0,0,INDEX('Placebo Lags - Data'!$B:$BA,MATCH($Q40,'Placebo Lags - Data'!$A:$A,0),MATCH(BC$1,'Placebo Lags - Data'!$B$1:$BA$1,0)))*BC$5</f>
        <v>-6.8485118448734283E-2</v>
      </c>
      <c r="BD40" s="2">
        <f>IF(BD$2=0,0,INDEX('Placebo Lags - Data'!$B:$BA,MATCH($Q40,'Placebo Lags - Data'!$A:$A,0),MATCH(BD$1,'Placebo Lags - Data'!$B$1:$BA$1,0)))*BD$5</f>
        <v>4.8601338639855385E-3</v>
      </c>
      <c r="BE40" s="2">
        <f>IF(BE$2=0,0,INDEX('Placebo Lags - Data'!$B:$BA,MATCH($Q40,'Placebo Lags - Data'!$A:$A,0),MATCH(BE$1,'Placebo Lags - Data'!$B$1:$BA$1,0)))*BE$5</f>
        <v>0</v>
      </c>
      <c r="BF40" s="2">
        <f>IF(BF$2=0,0,INDEX('Placebo Lags - Data'!$B:$BA,MATCH($Q40,'Placebo Lags - Data'!$A:$A,0),MATCH(BF$1,'Placebo Lags - Data'!$B$1:$BA$1,0)))*BF$5</f>
        <v>-2.3772811517119408E-2</v>
      </c>
      <c r="BG40" s="2">
        <f>IF(BG$2=0,0,INDEX('Placebo Lags - Data'!$B:$BA,MATCH($Q40,'Placebo Lags - Data'!$A:$A,0),MATCH(BG$1,'Placebo Lags - Data'!$B$1:$BA$1,0)))*BG$5</f>
        <v>-4.2256630957126617E-2</v>
      </c>
      <c r="BH40" s="2">
        <f>IF(BH$2=0,0,INDEX('Placebo Lags - Data'!$B:$BA,MATCH($Q40,'Placebo Lags - Data'!$A:$A,0),MATCH(BH$1,'Placebo Lags - Data'!$B$1:$BA$1,0)))*BH$5</f>
        <v>1.277620904147625E-2</v>
      </c>
      <c r="BI40" s="2">
        <f>IF(BI$2=0,0,INDEX('Placebo Lags - Data'!$B:$BA,MATCH($Q40,'Placebo Lags - Data'!$A:$A,0),MATCH(BI$1,'Placebo Lags - Data'!$B$1:$BA$1,0)))*BI$5</f>
        <v>1.0723200626671314E-2</v>
      </c>
      <c r="BJ40" s="2">
        <f>IF(BJ$2=0,0,INDEX('Placebo Lags - Data'!$B:$BA,MATCH($Q40,'Placebo Lags - Data'!$A:$A,0),MATCH(BJ$1,'Placebo Lags - Data'!$B$1:$BA$1,0)))*BJ$5</f>
        <v>0</v>
      </c>
      <c r="BK40" s="2">
        <f>IF(BK$2=0,0,INDEX('Placebo Lags - Data'!$B:$BA,MATCH($Q40,'Placebo Lags - Data'!$A:$A,0),MATCH(BK$1,'Placebo Lags - Data'!$B$1:$BA$1,0)))*BK$5</f>
        <v>4.4603418558835983E-2</v>
      </c>
      <c r="BL40" s="2">
        <f>IF(BL$2=0,0,INDEX('Placebo Lags - Data'!$B:$BA,MATCH($Q40,'Placebo Lags - Data'!$A:$A,0),MATCH(BL$1,'Placebo Lags - Data'!$B$1:$BA$1,0)))*BL$5</f>
        <v>7.0626940578222275E-3</v>
      </c>
      <c r="BM40" s="2">
        <f>IF(BM$2=0,0,INDEX('Placebo Lags - Data'!$B:$BA,MATCH($Q40,'Placebo Lags - Data'!$A:$A,0),MATCH(BM$1,'Placebo Lags - Data'!$B$1:$BA$1,0)))*BM$5</f>
        <v>4.5073293149471283E-2</v>
      </c>
      <c r="BN40" s="2">
        <f>IF(BN$2=0,0,INDEX('Placebo Lags - Data'!$B:$BA,MATCH($Q40,'Placebo Lags - Data'!$A:$A,0),MATCH(BN$1,'Placebo Lags - Data'!$B$1:$BA$1,0)))*BN$5</f>
        <v>3.1044237315654755E-2</v>
      </c>
      <c r="BO40" s="2">
        <f>IF(BO$2=0,0,INDEX('Placebo Lags - Data'!$B:$BA,MATCH($Q40,'Placebo Lags - Data'!$A:$A,0),MATCH(BO$1,'Placebo Lags - Data'!$B$1:$BA$1,0)))*BO$5</f>
        <v>5.6941545335575938E-4</v>
      </c>
      <c r="BP40" s="2">
        <f>IF(BP$2=0,0,INDEX('Placebo Lags - Data'!$B:$BA,MATCH($Q40,'Placebo Lags - Data'!$A:$A,0),MATCH(BP$1,'Placebo Lags - Data'!$B$1:$BA$1,0)))*BP$5</f>
        <v>-7.7621780335903168E-2</v>
      </c>
    </row>
    <row r="41" spans="1:70" x14ac:dyDescent="0.25">
      <c r="A41" t="s">
        <v>52</v>
      </c>
      <c r="B41" s="2">
        <f t="shared" si="4"/>
        <v>0</v>
      </c>
    </row>
    <row r="42" spans="1:70" x14ac:dyDescent="0.25">
      <c r="A42" t="s">
        <v>34</v>
      </c>
      <c r="B42" s="2">
        <f t="shared" si="4"/>
        <v>0</v>
      </c>
    </row>
    <row r="43" spans="1:70" x14ac:dyDescent="0.25">
      <c r="A43" t="s">
        <v>61</v>
      </c>
      <c r="B43" s="2">
        <f t="shared" si="4"/>
        <v>0</v>
      </c>
    </row>
    <row r="44" spans="1:70" x14ac:dyDescent="0.25">
      <c r="A44" t="s">
        <v>65</v>
      </c>
      <c r="B44" s="2">
        <f t="shared" si="4"/>
        <v>0</v>
      </c>
    </row>
    <row r="45" spans="1:70" x14ac:dyDescent="0.25">
      <c r="A45" t="s">
        <v>69</v>
      </c>
      <c r="B45" s="2">
        <f t="shared" si="4"/>
        <v>0</v>
      </c>
    </row>
    <row r="46" spans="1:70" x14ac:dyDescent="0.25">
      <c r="A46" t="s">
        <v>35</v>
      </c>
      <c r="B46" s="2">
        <f t="shared" si="4"/>
        <v>0</v>
      </c>
    </row>
    <row r="47" spans="1:70" x14ac:dyDescent="0.25">
      <c r="A47" t="s">
        <v>74</v>
      </c>
      <c r="B47" s="2">
        <f t="shared" si="4"/>
        <v>0</v>
      </c>
    </row>
    <row r="48" spans="1:70" x14ac:dyDescent="0.25">
      <c r="A48" t="s">
        <v>79</v>
      </c>
      <c r="B48" s="2">
        <f t="shared" si="4"/>
        <v>0</v>
      </c>
    </row>
    <row r="49" spans="1:2" x14ac:dyDescent="0.25">
      <c r="A49" t="s">
        <v>101</v>
      </c>
      <c r="B49" s="2">
        <f t="shared" si="4"/>
        <v>0</v>
      </c>
    </row>
    <row r="50" spans="1:2" x14ac:dyDescent="0.25">
      <c r="A50" t="s">
        <v>103</v>
      </c>
      <c r="B50" s="2">
        <f t="shared" si="4"/>
        <v>0</v>
      </c>
    </row>
    <row r="51" spans="1:2" x14ac:dyDescent="0.25">
      <c r="A51" t="s">
        <v>115</v>
      </c>
      <c r="B51" s="2">
        <f t="shared" si="4"/>
        <v>0</v>
      </c>
    </row>
    <row r="52" spans="1:2" x14ac:dyDescent="0.25">
      <c r="A52" t="s">
        <v>121</v>
      </c>
      <c r="B52" s="2">
        <f t="shared" si="4"/>
        <v>0</v>
      </c>
    </row>
  </sheetData>
  <sortState ref="A2:B52">
    <sortCondition descending="1" ref="B2:B52"/>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2" sqref="B2"/>
    </sheetView>
  </sheetViews>
  <sheetFormatPr defaultColWidth="8.85546875" defaultRowHeight="15" x14ac:dyDescent="0.25"/>
  <sheetData>
    <row r="1" spans="1:6" x14ac:dyDescent="0.25">
      <c r="A1" t="s">
        <v>166</v>
      </c>
      <c r="B1" t="s">
        <v>167</v>
      </c>
      <c r="C1" t="s">
        <v>193</v>
      </c>
      <c r="D1" t="s">
        <v>194</v>
      </c>
      <c r="E1" t="s">
        <v>195</v>
      </c>
      <c r="F1" t="s">
        <v>196</v>
      </c>
    </row>
    <row r="2" spans="1:6" x14ac:dyDescent="0.25">
      <c r="A2">
        <v>1982</v>
      </c>
      <c r="B2">
        <f>INDEX('Pre-Treatment Test - Data'!B$2:B$35,MATCH($A2,'Pre-Treatment Test - Data'!$A$2:$A$35,0))</f>
        <v>0.46242773532867432</v>
      </c>
      <c r="C2">
        <f>INDEX('Pre-Treatment Test - Data'!C$2:C$35,MATCH($A2,'Pre-Treatment Test - Data'!$A$2:$A$35,0))</f>
        <v>0.46249172374606135</v>
      </c>
      <c r="D2">
        <f>INDEX('Pre-Treatment Test - Data'!D$2:D$35,MATCH($A2,'Pre-Treatment Test - Data'!$A$2:$A$35,0))</f>
        <v>0.46877014818787571</v>
      </c>
      <c r="E2">
        <f>INDEX('Pre-Treatment Test - Data'!E$2:E$35,MATCH($A2,'Pre-Treatment Test - Data'!$A$2:$A$35,0))</f>
        <v>0.47754473552107807</v>
      </c>
      <c r="F2">
        <f>INDEX('Pre-Treatment Test - Data'!F$2:F$35,MATCH($A2,'Pre-Treatment Test - Data'!$A$2:$A$35,0))</f>
        <v>0.48370350077748303</v>
      </c>
    </row>
    <row r="3" spans="1:6" x14ac:dyDescent="0.25">
      <c r="A3">
        <v>1983</v>
      </c>
      <c r="B3">
        <f>INDEX('Pre-Treatment Test - Data'!B$2:B$35,MATCH($A3,'Pre-Treatment Test - Data'!$A$2:$A$35,0))</f>
        <v>0.45858585834503174</v>
      </c>
      <c r="C3">
        <f>INDEX('Pre-Treatment Test - Data'!C$2:C$35,MATCH($A3,'Pre-Treatment Test - Data'!$A$2:$A$35,0))</f>
        <v>0.45429284453392033</v>
      </c>
      <c r="D3">
        <f>INDEX('Pre-Treatment Test - Data'!D$2:D$35,MATCH($A3,'Pre-Treatment Test - Data'!$A$2:$A$35,0))</f>
        <v>0.45362276819348335</v>
      </c>
      <c r="E3">
        <f>INDEX('Pre-Treatment Test - Data'!E$2:E$35,MATCH($A3,'Pre-Treatment Test - Data'!$A$2:$A$35,0))</f>
        <v>0.4467334520816803</v>
      </c>
      <c r="F3">
        <f>INDEX('Pre-Treatment Test - Data'!F$2:F$35,MATCH($A3,'Pre-Treatment Test - Data'!$A$2:$A$35,0))</f>
        <v>0.45849224081635476</v>
      </c>
    </row>
    <row r="4" spans="1:6" x14ac:dyDescent="0.25">
      <c r="A4">
        <v>1984</v>
      </c>
      <c r="B4">
        <f>INDEX('Pre-Treatment Test - Data'!B$2:B$35,MATCH($A4,'Pre-Treatment Test - Data'!$A$2:$A$35,0))</f>
        <v>0.41060903668403625</v>
      </c>
      <c r="C4">
        <f>INDEX('Pre-Treatment Test - Data'!C$2:C$35,MATCH($A4,'Pre-Treatment Test - Data'!$A$2:$A$35,0))</f>
        <v>0.41522167655825615</v>
      </c>
      <c r="D4">
        <f>INDEX('Pre-Treatment Test - Data'!D$2:D$35,MATCH($A4,'Pre-Treatment Test - Data'!$A$2:$A$35,0))</f>
        <v>0.42668053266406064</v>
      </c>
      <c r="E4">
        <f>INDEX('Pre-Treatment Test - Data'!E$2:E$35,MATCH($A4,'Pre-Treatment Test - Data'!$A$2:$A$35,0))</f>
        <v>0.4345811729729176</v>
      </c>
      <c r="F4">
        <f>INDEX('Pre-Treatment Test - Data'!F$2:F$35,MATCH($A4,'Pre-Treatment Test - Data'!$A$2:$A$35,0))</f>
        <v>0.46215030264854434</v>
      </c>
    </row>
    <row r="5" spans="1:6" x14ac:dyDescent="0.25">
      <c r="A5">
        <v>1985</v>
      </c>
      <c r="B5">
        <f>INDEX('Pre-Treatment Test - Data'!B$2:B$35,MATCH($A5,'Pre-Treatment Test - Data'!$A$2:$A$35,0))</f>
        <v>0.39177489280700684</v>
      </c>
      <c r="C5">
        <f>INDEX('Pre-Treatment Test - Data'!C$2:C$35,MATCH($A5,'Pre-Treatment Test - Data'!$A$2:$A$35,0))</f>
        <v>0.39546543154120445</v>
      </c>
      <c r="D5">
        <f>INDEX('Pre-Treatment Test - Data'!D$2:D$35,MATCH($A5,'Pre-Treatment Test - Data'!$A$2:$A$35,0))</f>
        <v>0.39343214502930635</v>
      </c>
      <c r="E5">
        <f>INDEX('Pre-Treatment Test - Data'!E$2:E$35,MATCH($A5,'Pre-Treatment Test - Data'!$A$2:$A$35,0))</f>
        <v>0.39945906355977057</v>
      </c>
      <c r="F5">
        <f>INDEX('Pre-Treatment Test - Data'!F$2:F$35,MATCH($A5,'Pre-Treatment Test - Data'!$A$2:$A$35,0))</f>
        <v>0.4112942462861538</v>
      </c>
    </row>
    <row r="6" spans="1:6" x14ac:dyDescent="0.25">
      <c r="A6">
        <v>1986</v>
      </c>
      <c r="B6">
        <f>INDEX('Pre-Treatment Test - Data'!B$2:B$35,MATCH($A6,'Pre-Treatment Test - Data'!$A$2:$A$35,0))</f>
        <v>0.42994242906570435</v>
      </c>
      <c r="C6">
        <f>INDEX('Pre-Treatment Test - Data'!C$2:C$35,MATCH($A6,'Pre-Treatment Test - Data'!$A$2:$A$35,0))</f>
        <v>0.42508276712894438</v>
      </c>
      <c r="D6">
        <f>INDEX('Pre-Treatment Test - Data'!D$2:D$35,MATCH($A6,'Pre-Treatment Test - Data'!$A$2:$A$35,0))</f>
        <v>0.42286120837926872</v>
      </c>
      <c r="E6">
        <f>INDEX('Pre-Treatment Test - Data'!E$2:E$35,MATCH($A6,'Pre-Treatment Test - Data'!$A$2:$A$35,0))</f>
        <v>0.4047765274643898</v>
      </c>
      <c r="F6">
        <f>INDEX('Pre-Treatment Test - Data'!F$2:F$35,MATCH($A6,'Pre-Treatment Test - Data'!$A$2:$A$35,0))</f>
        <v>0.42963569882512093</v>
      </c>
    </row>
    <row r="7" spans="1:6" x14ac:dyDescent="0.25">
      <c r="A7">
        <v>1987</v>
      </c>
      <c r="B7">
        <f>INDEX('Pre-Treatment Test - Data'!B$2:B$35,MATCH($A7,'Pre-Treatment Test - Data'!$A$2:$A$35,0))</f>
        <v>0.38387715816497803</v>
      </c>
      <c r="C7">
        <f>INDEX('Pre-Treatment Test - Data'!C$2:C$35,MATCH($A7,'Pre-Treatment Test - Data'!$A$2:$A$35,0))</f>
        <v>0.38791163915395732</v>
      </c>
      <c r="D7">
        <f>INDEX('Pre-Treatment Test - Data'!D$2:D$35,MATCH($A7,'Pre-Treatment Test - Data'!$A$2:$A$35,0))</f>
        <v>0.38661672985553747</v>
      </c>
      <c r="E7">
        <f>INDEX('Pre-Treatment Test - Data'!E$2:E$35,MATCH($A7,'Pre-Treatment Test - Data'!$A$2:$A$35,0))</f>
        <v>0.38161431989073752</v>
      </c>
      <c r="F7">
        <f>INDEX('Pre-Treatment Test - Data'!F$2:F$35,MATCH($A7,'Pre-Treatment Test - Data'!$A$2:$A$35,0))</f>
        <v>0.41443740636110304</v>
      </c>
    </row>
    <row r="8" spans="1:6" x14ac:dyDescent="0.25">
      <c r="A8">
        <v>1988</v>
      </c>
      <c r="B8">
        <f>INDEX('Pre-Treatment Test - Data'!B$2:B$35,MATCH($A8,'Pre-Treatment Test - Data'!$A$2:$A$35,0))</f>
        <v>0.38562092185020447</v>
      </c>
      <c r="C8">
        <f>INDEX('Pre-Treatment Test - Data'!C$2:C$35,MATCH($A8,'Pre-Treatment Test - Data'!$A$2:$A$35,0))</f>
        <v>0.3812879464030266</v>
      </c>
      <c r="D8">
        <f>INDEX('Pre-Treatment Test - Data'!D$2:D$35,MATCH($A8,'Pre-Treatment Test - Data'!$A$2:$A$35,0))</f>
        <v>0.38049909323453907</v>
      </c>
      <c r="E8">
        <f>INDEX('Pre-Treatment Test - Data'!E$2:E$35,MATCH($A8,'Pre-Treatment Test - Data'!$A$2:$A$35,0))</f>
        <v>0.37798279941082003</v>
      </c>
      <c r="F8">
        <f>INDEX('Pre-Treatment Test - Data'!F$2:F$35,MATCH($A8,'Pre-Treatment Test - Data'!$A$2:$A$35,0))</f>
        <v>0.40005667343735696</v>
      </c>
    </row>
    <row r="9" spans="1:6" x14ac:dyDescent="0.25">
      <c r="A9">
        <v>1989</v>
      </c>
      <c r="B9">
        <f>INDEX('Pre-Treatment Test - Data'!B$2:B$35,MATCH($A9,'Pre-Treatment Test - Data'!$A$2:$A$35,0))</f>
        <v>0.3767605721950531</v>
      </c>
      <c r="C9">
        <f>INDEX('Pre-Treatment Test - Data'!C$2:C$35,MATCH($A9,'Pre-Treatment Test - Data'!$A$2:$A$35,0))</f>
        <v>0.37652871060371396</v>
      </c>
      <c r="D9">
        <f>INDEX('Pre-Treatment Test - Data'!D$2:D$35,MATCH($A9,'Pre-Treatment Test - Data'!$A$2:$A$35,0))</f>
        <v>0.37873609951138493</v>
      </c>
      <c r="E9">
        <f>INDEX('Pre-Treatment Test - Data'!E$2:E$35,MATCH($A9,'Pre-Treatment Test - Data'!$A$2:$A$35,0))</f>
        <v>0.40087952077388755</v>
      </c>
      <c r="F9">
        <f>INDEX('Pre-Treatment Test - Data'!F$2:F$35,MATCH($A9,'Pre-Treatment Test - Data'!$A$2:$A$35,0))</f>
        <v>0.39096378086507322</v>
      </c>
    </row>
    <row r="10" spans="1:6" x14ac:dyDescent="0.25">
      <c r="A10">
        <v>1990</v>
      </c>
      <c r="B10">
        <f>INDEX('Pre-Treatment Test - Data'!B$2:B$35,MATCH($A10,'Pre-Treatment Test - Data'!$A$2:$A$35,0))</f>
        <v>0.37627813220024109</v>
      </c>
      <c r="C10">
        <f>INDEX('Pre-Treatment Test - Data'!C$2:C$35,MATCH($A10,'Pre-Treatment Test - Data'!$A$2:$A$35,0))</f>
        <v>0.38711089265346527</v>
      </c>
      <c r="D10">
        <f>INDEX('Pre-Treatment Test - Data'!D$2:D$35,MATCH($A10,'Pre-Treatment Test - Data'!$A$2:$A$35,0))</f>
        <v>0.38633651041984562</v>
      </c>
      <c r="E10">
        <f>INDEX('Pre-Treatment Test - Data'!E$2:E$35,MATCH($A10,'Pre-Treatment Test - Data'!$A$2:$A$35,0))</f>
        <v>0.37985733094811441</v>
      </c>
      <c r="F10">
        <f>INDEX('Pre-Treatment Test - Data'!F$2:F$35,MATCH($A10,'Pre-Treatment Test - Data'!$A$2:$A$35,0))</f>
        <v>0.42647601497173304</v>
      </c>
    </row>
    <row r="11" spans="1:6" x14ac:dyDescent="0.25">
      <c r="A11">
        <v>1991</v>
      </c>
      <c r="B11">
        <f>INDEX('Pre-Treatment Test - Data'!B$2:B$35,MATCH($A11,'Pre-Treatment Test - Data'!$A$2:$A$35,0))</f>
        <v>0.3919999897480011</v>
      </c>
      <c r="C11">
        <f>INDEX('Pre-Treatment Test - Data'!C$2:C$35,MATCH($A11,'Pre-Treatment Test - Data'!$A$2:$A$35,0))</f>
        <v>0.38410090702772137</v>
      </c>
      <c r="D11">
        <f>INDEX('Pre-Treatment Test - Data'!D$2:D$35,MATCH($A11,'Pre-Treatment Test - Data'!$A$2:$A$35,0))</f>
        <v>0.38757005709409714</v>
      </c>
      <c r="E11">
        <f>INDEX('Pre-Treatment Test - Data'!E$2:E$35,MATCH($A11,'Pre-Treatment Test - Data'!$A$2:$A$35,0))</f>
        <v>0.38393917849659925</v>
      </c>
      <c r="F11">
        <f>INDEX('Pre-Treatment Test - Data'!F$2:F$35,MATCH($A11,'Pre-Treatment Test - Data'!$A$2:$A$35,0))</f>
        <v>0.39316861289739613</v>
      </c>
    </row>
    <row r="12" spans="1:6" x14ac:dyDescent="0.25">
      <c r="A12">
        <v>1992</v>
      </c>
      <c r="B12">
        <f>INDEX('Pre-Treatment Test - Data'!B$2:B$35,MATCH($A12,'Pre-Treatment Test - Data'!$A$2:$A$35,0))</f>
        <v>0.35546037554740906</v>
      </c>
      <c r="C12">
        <f>INDEX('Pre-Treatment Test - Data'!C$2:C$35,MATCH($A12,'Pre-Treatment Test - Data'!$A$2:$A$35,0))</f>
        <v>0.36129151625931261</v>
      </c>
      <c r="D12">
        <f>INDEX('Pre-Treatment Test - Data'!D$2:D$35,MATCH($A12,'Pre-Treatment Test - Data'!$A$2:$A$35,0))</f>
        <v>0.36259684684872628</v>
      </c>
      <c r="E12">
        <f>INDEX('Pre-Treatment Test - Data'!E$2:E$35,MATCH($A12,'Pre-Treatment Test - Data'!$A$2:$A$35,0))</f>
        <v>0.36121428298950192</v>
      </c>
      <c r="F12">
        <f>INDEX('Pre-Treatment Test - Data'!F$2:F$35,MATCH($A12,'Pre-Treatment Test - Data'!$A$2:$A$35,0))</f>
        <v>0.414920767173171</v>
      </c>
    </row>
    <row r="13" spans="1:6" x14ac:dyDescent="0.25">
      <c r="A13">
        <v>1993</v>
      </c>
      <c r="B13">
        <f>INDEX('Pre-Treatment Test - Data'!B$2:B$35,MATCH($A13,'Pre-Treatment Test - Data'!$A$2:$A$35,0))</f>
        <v>0.32978722453117371</v>
      </c>
      <c r="C13">
        <f>INDEX('Pre-Treatment Test - Data'!C$2:C$35,MATCH($A13,'Pre-Treatment Test - Data'!$A$2:$A$35,0))</f>
        <v>0.33687886363267899</v>
      </c>
      <c r="D13">
        <f>INDEX('Pre-Treatment Test - Data'!D$2:D$35,MATCH($A13,'Pre-Treatment Test - Data'!$A$2:$A$35,0))</f>
        <v>0.33441038575768467</v>
      </c>
      <c r="E13">
        <f>INDEX('Pre-Treatment Test - Data'!E$2:E$35,MATCH($A13,'Pre-Treatment Test - Data'!$A$2:$A$35,0))</f>
        <v>0.32865397959947584</v>
      </c>
      <c r="F13">
        <f>INDEX('Pre-Treatment Test - Data'!F$2:F$35,MATCH($A13,'Pre-Treatment Test - Data'!$A$2:$A$35,0))</f>
        <v>0.37086299385130406</v>
      </c>
    </row>
    <row r="14" spans="1:6" x14ac:dyDescent="0.25">
      <c r="A14">
        <v>1994</v>
      </c>
      <c r="B14">
        <f>INDEX('Pre-Treatment Test - Data'!B$2:B$35,MATCH($A14,'Pre-Treatment Test - Data'!$A$2:$A$35,0))</f>
        <v>0.33273056149482727</v>
      </c>
      <c r="C14">
        <f>INDEX('Pre-Treatment Test - Data'!C$2:C$35,MATCH($A14,'Pre-Treatment Test - Data'!$A$2:$A$35,0))</f>
        <v>0.33613276308774948</v>
      </c>
      <c r="D14">
        <f>INDEX('Pre-Treatment Test - Data'!D$2:D$35,MATCH($A14,'Pre-Treatment Test - Data'!$A$2:$A$35,0))</f>
        <v>0.33822879108786585</v>
      </c>
      <c r="E14">
        <f>INDEX('Pre-Treatment Test - Data'!E$2:E$35,MATCH($A14,'Pre-Treatment Test - Data'!$A$2:$A$35,0))</f>
        <v>0.33777104133367536</v>
      </c>
      <c r="F14">
        <f>INDEX('Pre-Treatment Test - Data'!F$2:F$35,MATCH($A14,'Pre-Treatment Test - Data'!$A$2:$A$35,0))</f>
        <v>0.38773374012112616</v>
      </c>
    </row>
    <row r="15" spans="1:6" x14ac:dyDescent="0.25">
      <c r="A15">
        <v>1995</v>
      </c>
      <c r="B15">
        <f>INDEX('Pre-Treatment Test - Data'!B$2:B$35,MATCH($A15,'Pre-Treatment Test - Data'!$A$2:$A$35,0))</f>
        <v>0.35067436099052429</v>
      </c>
      <c r="C15">
        <f>INDEX('Pre-Treatment Test - Data'!C$2:C$35,MATCH($A15,'Pre-Treatment Test - Data'!$A$2:$A$35,0))</f>
        <v>0.33535041403770438</v>
      </c>
      <c r="D15">
        <f>INDEX('Pre-Treatment Test - Data'!D$2:D$35,MATCH($A15,'Pre-Treatment Test - Data'!$A$2:$A$35,0))</f>
        <v>0.33760040912032124</v>
      </c>
      <c r="E15">
        <f>INDEX('Pre-Treatment Test - Data'!E$2:E$35,MATCH($A15,'Pre-Treatment Test - Data'!$A$2:$A$35,0))</f>
        <v>0.34310747945308689</v>
      </c>
      <c r="F15">
        <f>INDEX('Pre-Treatment Test - Data'!F$2:F$35,MATCH($A15,'Pre-Treatment Test - Data'!$A$2:$A$35,0))</f>
        <v>0.35022311910986903</v>
      </c>
    </row>
    <row r="16" spans="1:6" x14ac:dyDescent="0.25">
      <c r="A16">
        <v>1996</v>
      </c>
      <c r="B16">
        <f>INDEX('Pre-Treatment Test - Data'!B$2:B$35,MATCH($A16,'Pre-Treatment Test - Data'!$A$2:$A$35,0))</f>
        <v>0.30434781312942505</v>
      </c>
      <c r="C16">
        <f>INDEX('Pre-Treatment Test - Data'!C$2:C$35,MATCH($A16,'Pre-Treatment Test - Data'!$A$2:$A$35,0))</f>
        <v>0.30724632464349272</v>
      </c>
      <c r="D16">
        <f>INDEX('Pre-Treatment Test - Data'!D$2:D$35,MATCH($A16,'Pre-Treatment Test - Data'!$A$2:$A$35,0))</f>
        <v>0.30685565605759618</v>
      </c>
      <c r="E16">
        <f>INDEX('Pre-Treatment Test - Data'!E$2:E$35,MATCH($A16,'Pre-Treatment Test - Data'!$A$2:$A$35,0))</f>
        <v>0.30154025730490686</v>
      </c>
      <c r="F16">
        <f>INDEX('Pre-Treatment Test - Data'!F$2:F$35,MATCH($A16,'Pre-Treatment Test - Data'!$A$2:$A$35,0))</f>
        <v>0.30394501912593841</v>
      </c>
    </row>
    <row r="17" spans="1:6" x14ac:dyDescent="0.25">
      <c r="A17">
        <v>1997</v>
      </c>
      <c r="B17">
        <f>INDEX('Pre-Treatment Test - Data'!B$2:B$35,MATCH($A17,'Pre-Treatment Test - Data'!$A$2:$A$35,0))</f>
        <v>0.26956522464752197</v>
      </c>
      <c r="C17">
        <f>INDEX('Pre-Treatment Test - Data'!C$2:C$35,MATCH($A17,'Pre-Treatment Test - Data'!$A$2:$A$35,0))</f>
        <v>0.27828589279949661</v>
      </c>
      <c r="D17">
        <f>INDEX('Pre-Treatment Test - Data'!D$2:D$35,MATCH($A17,'Pre-Treatment Test - Data'!$A$2:$A$35,0))</f>
        <v>0.2768849244117737</v>
      </c>
      <c r="E17">
        <f>INDEX('Pre-Treatment Test - Data'!E$2:E$35,MATCH($A17,'Pre-Treatment Test - Data'!$A$2:$A$35,0))</f>
        <v>0.27975908362865448</v>
      </c>
      <c r="F17">
        <f>INDEX('Pre-Treatment Test - Data'!F$2:F$35,MATCH($A17,'Pre-Treatment Test - Data'!$A$2:$A$35,0))</f>
        <v>0.26917370837926868</v>
      </c>
    </row>
    <row r="18" spans="1:6" x14ac:dyDescent="0.25">
      <c r="A18">
        <v>1998</v>
      </c>
      <c r="B18">
        <f>INDEX('Pre-Treatment Test - Data'!B$2:B$35,MATCH($A18,'Pre-Treatment Test - Data'!$A$2:$A$35,0))</f>
        <v>0.3430493175983429</v>
      </c>
      <c r="C18">
        <f>INDEX('Pre-Treatment Test - Data'!C$2:C$35,MATCH($A18,'Pre-Treatment Test - Data'!$A$2:$A$35,0))</f>
        <v>0.32082698729634285</v>
      </c>
      <c r="D18">
        <f>INDEX('Pre-Treatment Test - Data'!D$2:D$35,MATCH($A18,'Pre-Treatment Test - Data'!$A$2:$A$35,0))</f>
        <v>0.31883792465925209</v>
      </c>
      <c r="E18">
        <f>INDEX('Pre-Treatment Test - Data'!E$2:E$35,MATCH($A18,'Pre-Treatment Test - Data'!$A$2:$A$35,0))</f>
        <v>0.32089505350589753</v>
      </c>
      <c r="F18">
        <f>INDEX('Pre-Treatment Test - Data'!F$2:F$35,MATCH($A18,'Pre-Treatment Test - Data'!$A$2:$A$35,0))</f>
        <v>0.34266561667621137</v>
      </c>
    </row>
    <row r="19" spans="1:6" x14ac:dyDescent="0.25">
      <c r="A19">
        <v>1999</v>
      </c>
      <c r="B19">
        <f>INDEX('Pre-Treatment Test - Data'!B$2:B$35,MATCH($A19,'Pre-Treatment Test - Data'!$A$2:$A$35,0))</f>
        <v>0.25872689485549927</v>
      </c>
      <c r="C19">
        <f>INDEX('Pre-Treatment Test - Data'!C$2:C$35,MATCH($A19,'Pre-Treatment Test - Data'!$A$2:$A$35,0))</f>
        <v>0.29186471855640417</v>
      </c>
      <c r="D19">
        <f>INDEX('Pre-Treatment Test - Data'!D$2:D$35,MATCH($A19,'Pre-Treatment Test - Data'!$A$2:$A$35,0))</f>
        <v>0.28787294262647634</v>
      </c>
      <c r="E19">
        <f>INDEX('Pre-Treatment Test - Data'!E$2:E$35,MATCH($A19,'Pre-Treatment Test - Data'!$A$2:$A$35,0))</f>
        <v>0.29063450297713278</v>
      </c>
      <c r="F19">
        <f>INDEX('Pre-Treatment Test - Data'!F$2:F$35,MATCH($A19,'Pre-Treatment Test - Data'!$A$2:$A$35,0))</f>
        <v>0.29464798843860629</v>
      </c>
    </row>
    <row r="20" spans="1:6" x14ac:dyDescent="0.25">
      <c r="A20">
        <v>2000</v>
      </c>
      <c r="B20">
        <f>INDEX('Pre-Treatment Test - Data'!B$2:B$35,MATCH($A20,'Pre-Treatment Test - Data'!$A$2:$A$35,0))</f>
        <v>0.30885529518127441</v>
      </c>
      <c r="C20">
        <f>INDEX('Pre-Treatment Test - Data'!C$2:C$35,MATCH($A20,'Pre-Treatment Test - Data'!$A$2:$A$35,0))</f>
        <v>0.29593857404589657</v>
      </c>
      <c r="D20">
        <f>INDEX('Pre-Treatment Test - Data'!D$2:D$35,MATCH($A20,'Pre-Treatment Test - Data'!$A$2:$A$35,0))</f>
        <v>0.29676557281613358</v>
      </c>
      <c r="E20">
        <f>INDEX('Pre-Treatment Test - Data'!E$2:E$35,MATCH($A20,'Pre-Treatment Test - Data'!$A$2:$A$35,0))</f>
        <v>0.31277848640084266</v>
      </c>
      <c r="F20">
        <f>INDEX('Pre-Treatment Test - Data'!F$2:F$35,MATCH($A20,'Pre-Treatment Test - Data'!$A$2:$A$35,0))</f>
        <v>0.28941438190639024</v>
      </c>
    </row>
    <row r="21" spans="1:6" x14ac:dyDescent="0.25">
      <c r="A21">
        <v>2001</v>
      </c>
      <c r="B21">
        <f>INDEX('Pre-Treatment Test - Data'!B$2:B$35,MATCH($A21,'Pre-Treatment Test - Data'!$A$2:$A$35,0))</f>
        <v>0.2932790219783783</v>
      </c>
      <c r="C21">
        <f>INDEX('Pre-Treatment Test - Data'!C$2:C$35,MATCH($A21,'Pre-Treatment Test - Data'!$A$2:$A$35,0))</f>
        <v>0.30778839951753612</v>
      </c>
      <c r="D21">
        <f>INDEX('Pre-Treatment Test - Data'!D$2:D$35,MATCH($A21,'Pre-Treatment Test - Data'!$A$2:$A$35,0))</f>
        <v>0.30392677709460258</v>
      </c>
      <c r="E21">
        <f>INDEX('Pre-Treatment Test - Data'!E$2:E$35,MATCH($A21,'Pre-Treatment Test - Data'!$A$2:$A$35,0))</f>
        <v>0.30432583218812942</v>
      </c>
      <c r="F21">
        <f>INDEX('Pre-Treatment Test - Data'!F$2:F$35,MATCH($A21,'Pre-Treatment Test - Data'!$A$2:$A$35,0))</f>
        <v>0.31755796454846852</v>
      </c>
    </row>
    <row r="22" spans="1:6" x14ac:dyDescent="0.25">
      <c r="A22">
        <v>2002</v>
      </c>
      <c r="B22">
        <f>INDEX('Pre-Treatment Test - Data'!B$2:B$35,MATCH($A22,'Pre-Treatment Test - Data'!$A$2:$A$35,0))</f>
        <v>0.33266532421112061</v>
      </c>
      <c r="C22">
        <f>INDEX('Pre-Treatment Test - Data'!C$2:C$35,MATCH($A22,'Pre-Treatment Test - Data'!$A$2:$A$35,0))</f>
        <v>0.31505857673287385</v>
      </c>
      <c r="D22">
        <f>INDEX('Pre-Treatment Test - Data'!D$2:D$35,MATCH($A22,'Pre-Treatment Test - Data'!$A$2:$A$35,0))</f>
        <v>0.31352834990620615</v>
      </c>
      <c r="E22">
        <f>INDEX('Pre-Treatment Test - Data'!E$2:E$35,MATCH($A22,'Pre-Treatment Test - Data'!$A$2:$A$35,0))</f>
        <v>0.32057939127087598</v>
      </c>
      <c r="F22">
        <f>INDEX('Pre-Treatment Test - Data'!F$2:F$35,MATCH($A22,'Pre-Treatment Test - Data'!$A$2:$A$35,0))</f>
        <v>0.32233895128965373</v>
      </c>
    </row>
    <row r="23" spans="1:6" x14ac:dyDescent="0.25">
      <c r="A23">
        <v>2003</v>
      </c>
      <c r="B23">
        <f>INDEX('Pre-Treatment Test - Data'!B$2:B$35,MATCH($A23,'Pre-Treatment Test - Data'!$A$2:$A$35,0))</f>
        <v>0.29126214981079102</v>
      </c>
      <c r="C23">
        <f>INDEX('Pre-Treatment Test - Data'!C$2:C$35,MATCH($A23,'Pre-Treatment Test - Data'!$A$2:$A$35,0))</f>
        <v>0.29709503424167638</v>
      </c>
      <c r="D23">
        <f>INDEX('Pre-Treatment Test - Data'!D$2:D$35,MATCH($A23,'Pre-Treatment Test - Data'!$A$2:$A$35,0))</f>
        <v>0.29427865359187128</v>
      </c>
      <c r="E23">
        <f>INDEX('Pre-Treatment Test - Data'!E$2:E$35,MATCH($A23,'Pre-Treatment Test - Data'!$A$2:$A$35,0))</f>
        <v>0.30938488671183589</v>
      </c>
      <c r="F23">
        <f>INDEX('Pre-Treatment Test - Data'!F$2:F$35,MATCH($A23,'Pre-Treatment Test - Data'!$A$2:$A$35,0))</f>
        <v>0.28273789212107653</v>
      </c>
    </row>
    <row r="24" spans="1:6" x14ac:dyDescent="0.25">
      <c r="A24">
        <v>2004</v>
      </c>
      <c r="B24">
        <f>INDEX('Pre-Treatment Test - Data'!B$2:B$35,MATCH($A24,'Pre-Treatment Test - Data'!$A$2:$A$35,0))</f>
        <v>0.30158731341362</v>
      </c>
      <c r="C24">
        <f>INDEX('Pre-Treatment Test - Data'!C$2:C$35,MATCH($A24,'Pre-Treatment Test - Data'!$A$2:$A$35,0))</f>
        <v>0.2836132333874703</v>
      </c>
      <c r="D24">
        <f>INDEX('Pre-Treatment Test - Data'!D$2:D$35,MATCH($A24,'Pre-Treatment Test - Data'!$A$2:$A$35,0))</f>
        <v>0.27443545788526541</v>
      </c>
      <c r="E24">
        <f>INDEX('Pre-Treatment Test - Data'!E$2:E$35,MATCH($A24,'Pre-Treatment Test - Data'!$A$2:$A$35,0))</f>
        <v>0.27879100418090819</v>
      </c>
      <c r="F24">
        <f>INDEX('Pre-Treatment Test - Data'!F$2:F$35,MATCH($A24,'Pre-Treatment Test - Data'!$A$2:$A$35,0))</f>
        <v>0.30923376780748368</v>
      </c>
    </row>
    <row r="25" spans="1:6" x14ac:dyDescent="0.25">
      <c r="A25">
        <v>2005</v>
      </c>
      <c r="B25">
        <f>INDEX('Pre-Treatment Test - Data'!B$2:B$35,MATCH($A25,'Pre-Treatment Test - Data'!$A$2:$A$35,0))</f>
        <v>0.29263156652450562</v>
      </c>
      <c r="C25">
        <f>INDEX('Pre-Treatment Test - Data'!C$2:C$35,MATCH($A25,'Pre-Treatment Test - Data'!$A$2:$A$35,0))</f>
        <v>0.30226728378236295</v>
      </c>
      <c r="D25">
        <f>INDEX('Pre-Treatment Test - Data'!D$2:D$35,MATCH($A25,'Pre-Treatment Test - Data'!$A$2:$A$35,0))</f>
        <v>0.30539789882302282</v>
      </c>
      <c r="E25">
        <f>INDEX('Pre-Treatment Test - Data'!E$2:E$35,MATCH($A25,'Pre-Treatment Test - Data'!$A$2:$A$35,0))</f>
        <v>0.30605872741341594</v>
      </c>
      <c r="F25">
        <f>INDEX('Pre-Treatment Test - Data'!F$2:F$35,MATCH($A25,'Pre-Treatment Test - Data'!$A$2:$A$35,0))</f>
        <v>0.32356693336367603</v>
      </c>
    </row>
    <row r="26" spans="1:6" x14ac:dyDescent="0.25">
      <c r="A26">
        <v>2006</v>
      </c>
      <c r="B26">
        <f>INDEX('Pre-Treatment Test - Data'!B$2:B$35,MATCH($A26,'Pre-Treatment Test - Data'!$A$2:$A$35,0))</f>
        <v>0.31662869453430176</v>
      </c>
      <c r="C26">
        <f>INDEX('Pre-Treatment Test - Data'!C$2:C$35,MATCH($A26,'Pre-Treatment Test - Data'!$A$2:$A$35,0))</f>
        <v>0.29511985446512701</v>
      </c>
      <c r="D26">
        <f>INDEX('Pre-Treatment Test - Data'!D$2:D$35,MATCH($A26,'Pre-Treatment Test - Data'!$A$2:$A$35,0))</f>
        <v>0.29571715150773531</v>
      </c>
      <c r="E26">
        <f>INDEX('Pre-Treatment Test - Data'!E$2:E$35,MATCH($A26,'Pre-Treatment Test - Data'!$A$2:$A$35,0))</f>
        <v>0.30393074038624762</v>
      </c>
      <c r="F26">
        <f>INDEX('Pre-Treatment Test - Data'!F$2:F$35,MATCH($A26,'Pre-Treatment Test - Data'!$A$2:$A$35,0))</f>
        <v>0.30398552422225478</v>
      </c>
    </row>
    <row r="27" spans="1:6" x14ac:dyDescent="0.25">
      <c r="A27">
        <v>2007</v>
      </c>
      <c r="B27">
        <f>INDEX('Pre-Treatment Test - Data'!B$2:B$35,MATCH($A27,'Pre-Treatment Test - Data'!$A$2:$A$35,0))</f>
        <v>0.32378855347633362</v>
      </c>
      <c r="C27">
        <f>INDEX('Pre-Treatment Test - Data'!C$2:C$35,MATCH($A27,'Pre-Treatment Test - Data'!$A$2:$A$35,0))</f>
        <v>0.29918686524033544</v>
      </c>
      <c r="D27">
        <f>INDEX('Pre-Treatment Test - Data'!D$2:D$35,MATCH($A27,'Pre-Treatment Test - Data'!$A$2:$A$35,0))</f>
        <v>0.29436011658608913</v>
      </c>
      <c r="E27">
        <f>INDEX('Pre-Treatment Test - Data'!E$2:E$35,MATCH($A27,'Pre-Treatment Test - Data'!$A$2:$A$35,0))</f>
        <v>0.29411955428123471</v>
      </c>
      <c r="F27">
        <f>INDEX('Pre-Treatment Test - Data'!F$2:F$35,MATCH($A27,'Pre-Treatment Test - Data'!$A$2:$A$35,0))</f>
        <v>0.31166130045056339</v>
      </c>
    </row>
    <row r="28" spans="1:6" x14ac:dyDescent="0.25">
      <c r="A28">
        <v>2008</v>
      </c>
      <c r="B28">
        <f>INDEX('Pre-Treatment Test - Data'!B$2:B$35,MATCH($A28,'Pre-Treatment Test - Data'!$A$2:$A$35,0))</f>
        <v>0.308270663022995</v>
      </c>
      <c r="C28">
        <f>INDEX('Pre-Treatment Test - Data'!C$2:C$35,MATCH($A28,'Pre-Treatment Test - Data'!$A$2:$A$35,0))</f>
        <v>0.31620879234373567</v>
      </c>
      <c r="D28">
        <f>INDEX('Pre-Treatment Test - Data'!D$2:D$35,MATCH($A28,'Pre-Treatment Test - Data'!$A$2:$A$35,0))</f>
        <v>0.30310363063216206</v>
      </c>
      <c r="E28">
        <f>INDEX('Pre-Treatment Test - Data'!E$2:E$35,MATCH($A28,'Pre-Treatment Test - Data'!$A$2:$A$35,0))</f>
        <v>0.29152297919988635</v>
      </c>
      <c r="F28">
        <f>INDEX('Pre-Treatment Test - Data'!F$2:F$35,MATCH($A28,'Pre-Treatment Test - Data'!$A$2:$A$35,0))</f>
        <v>0.34090968577563763</v>
      </c>
    </row>
    <row r="29" spans="1:6" x14ac:dyDescent="0.25">
      <c r="A29">
        <v>2009</v>
      </c>
      <c r="B29">
        <f>INDEX('Pre-Treatment Test - Data'!B$2:B$35,MATCH($A29,'Pre-Treatment Test - Data'!$A$2:$A$35,0))</f>
        <v>0.30421686172485352</v>
      </c>
      <c r="C29">
        <f>INDEX('Pre-Treatment Test - Data'!C$2:C$35,MATCH($A29,'Pre-Treatment Test - Data'!$A$2:$A$35,0))</f>
        <v>0.30985015830397611</v>
      </c>
      <c r="D29">
        <f>INDEX('Pre-Treatment Test - Data'!D$2:D$35,MATCH($A29,'Pre-Treatment Test - Data'!$A$2:$A$35,0))</f>
        <v>0.31122919313609598</v>
      </c>
      <c r="E29">
        <f>INDEX('Pre-Treatment Test - Data'!E$2:E$35,MATCH($A29,'Pre-Treatment Test - Data'!$A$2:$A$35,0))</f>
        <v>0.30659453849494456</v>
      </c>
      <c r="F29">
        <f>INDEX('Pre-Treatment Test - Data'!F$2:F$35,MATCH($A29,'Pre-Treatment Test - Data'!$A$2:$A$35,0))</f>
        <v>0.3319470899701118</v>
      </c>
    </row>
    <row r="30" spans="1:6" x14ac:dyDescent="0.25">
      <c r="A30">
        <v>2010</v>
      </c>
      <c r="B30">
        <f>INDEX('Pre-Treatment Test - Data'!B$2:B$35,MATCH($A30,'Pre-Treatment Test - Data'!$A$2:$A$35,0))</f>
        <v>0.22096318006515503</v>
      </c>
      <c r="C30">
        <f>INDEX('Pre-Treatment Test - Data'!C$2:C$35,MATCH($A30,'Pre-Treatment Test - Data'!$A$2:$A$35,0))</f>
        <v>0.29393395404517653</v>
      </c>
      <c r="D30">
        <f>INDEX('Pre-Treatment Test - Data'!D$2:D$35,MATCH($A30,'Pre-Treatment Test - Data'!$A$2:$A$35,0))</f>
        <v>0.28433841326832771</v>
      </c>
      <c r="E30">
        <f>INDEX('Pre-Treatment Test - Data'!E$2:E$35,MATCH($A30,'Pre-Treatment Test - Data'!$A$2:$A$35,0))</f>
        <v>0.27401161259412765</v>
      </c>
      <c r="F30">
        <f>INDEX('Pre-Treatment Test - Data'!F$2:F$35,MATCH($A30,'Pre-Treatment Test - Data'!$A$2:$A$35,0))</f>
        <v>0.32006799344718451</v>
      </c>
    </row>
    <row r="31" spans="1:6" x14ac:dyDescent="0.25">
      <c r="A31">
        <v>2011</v>
      </c>
      <c r="B31">
        <f>INDEX('Pre-Treatment Test - Data'!B$2:B$35,MATCH($A31,'Pre-Treatment Test - Data'!$A$2:$A$35,0))</f>
        <v>0.25301206111907959</v>
      </c>
      <c r="C31">
        <f>INDEX('Pre-Treatment Test - Data'!C$2:C$35,MATCH($A31,'Pre-Treatment Test - Data'!$A$2:$A$35,0))</f>
        <v>0.29188917967677114</v>
      </c>
      <c r="D31">
        <f>INDEX('Pre-Treatment Test - Data'!D$2:D$35,MATCH($A31,'Pre-Treatment Test - Data'!$A$2:$A$35,0))</f>
        <v>0.29324189355969432</v>
      </c>
      <c r="E31">
        <f>INDEX('Pre-Treatment Test - Data'!E$2:E$35,MATCH($A31,'Pre-Treatment Test - Data'!$A$2:$A$35,0))</f>
        <v>0.27824893891811375</v>
      </c>
      <c r="F31">
        <f>INDEX('Pre-Treatment Test - Data'!F$2:F$35,MATCH($A31,'Pre-Treatment Test - Data'!$A$2:$A$35,0))</f>
        <v>0.28181077037751673</v>
      </c>
    </row>
    <row r="32" spans="1:6" x14ac:dyDescent="0.25">
      <c r="A32">
        <v>2012</v>
      </c>
      <c r="B32">
        <f>INDEX('Pre-Treatment Test - Data'!B$2:B$35,MATCH($A32,'Pre-Treatment Test - Data'!$A$2:$A$35,0))</f>
        <v>0.34337350726127625</v>
      </c>
      <c r="C32">
        <f>INDEX('Pre-Treatment Test - Data'!C$2:C$35,MATCH($A32,'Pre-Treatment Test - Data'!$A$2:$A$35,0))</f>
        <v>0.29679476535320287</v>
      </c>
      <c r="D32">
        <f>INDEX('Pre-Treatment Test - Data'!D$2:D$35,MATCH($A32,'Pre-Treatment Test - Data'!$A$2:$A$35,0))</f>
        <v>0.29173603257536884</v>
      </c>
      <c r="E32">
        <f>INDEX('Pre-Treatment Test - Data'!E$2:E$35,MATCH($A32,'Pre-Treatment Test - Data'!$A$2:$A$35,0))</f>
        <v>0.29386939835548403</v>
      </c>
      <c r="F32">
        <f>INDEX('Pre-Treatment Test - Data'!F$2:F$35,MATCH($A32,'Pre-Treatment Test - Data'!$A$2:$A$35,0))</f>
        <v>0.31534259712696078</v>
      </c>
    </row>
    <row r="33" spans="1:6" x14ac:dyDescent="0.25">
      <c r="A33">
        <v>2013</v>
      </c>
      <c r="B33">
        <f>INDEX('Pre-Treatment Test - Data'!B$2:B$35,MATCH($A33,'Pre-Treatment Test - Data'!$A$2:$A$35,0))</f>
        <v>0.29325512051582336</v>
      </c>
      <c r="C33">
        <f>INDEX('Pre-Treatment Test - Data'!C$2:C$35,MATCH($A33,'Pre-Treatment Test - Data'!$A$2:$A$35,0))</f>
        <v>0.27790786644816401</v>
      </c>
      <c r="D33">
        <f>INDEX('Pre-Treatment Test - Data'!D$2:D$35,MATCH($A33,'Pre-Treatment Test - Data'!$A$2:$A$35,0))</f>
        <v>0.26960093463957313</v>
      </c>
      <c r="E33">
        <f>INDEX('Pre-Treatment Test - Data'!E$2:E$35,MATCH($A33,'Pre-Treatment Test - Data'!$A$2:$A$35,0))</f>
        <v>0.25491227598488331</v>
      </c>
      <c r="F33">
        <f>INDEX('Pre-Treatment Test - Data'!F$2:F$35,MATCH($A33,'Pre-Treatment Test - Data'!$A$2:$A$35,0))</f>
        <v>0.26967854717373851</v>
      </c>
    </row>
    <row r="34" spans="1:6" x14ac:dyDescent="0.25">
      <c r="A34">
        <v>2014</v>
      </c>
      <c r="B34">
        <f>INDEX('Pre-Treatment Test - Data'!B$2:B$35,MATCH($A34,'Pre-Treatment Test - Data'!$A$2:$A$35,0))</f>
        <v>0.27272728085517883</v>
      </c>
      <c r="C34">
        <f>INDEX('Pre-Treatment Test - Data'!C$2:C$35,MATCH($A34,'Pre-Treatment Test - Data'!$A$2:$A$35,0))</f>
        <v>0.27518991136550908</v>
      </c>
      <c r="D34">
        <f>INDEX('Pre-Treatment Test - Data'!D$2:D$35,MATCH($A34,'Pre-Treatment Test - Data'!$A$2:$A$35,0))</f>
        <v>0.26484818980097768</v>
      </c>
      <c r="E34">
        <f>INDEX('Pre-Treatment Test - Data'!E$2:E$35,MATCH($A34,'Pre-Treatment Test - Data'!$A$2:$A$35,0))</f>
        <v>0.27148374667763708</v>
      </c>
      <c r="F34">
        <f>INDEX('Pre-Treatment Test - Data'!F$2:F$35,MATCH($A34,'Pre-Treatment Test - Data'!$A$2:$A$35,0))</f>
        <v>0.31041263397037988</v>
      </c>
    </row>
    <row r="35" spans="1:6" x14ac:dyDescent="0.25">
      <c r="A35">
        <v>2015</v>
      </c>
      <c r="B35">
        <f>INDEX('Pre-Treatment Test - Data'!B$2:B$35,MATCH($A35,'Pre-Treatment Test - Data'!$A$2:$A$35,0))</f>
        <v>0.28020566701889038</v>
      </c>
      <c r="C35">
        <f>INDEX('Pre-Treatment Test - Data'!C$2:C$35,MATCH($A35,'Pre-Treatment Test - Data'!$A$2:$A$35,0))</f>
        <v>0.25709336046874526</v>
      </c>
      <c r="D35">
        <f>INDEX('Pre-Treatment Test - Data'!D$2:D$35,MATCH($A35,'Pre-Treatment Test - Data'!$A$2:$A$35,0))</f>
        <v>0.25016224128007891</v>
      </c>
      <c r="E35">
        <f>INDEX('Pre-Treatment Test - Data'!E$2:E$35,MATCH($A35,'Pre-Treatment Test - Data'!$A$2:$A$35,0))</f>
        <v>0.25293656110763546</v>
      </c>
      <c r="F35">
        <f>INDEX('Pre-Treatment Test - Data'!F$2:F$35,MATCH($A35,'Pre-Treatment Test - Data'!$A$2:$A$35,0))</f>
        <v>0.31592161967605353</v>
      </c>
    </row>
    <row r="37" spans="1:6" x14ac:dyDescent="0.25">
      <c r="A37" t="s">
        <v>166</v>
      </c>
      <c r="B37" t="str">
        <f>C1</f>
        <v>Synthetic 1982-1998</v>
      </c>
      <c r="C37" t="str">
        <f t="shared" ref="C37:E37" si="0">D1</f>
        <v>1985-1998</v>
      </c>
      <c r="D37" t="str">
        <f t="shared" si="0"/>
        <v>1990-1998</v>
      </c>
      <c r="E37" t="str">
        <f t="shared" si="0"/>
        <v>1995-1998</v>
      </c>
    </row>
    <row r="38" spans="1:6" x14ac:dyDescent="0.25">
      <c r="A38">
        <v>1982</v>
      </c>
      <c r="B38" s="9">
        <f>(C2-$B2)/C2</f>
        <v>1.3835581071319352E-4</v>
      </c>
      <c r="C38" s="9">
        <f t="shared" ref="C38:E38" si="1">(D2-$B2)/D2</f>
        <v>1.3529899213333561E-2</v>
      </c>
      <c r="D38" s="9">
        <f t="shared" si="1"/>
        <v>3.1655673422739491E-2</v>
      </c>
      <c r="E38" s="9">
        <f t="shared" si="1"/>
        <v>4.3985138446612469E-2</v>
      </c>
    </row>
    <row r="39" spans="1:6" x14ac:dyDescent="0.25">
      <c r="A39">
        <v>1983</v>
      </c>
      <c r="B39" s="9">
        <f t="shared" ref="B39:E54" si="2">(C3-$B3)/C3</f>
        <v>-9.4498820810523885E-3</v>
      </c>
      <c r="C39" s="9">
        <f t="shared" si="2"/>
        <v>-1.0941007593850504E-2</v>
      </c>
      <c r="D39" s="9">
        <f t="shared" si="2"/>
        <v>-2.6531270958379788E-2</v>
      </c>
      <c r="E39" s="9">
        <f t="shared" si="2"/>
        <v>-2.041856335677425E-4</v>
      </c>
    </row>
    <row r="40" spans="1:6" x14ac:dyDescent="0.25">
      <c r="A40">
        <v>1984</v>
      </c>
      <c r="B40" s="9">
        <f t="shared" si="2"/>
        <v>1.1108860964229389E-2</v>
      </c>
      <c r="C40" s="9">
        <f t="shared" si="2"/>
        <v>3.7666344606066181E-2</v>
      </c>
      <c r="D40" s="9">
        <f t="shared" si="2"/>
        <v>5.5161469892703444E-2</v>
      </c>
      <c r="E40" s="9">
        <f t="shared" si="2"/>
        <v>0.11152489930035628</v>
      </c>
    </row>
    <row r="41" spans="1:6" x14ac:dyDescent="0.25">
      <c r="A41">
        <v>1985</v>
      </c>
      <c r="B41" s="9">
        <f t="shared" si="2"/>
        <v>9.3321399036443639E-3</v>
      </c>
      <c r="C41" s="9">
        <f t="shared" si="2"/>
        <v>4.2122949109205682E-3</v>
      </c>
      <c r="D41" s="9">
        <f t="shared" si="2"/>
        <v>1.9236441111853648E-2</v>
      </c>
      <c r="E41" s="9">
        <f t="shared" si="2"/>
        <v>4.7458367471463654E-2</v>
      </c>
    </row>
    <row r="42" spans="1:6" x14ac:dyDescent="0.25">
      <c r="A42">
        <v>1986</v>
      </c>
      <c r="B42" s="9">
        <f t="shared" si="2"/>
        <v>-1.1432272283307676E-2</v>
      </c>
      <c r="C42" s="9">
        <f t="shared" si="2"/>
        <v>-1.6745968999086831E-2</v>
      </c>
      <c r="D42" s="9">
        <f t="shared" si="2"/>
        <v>-6.2172334346952747E-2</v>
      </c>
      <c r="E42" s="9">
        <f t="shared" si="2"/>
        <v>-7.1393099181981832E-4</v>
      </c>
    </row>
    <row r="43" spans="1:6" x14ac:dyDescent="0.25">
      <c r="A43">
        <v>1987</v>
      </c>
      <c r="B43" s="9">
        <f t="shared" si="2"/>
        <v>1.0400515431242471E-2</v>
      </c>
      <c r="C43" s="9">
        <f t="shared" si="2"/>
        <v>7.0860143366871442E-3</v>
      </c>
      <c r="D43" s="9">
        <f t="shared" si="2"/>
        <v>-5.9296471759455894E-3</v>
      </c>
      <c r="E43" s="9">
        <f t="shared" si="2"/>
        <v>7.3739116515697908E-2</v>
      </c>
    </row>
    <row r="44" spans="1:6" x14ac:dyDescent="0.25">
      <c r="A44">
        <v>1988</v>
      </c>
      <c r="B44" s="9">
        <f t="shared" si="2"/>
        <v>-1.1364050419254146E-2</v>
      </c>
      <c r="C44" s="9">
        <f t="shared" si="2"/>
        <v>-1.3460816876397429E-2</v>
      </c>
      <c r="D44" s="9">
        <f t="shared" si="2"/>
        <v>-2.0207592650486612E-2</v>
      </c>
      <c r="E44" s="9">
        <f t="shared" si="2"/>
        <v>3.6084266419350003E-2</v>
      </c>
    </row>
    <row r="45" spans="1:6" x14ac:dyDescent="0.25">
      <c r="A45">
        <v>1989</v>
      </c>
      <c r="B45" s="9">
        <f t="shared" si="2"/>
        <v>-6.157872821102667E-4</v>
      </c>
      <c r="C45" s="9">
        <f t="shared" si="2"/>
        <v>5.2161051425530713E-3</v>
      </c>
      <c r="D45" s="9">
        <f t="shared" si="2"/>
        <v>6.0165080352005629E-2</v>
      </c>
      <c r="E45" s="9">
        <f t="shared" si="2"/>
        <v>3.6328707069982612E-2</v>
      </c>
    </row>
    <row r="46" spans="1:6" x14ac:dyDescent="0.25">
      <c r="A46">
        <v>1990</v>
      </c>
      <c r="B46" s="9">
        <f t="shared" si="2"/>
        <v>2.7983610533329709E-2</v>
      </c>
      <c r="C46" s="9">
        <f t="shared" si="2"/>
        <v>2.6035277402784787E-2</v>
      </c>
      <c r="D46" s="9">
        <f t="shared" si="2"/>
        <v>9.4224816957980875E-3</v>
      </c>
      <c r="E46" s="9">
        <f t="shared" si="2"/>
        <v>0.11770388253796427</v>
      </c>
    </row>
    <row r="47" spans="1:6" x14ac:dyDescent="0.25">
      <c r="A47">
        <v>1991</v>
      </c>
      <c r="B47" s="9">
        <f t="shared" si="2"/>
        <v>-2.0565123840516297E-2</v>
      </c>
      <c r="C47" s="9">
        <f t="shared" si="2"/>
        <v>-1.1430017806634697E-2</v>
      </c>
      <c r="D47" s="9">
        <f t="shared" si="2"/>
        <v>-2.0995021354595213E-2</v>
      </c>
      <c r="E47" s="9">
        <f t="shared" si="2"/>
        <v>2.9723205542350941E-3</v>
      </c>
    </row>
    <row r="48" spans="1:6" x14ac:dyDescent="0.25">
      <c r="A48">
        <v>1992</v>
      </c>
      <c r="B48" s="9">
        <f t="shared" si="2"/>
        <v>1.6139711145938776E-2</v>
      </c>
      <c r="C48" s="9">
        <f t="shared" si="2"/>
        <v>1.9681559184364691E-2</v>
      </c>
      <c r="D48" s="9">
        <f t="shared" si="2"/>
        <v>1.5929346410313714E-2</v>
      </c>
      <c r="E48" s="9">
        <f t="shared" si="2"/>
        <v>0.14330541233417127</v>
      </c>
    </row>
    <row r="49" spans="1:5" x14ac:dyDescent="0.25">
      <c r="A49">
        <v>1993</v>
      </c>
      <c r="B49" s="9">
        <f t="shared" si="2"/>
        <v>2.1051006361852857E-2</v>
      </c>
      <c r="C49" s="9">
        <f t="shared" si="2"/>
        <v>1.3824813532737968E-2</v>
      </c>
      <c r="D49" s="9">
        <f t="shared" si="2"/>
        <v>-3.4481399953803287E-3</v>
      </c>
      <c r="E49" s="9">
        <f t="shared" si="2"/>
        <v>0.1107572607705354</v>
      </c>
    </row>
    <row r="50" spans="1:5" x14ac:dyDescent="0.25">
      <c r="A50">
        <v>1994</v>
      </c>
      <c r="B50" s="9">
        <f t="shared" si="2"/>
        <v>1.0121600648711652E-2</v>
      </c>
      <c r="C50" s="9">
        <f t="shared" si="2"/>
        <v>1.625594786107443E-2</v>
      </c>
      <c r="D50" s="9">
        <f t="shared" si="2"/>
        <v>1.4922770818202641E-2</v>
      </c>
      <c r="E50" s="9">
        <f t="shared" si="2"/>
        <v>0.14185811791647576</v>
      </c>
    </row>
    <row r="51" spans="1:5" x14ac:dyDescent="0.25">
      <c r="A51">
        <v>1995</v>
      </c>
      <c r="B51" s="9">
        <f t="shared" si="2"/>
        <v>-4.5695327369111277E-2</v>
      </c>
      <c r="C51" s="9">
        <f t="shared" si="2"/>
        <v>-3.8726113822757466E-2</v>
      </c>
      <c r="D51" s="9">
        <f t="shared" si="2"/>
        <v>-2.2053968480952389E-2</v>
      </c>
      <c r="E51" s="9">
        <f t="shared" si="2"/>
        <v>-1.288441156603663E-3</v>
      </c>
    </row>
    <row r="52" spans="1:5" x14ac:dyDescent="0.25">
      <c r="A52">
        <v>1996</v>
      </c>
      <c r="B52" s="9">
        <f t="shared" si="2"/>
        <v>9.4338362466366392E-3</v>
      </c>
      <c r="C52" s="9">
        <f t="shared" si="2"/>
        <v>8.1727120835615834E-3</v>
      </c>
      <c r="D52" s="9">
        <f t="shared" si="2"/>
        <v>-9.3107164184690998E-3</v>
      </c>
      <c r="E52" s="9">
        <f t="shared" si="2"/>
        <v>-1.3252199514404393E-3</v>
      </c>
    </row>
    <row r="53" spans="1:5" x14ac:dyDescent="0.25">
      <c r="A53">
        <v>1997</v>
      </c>
      <c r="B53" s="9">
        <f t="shared" si="2"/>
        <v>3.1337083113508142E-2</v>
      </c>
      <c r="C53" s="9">
        <f t="shared" si="2"/>
        <v>2.6435891299614874E-2</v>
      </c>
      <c r="D53" s="9">
        <f t="shared" si="2"/>
        <v>3.6437991034684661E-2</v>
      </c>
      <c r="E53" s="9">
        <f t="shared" si="2"/>
        <v>-1.4545115517063741E-3</v>
      </c>
    </row>
    <row r="54" spans="1:5" x14ac:dyDescent="0.25">
      <c r="A54">
        <v>1998</v>
      </c>
      <c r="B54" s="9">
        <f t="shared" si="2"/>
        <v>-6.9265776203152232E-2</v>
      </c>
      <c r="C54" s="9">
        <f t="shared" si="2"/>
        <v>-7.5936364737557369E-2</v>
      </c>
      <c r="D54" s="9">
        <f t="shared" si="2"/>
        <v>-6.9038970374899228E-2</v>
      </c>
      <c r="E54" s="9">
        <f t="shared" si="2"/>
        <v>-1.1197532038765593E-3</v>
      </c>
    </row>
    <row r="55" spans="1:5" x14ac:dyDescent="0.25">
      <c r="A55">
        <v>1999</v>
      </c>
      <c r="B55" s="9">
        <f t="shared" ref="B55:E70" si="3">(C19-$B19)/C19</f>
        <v>0.11353829906131963</v>
      </c>
      <c r="C55" s="9">
        <f t="shared" si="3"/>
        <v>0.10124622170133901</v>
      </c>
      <c r="D55" s="9">
        <f t="shared" si="3"/>
        <v>0.10978602951399756</v>
      </c>
      <c r="E55" s="9">
        <f t="shared" si="3"/>
        <v>0.12191189145210013</v>
      </c>
    </row>
    <row r="56" spans="1:5" x14ac:dyDescent="0.25">
      <c r="A56">
        <v>2000</v>
      </c>
      <c r="B56" s="9">
        <f t="shared" si="3"/>
        <v>-4.3646628956773341E-2</v>
      </c>
      <c r="C56" s="9">
        <f t="shared" si="3"/>
        <v>-4.0738291340253391E-2</v>
      </c>
      <c r="D56" s="9">
        <f t="shared" si="3"/>
        <v>1.2543034096470632E-2</v>
      </c>
      <c r="E56" s="9">
        <f t="shared" si="3"/>
        <v>-6.7173279872360492E-2</v>
      </c>
    </row>
    <row r="57" spans="1:5" x14ac:dyDescent="0.25">
      <c r="A57">
        <v>2001</v>
      </c>
      <c r="B57" s="9">
        <f t="shared" si="3"/>
        <v>4.7140755018387735E-2</v>
      </c>
      <c r="C57" s="9">
        <f t="shared" si="3"/>
        <v>3.5033948696497993E-2</v>
      </c>
      <c r="D57" s="9">
        <f t="shared" si="3"/>
        <v>3.6299285309839092E-2</v>
      </c>
      <c r="E57" s="9">
        <f t="shared" si="3"/>
        <v>7.6455152383320416E-2</v>
      </c>
    </row>
    <row r="58" spans="1:5" x14ac:dyDescent="0.25">
      <c r="A58">
        <v>2002</v>
      </c>
      <c r="B58" s="9">
        <f t="shared" si="3"/>
        <v>-5.5884044360343957E-2</v>
      </c>
      <c r="C58" s="9">
        <f t="shared" si="3"/>
        <v>-6.1037460601694855E-2</v>
      </c>
      <c r="D58" s="9">
        <f t="shared" si="3"/>
        <v>-3.7700280396479151E-2</v>
      </c>
      <c r="E58" s="9">
        <f t="shared" si="3"/>
        <v>-3.2035758880991076E-2</v>
      </c>
    </row>
    <row r="59" spans="1:5" x14ac:dyDescent="0.25">
      <c r="A59">
        <v>2003</v>
      </c>
      <c r="B59" s="9">
        <f t="shared" si="3"/>
        <v>1.9633059319801752E-2</v>
      </c>
      <c r="C59" s="9">
        <f t="shared" si="3"/>
        <v>1.0250501503462035E-2</v>
      </c>
      <c r="D59" s="9">
        <f t="shared" si="3"/>
        <v>5.8576671581002507E-2</v>
      </c>
      <c r="E59" s="9">
        <f t="shared" si="3"/>
        <v>-3.0148975171902865E-2</v>
      </c>
    </row>
    <row r="60" spans="1:5" x14ac:dyDescent="0.25">
      <c r="A60">
        <v>2004</v>
      </c>
      <c r="B60" s="9">
        <f t="shared" si="3"/>
        <v>-6.3375322129604728E-2</v>
      </c>
      <c r="C60" s="9">
        <f t="shared" si="3"/>
        <v>-9.8937126192002844E-2</v>
      </c>
      <c r="D60" s="9">
        <f t="shared" si="3"/>
        <v>-8.1768453396434654E-2</v>
      </c>
      <c r="E60" s="9">
        <f t="shared" si="3"/>
        <v>2.4727100303690179E-2</v>
      </c>
    </row>
    <row r="61" spans="1:5" x14ac:dyDescent="0.25">
      <c r="A61">
        <v>2005</v>
      </c>
      <c r="B61" s="9">
        <f t="shared" si="3"/>
        <v>3.1878134931715596E-2</v>
      </c>
      <c r="C61" s="9">
        <f t="shared" si="3"/>
        <v>4.1802292509927369E-2</v>
      </c>
      <c r="D61" s="9">
        <f t="shared" si="3"/>
        <v>4.387119100437635E-2</v>
      </c>
      <c r="E61" s="9">
        <f t="shared" si="3"/>
        <v>9.5607318453645354E-2</v>
      </c>
    </row>
    <row r="62" spans="1:5" x14ac:dyDescent="0.25">
      <c r="A62">
        <v>2006</v>
      </c>
      <c r="B62" s="9">
        <f t="shared" si="3"/>
        <v>-7.2881711425878848E-2</v>
      </c>
      <c r="C62" s="9">
        <f t="shared" si="3"/>
        <v>-7.0714677589539296E-2</v>
      </c>
      <c r="D62" s="9">
        <f t="shared" si="3"/>
        <v>-4.1779104449642231E-2</v>
      </c>
      <c r="E62" s="9">
        <f t="shared" si="3"/>
        <v>-4.1591356510789317E-2</v>
      </c>
    </row>
    <row r="63" spans="1:5" x14ac:dyDescent="0.25">
      <c r="A63">
        <v>2007</v>
      </c>
      <c r="B63" s="9">
        <f t="shared" si="3"/>
        <v>-8.2228503635130346E-2</v>
      </c>
      <c r="C63" s="9">
        <f t="shared" si="3"/>
        <v>-9.9974267001751896E-2</v>
      </c>
      <c r="D63" s="9">
        <f t="shared" si="3"/>
        <v>-0.10087394314058308</v>
      </c>
      <c r="E63" s="9">
        <f t="shared" si="3"/>
        <v>-3.8911642248293458E-2</v>
      </c>
    </row>
    <row r="64" spans="1:5" x14ac:dyDescent="0.25">
      <c r="A64">
        <v>2008</v>
      </c>
      <c r="B64" s="9">
        <f t="shared" si="3"/>
        <v>2.5104075259588309E-2</v>
      </c>
      <c r="C64" s="9">
        <f t="shared" si="3"/>
        <v>-1.7047081818374856E-2</v>
      </c>
      <c r="D64" s="9">
        <f t="shared" si="3"/>
        <v>-5.7448932050140011E-2</v>
      </c>
      <c r="E64" s="9">
        <f t="shared" si="3"/>
        <v>9.574096634533083E-2</v>
      </c>
    </row>
    <row r="65" spans="1:5" x14ac:dyDescent="0.25">
      <c r="A65">
        <v>2009</v>
      </c>
      <c r="B65" s="9">
        <f t="shared" si="3"/>
        <v>1.8180712283503469E-2</v>
      </c>
      <c r="C65" s="9">
        <f t="shared" si="3"/>
        <v>2.2531085019958513E-2</v>
      </c>
      <c r="D65" s="9">
        <f t="shared" si="3"/>
        <v>7.7551178235689524E-3</v>
      </c>
      <c r="E65" s="9">
        <f t="shared" si="3"/>
        <v>8.3538097133959169E-2</v>
      </c>
    </row>
    <row r="66" spans="1:5" x14ac:dyDescent="0.25">
      <c r="A66">
        <v>2010</v>
      </c>
      <c r="B66" s="9">
        <f t="shared" si="3"/>
        <v>0.24825568116845109</v>
      </c>
      <c r="C66" s="9">
        <f t="shared" si="3"/>
        <v>0.22288663875804221</v>
      </c>
      <c r="D66" s="9">
        <f t="shared" si="3"/>
        <v>0.19359921291930496</v>
      </c>
      <c r="E66" s="9">
        <f t="shared" si="3"/>
        <v>0.30963675034999427</v>
      </c>
    </row>
    <row r="67" spans="1:5" x14ac:dyDescent="0.25">
      <c r="A67">
        <v>2011</v>
      </c>
      <c r="B67" s="9">
        <f t="shared" si="3"/>
        <v>0.13319136598603223</v>
      </c>
      <c r="C67" s="9">
        <f t="shared" si="3"/>
        <v>0.13718992178184553</v>
      </c>
      <c r="D67" s="9">
        <f t="shared" si="3"/>
        <v>9.0698918375610255E-2</v>
      </c>
      <c r="E67" s="9">
        <f t="shared" si="3"/>
        <v>0.102191655840045</v>
      </c>
    </row>
    <row r="68" spans="1:5" x14ac:dyDescent="0.25">
      <c r="A68">
        <v>2012</v>
      </c>
      <c r="B68" s="9">
        <f t="shared" si="3"/>
        <v>-0.15693922988379524</v>
      </c>
      <c r="C68" s="9">
        <f t="shared" si="3"/>
        <v>-0.17700067499398472</v>
      </c>
      <c r="D68" s="9">
        <f t="shared" si="3"/>
        <v>-0.16845615495461946</v>
      </c>
      <c r="E68" s="9">
        <f t="shared" si="3"/>
        <v>-8.8890338285093407E-2</v>
      </c>
    </row>
    <row r="69" spans="1:5" x14ac:dyDescent="0.25">
      <c r="A69">
        <v>2013</v>
      </c>
      <c r="B69" s="9">
        <f t="shared" si="3"/>
        <v>-5.5224252065286389E-2</v>
      </c>
      <c r="C69" s="9">
        <f t="shared" si="3"/>
        <v>-8.7737774009846378E-2</v>
      </c>
      <c r="D69" s="9">
        <f t="shared" si="3"/>
        <v>-0.15041584161766242</v>
      </c>
      <c r="E69" s="9">
        <f t="shared" si="3"/>
        <v>-8.7424726917175982E-2</v>
      </c>
    </row>
    <row r="70" spans="1:5" x14ac:dyDescent="0.25">
      <c r="A70">
        <v>2014</v>
      </c>
      <c r="B70" s="9">
        <f t="shared" si="3"/>
        <v>8.9488400868713586E-3</v>
      </c>
      <c r="C70" s="9">
        <f t="shared" si="3"/>
        <v>-2.9749461607126538E-2</v>
      </c>
      <c r="D70" s="9">
        <f t="shared" si="3"/>
        <v>-4.580510593211815E-3</v>
      </c>
      <c r="E70" s="9">
        <f t="shared" si="3"/>
        <v>0.12140405702300458</v>
      </c>
    </row>
    <row r="71" spans="1:5" x14ac:dyDescent="0.25">
      <c r="A71">
        <v>2015</v>
      </c>
      <c r="B71" s="9">
        <f t="shared" ref="B71:E71" si="4">(C35-$B35)/C35</f>
        <v>-8.9898496437269437E-2</v>
      </c>
      <c r="C71" s="9">
        <f t="shared" si="4"/>
        <v>-0.12009576499266801</v>
      </c>
      <c r="D71" s="9">
        <f t="shared" si="4"/>
        <v>-0.10781006032437808</v>
      </c>
      <c r="E71" s="9">
        <f t="shared" si="4"/>
        <v>0.11305320824129206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70"/>
  <sheetViews>
    <sheetView tabSelected="1" workbookViewId="0">
      <selection activeCell="S19" sqref="S19"/>
    </sheetView>
  </sheetViews>
  <sheetFormatPr defaultColWidth="8.85546875" defaultRowHeight="15" x14ac:dyDescent="0.25"/>
  <cols>
    <col min="12" max="13" width="9.140625" customWidth="1"/>
    <col min="18" max="18" width="12.42578125" customWidth="1"/>
    <col min="20" max="20" width="14.7109375" customWidth="1"/>
  </cols>
  <sheetData>
    <row r="1" spans="16:70" x14ac:dyDescent="0.25">
      <c r="P1" t="str">
        <f>'Leave-One-Out - Data'!A1</f>
        <v>_time</v>
      </c>
      <c r="Q1" t="s">
        <v>133</v>
      </c>
      <c r="R1" t="s">
        <v>181</v>
      </c>
      <c r="S1" t="s">
        <v>197</v>
      </c>
      <c r="T1" s="2" t="s">
        <v>198</v>
      </c>
      <c r="U1" s="2" t="s">
        <v>199</v>
      </c>
      <c r="V1" s="2" t="s">
        <v>200</v>
      </c>
      <c r="W1" s="2" t="s">
        <v>201</v>
      </c>
      <c r="X1" s="2" t="s">
        <v>182</v>
      </c>
      <c r="Y1" s="2" t="s">
        <v>202</v>
      </c>
      <c r="Z1" s="2" t="s">
        <v>203</v>
      </c>
      <c r="AA1" s="2" t="s">
        <v>204</v>
      </c>
      <c r="AB1" s="2" t="s">
        <v>205</v>
      </c>
      <c r="AC1" s="2" t="s">
        <v>206</v>
      </c>
      <c r="AD1" s="2" t="s">
        <v>207</v>
      </c>
      <c r="AE1" s="2" t="s">
        <v>208</v>
      </c>
      <c r="AF1" s="2" t="s">
        <v>183</v>
      </c>
      <c r="AG1" s="2" t="s">
        <v>209</v>
      </c>
      <c r="AH1" s="2" t="s">
        <v>184</v>
      </c>
      <c r="AI1" s="2" t="s">
        <v>210</v>
      </c>
      <c r="AJ1" s="2" t="s">
        <v>211</v>
      </c>
      <c r="AK1" s="2" t="s">
        <v>212</v>
      </c>
      <c r="AL1" s="2" t="s">
        <v>213</v>
      </c>
      <c r="AM1" s="2" t="s">
        <v>214</v>
      </c>
      <c r="AN1" s="2" t="s">
        <v>215</v>
      </c>
      <c r="AO1" s="2" t="s">
        <v>185</v>
      </c>
      <c r="AP1" s="2" t="s">
        <v>216</v>
      </c>
      <c r="AQ1" s="2" t="s">
        <v>217</v>
      </c>
      <c r="AR1" s="2" t="s">
        <v>218</v>
      </c>
      <c r="AS1" s="2" t="s">
        <v>186</v>
      </c>
      <c r="AT1" s="2" t="s">
        <v>219</v>
      </c>
      <c r="AU1" s="2" t="s">
        <v>220</v>
      </c>
      <c r="AV1" s="2" t="s">
        <v>221</v>
      </c>
      <c r="AW1" s="2" t="s">
        <v>222</v>
      </c>
      <c r="AX1" s="2" t="s">
        <v>223</v>
      </c>
      <c r="AY1" s="2" t="s">
        <v>224</v>
      </c>
      <c r="AZ1" s="2" t="s">
        <v>187</v>
      </c>
      <c r="BA1" s="2" t="s">
        <v>225</v>
      </c>
      <c r="BB1" s="2" t="s">
        <v>226</v>
      </c>
      <c r="BC1" s="2" t="s">
        <v>227</v>
      </c>
      <c r="BD1" s="2" t="s">
        <v>188</v>
      </c>
      <c r="BE1" s="2" t="s">
        <v>228</v>
      </c>
      <c r="BF1" s="2" t="s">
        <v>229</v>
      </c>
      <c r="BG1" s="2" t="s">
        <v>189</v>
      </c>
      <c r="BH1" s="2" t="s">
        <v>230</v>
      </c>
      <c r="BI1" s="2" t="s">
        <v>190</v>
      </c>
      <c r="BJ1" s="2" t="s">
        <v>231</v>
      </c>
      <c r="BK1" s="2" t="s">
        <v>232</v>
      </c>
      <c r="BL1" s="2" t="s">
        <v>233</v>
      </c>
      <c r="BM1" s="2" t="s">
        <v>191</v>
      </c>
      <c r="BN1" s="2" t="s">
        <v>234</v>
      </c>
      <c r="BO1" s="2" t="s">
        <v>235</v>
      </c>
      <c r="BP1" s="2" t="s">
        <v>192</v>
      </c>
      <c r="BQ1" s="2"/>
      <c r="BR1" s="2"/>
    </row>
    <row r="2" spans="16:70" x14ac:dyDescent="0.25">
      <c r="P2" s="17" t="s">
        <v>27</v>
      </c>
      <c r="Q2" s="18" t="str">
        <f>IF(Q1="_Y_treated","Actual",IF(Q1="_allin_synth","Synthetic",INDEX(States!$B$2:$B$52,MATCH(VALUE(MID(Q1,6,FIND("_",Q1)-6)),States!$C$2:$C$52,0))))</f>
        <v>Actual</v>
      </c>
      <c r="R2" s="18" t="str">
        <f>IF(R1="_Y_treated","Actual",IF(R1="_allin_synth","Synthetic",INDEX(States!$B$2:$B$52,MATCH(VALUE(MID(R1,6,FIND("_",R1)-6)),States!$C$2:$C$52,0))))</f>
        <v>Synthetic</v>
      </c>
      <c r="S2" s="18" t="str">
        <f>IF(S1="_Y_treated","Actual",IF(S1="_allin_synth","Synthetic",INDEX(States!$B$2:$B$52,MATCH(VALUE(MID(S1,5,FIND("sy",S1)-6)),States!$C$2:$C$52,0))))</f>
        <v>AL</v>
      </c>
      <c r="T2" s="18" t="str">
        <f>IF(T1="_Y_treated","Actual",IF(T1="_allin_synth","Synthetic",INDEX(States!$B$2:$B$52,MATCH(VALUE(MID(T1,5,FIND("sy",T1)-6)),States!$C$2:$C$52,0))))</f>
        <v>AK</v>
      </c>
      <c r="U2" s="18" t="str">
        <f>IF(U1="_Y_treated","Actual",IF(U1="_allin_synth","Synthetic",INDEX(States!$B$2:$B$52,MATCH(VALUE(MID(U1,5,FIND("sy",U1)-6)),States!$C$2:$C$52,0))))</f>
        <v>AZ</v>
      </c>
      <c r="V2" s="18" t="str">
        <f>IF(V1="_Y_treated","Actual",IF(V1="_allin_synth","Synthetic",INDEX(States!$B$2:$B$52,MATCH(VALUE(MID(V1,5,FIND("sy",V1)-6)),States!$C$2:$C$52,0))))</f>
        <v>AR</v>
      </c>
      <c r="W2" s="18" t="str">
        <f>IF(W1="_Y_treated","Actual",IF(W1="_allin_synth","Synthetic",INDEX(States!$B$2:$B$52,MATCH(VALUE(MID(W1,5,FIND("sy",W1)-6)),States!$C$2:$C$52,0))))</f>
        <v>CA</v>
      </c>
      <c r="X2" s="18" t="str">
        <f>IF(X1="_Y_treated","Actual",IF(X1="_allin_synth","Synthetic",INDEX(States!$B$2:$B$52,MATCH(VALUE(MID(X1,5,FIND("sy",X1)-6)),States!$C$2:$C$52,0))))</f>
        <v>CO</v>
      </c>
      <c r="Y2" s="18" t="str">
        <f>IF(Y1="_Y_treated","Actual",IF(Y1="_allin_synth","Synthetic",INDEX(States!$B$2:$B$52,MATCH(VALUE(MID(Y1,5,FIND("sy",Y1)-6)),States!$C$2:$C$52,0))))</f>
        <v>CT</v>
      </c>
      <c r="Z2" s="18" t="str">
        <f>IF(Z1="_Y_treated","Actual",IF(Z1="_allin_synth","Synthetic",INDEX(States!$B$2:$B$52,MATCH(VALUE(MID(Z1,5,FIND("sy",Z1)-6)),States!$C$2:$C$52,0))))</f>
        <v>DE</v>
      </c>
      <c r="AA2" s="18" t="str">
        <f>IF(AA1="_Y_treated","Actual",IF(AA1="_allin_synth","Synthetic",INDEX(States!$B$2:$B$52,MATCH(VALUE(MID(AA1,5,FIND("sy",AA1)-6)),States!$C$2:$C$52,0))))</f>
        <v>DC</v>
      </c>
      <c r="AB2" s="18" t="str">
        <f>IF(AB1="_Y_treated","Actual",IF(AB1="_allin_synth","Synthetic",INDEX(States!$B$2:$B$52,MATCH(VALUE(MID(AB1,5,FIND("sy",AB1)-6)),States!$C$2:$C$52,0))))</f>
        <v>FL</v>
      </c>
      <c r="AC2" s="18" t="str">
        <f>IF(AC1="_Y_treated","Actual",IF(AC1="_allin_synth","Synthetic",INDEX(States!$B$2:$B$52,MATCH(VALUE(MID(AC1,5,FIND("sy",AC1)-6)),States!$C$2:$C$52,0))))</f>
        <v>GA</v>
      </c>
      <c r="AD2" s="18" t="str">
        <f>IF(AD1="_Y_treated","Actual",IF(AD1="_allin_synth","Synthetic",INDEX(States!$B$2:$B$52,MATCH(VALUE(MID(AD1,5,FIND("sy",AD1)-6)),States!$C$2:$C$52,0))))</f>
        <v>HI</v>
      </c>
      <c r="AE2" s="18" t="str">
        <f>IF(AE1="_Y_treated","Actual",IF(AE1="_allin_synth","Synthetic",INDEX(States!$B$2:$B$52,MATCH(VALUE(MID(AE1,5,FIND("sy",AE1)-6)),States!$C$2:$C$52,0))))</f>
        <v>ID</v>
      </c>
      <c r="AF2" s="18" t="str">
        <f>IF(AF1="_Y_treated","Actual",IF(AF1="_allin_synth","Synthetic",INDEX(States!$B$2:$B$52,MATCH(VALUE(MID(AF1,5,FIND("sy",AF1)-6)),States!$C$2:$C$52,0))))</f>
        <v>IN</v>
      </c>
      <c r="AG2" s="18" t="str">
        <f>IF(AG1="_Y_treated","Actual",IF(AG1="_allin_synth","Synthetic",INDEX(States!$B$2:$B$52,MATCH(VALUE(MID(AG1,5,FIND("sy",AG1)-6)),States!$C$2:$C$52,0))))</f>
        <v>IA</v>
      </c>
      <c r="AH2" s="18" t="str">
        <f>IF(AH1="_Y_treated","Actual",IF(AH1="_allin_synth","Synthetic",INDEX(States!$B$2:$B$52,MATCH(VALUE(MID(AH1,5,FIND("sy",AH1)-6)),States!$C$2:$C$52,0))))</f>
        <v>KS</v>
      </c>
      <c r="AI2" s="18" t="str">
        <f>IF(AI1="_Y_treated","Actual",IF(AI1="_allin_synth","Synthetic",INDEX(States!$B$2:$B$52,MATCH(VALUE(MID(AI1,5,FIND("sy",AI1)-6)),States!$C$2:$C$52,0))))</f>
        <v>KY</v>
      </c>
      <c r="AJ2" s="18" t="str">
        <f>IF(AJ1="_Y_treated","Actual",IF(AJ1="_allin_synth","Synthetic",INDEX(States!$B$2:$B$52,MATCH(VALUE(MID(AJ1,5,FIND("sy",AJ1)-6)),States!$C$2:$C$52,0))))</f>
        <v>LA</v>
      </c>
      <c r="AK2" s="18" t="str">
        <f>IF(AK1="_Y_treated","Actual",IF(AK1="_allin_synth","Synthetic",INDEX(States!$B$2:$B$52,MATCH(VALUE(MID(AK1,5,FIND("sy",AK1)-6)),States!$C$2:$C$52,0))))</f>
        <v>ME</v>
      </c>
      <c r="AL2" s="18" t="str">
        <f>IF(AL1="_Y_treated","Actual",IF(AL1="_allin_synth","Synthetic",INDEX(States!$B$2:$B$52,MATCH(VALUE(MID(AL1,5,FIND("sy",AL1)-6)),States!$C$2:$C$52,0))))</f>
        <v>MD</v>
      </c>
      <c r="AM2" s="18" t="str">
        <f>IF(AM1="_Y_treated","Actual",IF(AM1="_allin_synth","Synthetic",INDEX(States!$B$2:$B$52,MATCH(VALUE(MID(AM1,5,FIND("sy",AM1)-6)),States!$C$2:$C$52,0))))</f>
        <v>MA</v>
      </c>
      <c r="AN2" s="18" t="str">
        <f>IF(AN1="_Y_treated","Actual",IF(AN1="_allin_synth","Synthetic",INDEX(States!$B$2:$B$52,MATCH(VALUE(MID(AN1,5,FIND("sy",AN1)-6)),States!$C$2:$C$52,0))))</f>
        <v>MI</v>
      </c>
      <c r="AO2" s="18" t="str">
        <f>IF(AO1="_Y_treated","Actual",IF(AO1="_allin_synth","Synthetic",INDEX(States!$B$2:$B$52,MATCH(VALUE(MID(AO1,5,FIND("sy",AO1)-6)),States!$C$2:$C$52,0))))</f>
        <v>MN</v>
      </c>
      <c r="AP2" s="18" t="str">
        <f>IF(AP1="_Y_treated","Actual",IF(AP1="_allin_synth","Synthetic",INDEX(States!$B$2:$B$52,MATCH(VALUE(MID(AP1,5,FIND("sy",AP1)-6)),States!$C$2:$C$52,0))))</f>
        <v>MS</v>
      </c>
      <c r="AQ2" s="18" t="str">
        <f>IF(AQ1="_Y_treated","Actual",IF(AQ1="_allin_synth","Synthetic",INDEX(States!$B$2:$B$52,MATCH(VALUE(MID(AQ1,5,FIND("sy",AQ1)-6)),States!$C$2:$C$52,0))))</f>
        <v>MO</v>
      </c>
      <c r="AR2" s="18" t="str">
        <f>IF(AR1="_Y_treated","Actual",IF(AR1="_allin_synth","Synthetic",INDEX(States!$B$2:$B$52,MATCH(VALUE(MID(AR1,5,FIND("sy",AR1)-6)),States!$C$2:$C$52,0))))</f>
        <v>MT</v>
      </c>
      <c r="AS2" s="18" t="str">
        <f>IF(AS1="_Y_treated","Actual",IF(AS1="_allin_synth","Synthetic",INDEX(States!$B$2:$B$52,MATCH(VALUE(MID(AS1,5,FIND("sy",AS1)-6)),States!$C$2:$C$52,0))))</f>
        <v>NE</v>
      </c>
      <c r="AT2" s="18" t="str">
        <f>IF(AT1="_Y_treated","Actual",IF(AT1="_allin_synth","Synthetic",INDEX(States!$B$2:$B$52,MATCH(VALUE(MID(AT1,5,FIND("sy",AT1)-6)),States!$C$2:$C$52,0))))</f>
        <v>NV</v>
      </c>
      <c r="AU2" s="18" t="str">
        <f>IF(AU1="_Y_treated","Actual",IF(AU1="_allin_synth","Synthetic",INDEX(States!$B$2:$B$52,MATCH(VALUE(MID(AU1,5,FIND("sy",AU1)-6)),States!$C$2:$C$52,0))))</f>
        <v>NH</v>
      </c>
      <c r="AV2" s="18" t="str">
        <f>IF(AV1="_Y_treated","Actual",IF(AV1="_allin_synth","Synthetic",INDEX(States!$B$2:$B$52,MATCH(VALUE(MID(AV1,5,FIND("sy",AV1)-6)),States!$C$2:$C$52,0))))</f>
        <v>NJ</v>
      </c>
      <c r="AW2" s="18" t="str">
        <f>IF(AW1="_Y_treated","Actual",IF(AW1="_allin_synth","Synthetic",INDEX(States!$B$2:$B$52,MATCH(VALUE(MID(AW1,5,FIND("sy",AW1)-6)),States!$C$2:$C$52,0))))</f>
        <v>NM</v>
      </c>
      <c r="AX2" s="18" t="str">
        <f>IF(AX1="_Y_treated","Actual",IF(AX1="_allin_synth","Synthetic",INDEX(States!$B$2:$B$52,MATCH(VALUE(MID(AX1,5,FIND("sy",AX1)-6)),States!$C$2:$C$52,0))))</f>
        <v>NY</v>
      </c>
      <c r="AY2" s="18" t="str">
        <f>IF(AY1="_Y_treated","Actual",IF(AY1="_allin_synth","Synthetic",INDEX(States!$B$2:$B$52,MATCH(VALUE(MID(AY1,5,FIND("sy",AY1)-6)),States!$C$2:$C$52,0))))</f>
        <v>NC</v>
      </c>
      <c r="AZ2" s="18" t="str">
        <f>IF(AZ1="_Y_treated","Actual",IF(AZ1="_allin_synth","Synthetic",INDEX(States!$B$2:$B$52,MATCH(VALUE(MID(AZ1,5,FIND("sy",AZ1)-6)),States!$C$2:$C$52,0))))</f>
        <v>ND</v>
      </c>
      <c r="BA2" s="18" t="str">
        <f>IF(BA1="_Y_treated","Actual",IF(BA1="_allin_synth","Synthetic",INDEX(States!$B$2:$B$52,MATCH(VALUE(MID(BA1,5,FIND("sy",BA1)-6)),States!$C$2:$C$52,0))))</f>
        <v>OH</v>
      </c>
      <c r="BB2" s="18" t="str">
        <f>IF(BB1="_Y_treated","Actual",IF(BB1="_allin_synth","Synthetic",INDEX(States!$B$2:$B$52,MATCH(VALUE(MID(BB1,5,FIND("sy",BB1)-6)),States!$C$2:$C$52,0))))</f>
        <v>OK</v>
      </c>
      <c r="BC2" s="18" t="str">
        <f>IF(BC1="_Y_treated","Actual",IF(BC1="_allin_synth","Synthetic",INDEX(States!$B$2:$B$52,MATCH(VALUE(MID(BC1,5,FIND("sy",BC1)-6)),States!$C$2:$C$52,0))))</f>
        <v>OR</v>
      </c>
      <c r="BD2" s="18" t="str">
        <f>IF(BD1="_Y_treated","Actual",IF(BD1="_allin_synth","Synthetic",INDEX(States!$B$2:$B$52,MATCH(VALUE(MID(BD1,5,FIND("sy",BD1)-6)),States!$C$2:$C$52,0))))</f>
        <v>PA</v>
      </c>
      <c r="BE2" s="18" t="str">
        <f>IF(BE1="_Y_treated","Actual",IF(BE1="_allin_synth","Synthetic",INDEX(States!$B$2:$B$52,MATCH(VALUE(MID(BE1,5,FIND("sy",BE1)-6)),States!$C$2:$C$52,0))))</f>
        <v>RI</v>
      </c>
      <c r="BF2" s="18" t="str">
        <f>IF(BF1="_Y_treated","Actual",IF(BF1="_allin_synth","Synthetic",INDEX(States!$B$2:$B$52,MATCH(VALUE(MID(BF1,5,FIND("sy",BF1)-6)),States!$C$2:$C$52,0))))</f>
        <v>SC</v>
      </c>
      <c r="BG2" s="18" t="str">
        <f>IF(BG1="_Y_treated","Actual",IF(BG1="_allin_synth","Synthetic",INDEX(States!$B$2:$B$52,MATCH(VALUE(MID(BG1,5,FIND("sy",BG1)-6)),States!$C$2:$C$52,0))))</f>
        <v>SD</v>
      </c>
      <c r="BH2" s="18" t="str">
        <f>IF(BH1="_Y_treated","Actual",IF(BH1="_allin_synth","Synthetic",INDEX(States!$B$2:$B$52,MATCH(VALUE(MID(BH1,5,FIND("sy",BH1)-6)),States!$C$2:$C$52,0))))</f>
        <v>TN</v>
      </c>
      <c r="BI2" s="18" t="str">
        <f>IF(BI1="_Y_treated","Actual",IF(BI1="_allin_synth","Synthetic",INDEX(States!$B$2:$B$52,MATCH(VALUE(MID(BI1,5,FIND("sy",BI1)-6)),States!$C$2:$C$52,0))))</f>
        <v>TX</v>
      </c>
      <c r="BJ2" s="18" t="str">
        <f>IF(BJ1="_Y_treated","Actual",IF(BJ1="_allin_synth","Synthetic",INDEX(States!$B$2:$B$52,MATCH(VALUE(MID(BJ1,5,FIND("sy",BJ1)-6)),States!$C$2:$C$52,0))))</f>
        <v>UT</v>
      </c>
      <c r="BK2" s="18" t="str">
        <f>IF(BK1="_Y_treated","Actual",IF(BK1="_allin_synth","Synthetic",INDEX(States!$B$2:$B$52,MATCH(VALUE(MID(BK1,5,FIND("sy",BK1)-6)),States!$C$2:$C$52,0))))</f>
        <v>VT</v>
      </c>
      <c r="BL2" s="18" t="str">
        <f>IF(BL1="_Y_treated","Actual",IF(BL1="_allin_synth","Synthetic",INDEX(States!$B$2:$B$52,MATCH(VALUE(MID(BL1,5,FIND("sy",BL1)-6)),States!$C$2:$C$52,0))))</f>
        <v>VA</v>
      </c>
      <c r="BM2" s="18" t="str">
        <f>IF(BM1="_Y_treated","Actual",IF(BM1="_allin_synth","Synthetic",INDEX(States!$B$2:$B$52,MATCH(VALUE(MID(BM1,5,FIND("sy",BM1)-6)),States!$C$2:$C$52,0))))</f>
        <v>WA</v>
      </c>
      <c r="BN2" s="18" t="str">
        <f>IF(BN1="_Y_treated","Actual",IF(BN1="_allin_synth","Synthetic",INDEX(States!$B$2:$B$52,MATCH(VALUE(MID(BN1,5,FIND("sy",BN1)-6)),States!$C$2:$C$52,0))))</f>
        <v>WV</v>
      </c>
      <c r="BO2" s="18" t="str">
        <f>IF(BO1="_Y_treated","Actual",IF(BO1="_allin_synth","Synthetic",INDEX(States!$B$2:$B$52,MATCH(VALUE(MID(BO1,5,FIND("sy",BO1)-6)),States!$C$2:$C$52,0))))</f>
        <v>WI</v>
      </c>
      <c r="BP2" s="18" t="str">
        <f>IF(BP1="_Y_treated","Actual",IF(BP1="_allin_synth","Synthetic",INDEX(States!$B$2:$B$52,MATCH(VALUE(MID(BP1,5,FIND("sy",BP1)-6)),States!$C$2:$C$52,0))))</f>
        <v>WY</v>
      </c>
      <c r="BQ2" s="18"/>
    </row>
    <row r="3" spans="16:70" x14ac:dyDescent="0.25">
      <c r="P3">
        <f>'Leave-One-Out - Data'!A2</f>
        <v>1982</v>
      </c>
      <c r="Q3" s="2">
        <f>IFERROR(INDEX('Leave-One-Out - Data'!$B:$BA,MATCH($P3,'Leave-One-Out - Data'!$A:$A,0),MATCH(Q$1,'Leave-One-Out - Data'!$B$1:$BA$1,0)),0)</f>
        <v>0.46242773532867432</v>
      </c>
      <c r="R3" s="2">
        <f>IFERROR(INDEX('Leave-One-Out - Data'!$B:$BA,MATCH($P3,'Leave-One-Out - Data'!$A:$A,0),MATCH(R$1,'Leave-One-Out - Data'!$B$1:$BA$1,0)),0)</f>
        <v>0.46249172374606135</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0.45666371449828147</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0.46220235961675638</v>
      </c>
      <c r="AG3" s="2">
        <f>IFERROR(INDEX('Leave-One-Out - Data'!$B:$BA,MATCH($P3,'Leave-One-Out - Data'!$A:$A,0),MATCH(AG$1,'Leave-One-Out - Data'!$B$1:$BA$1,0)),0)</f>
        <v>0</v>
      </c>
      <c r="AH3" s="2">
        <f>IFERROR(INDEX('Leave-One-Out - Data'!$B:$BA,MATCH($P3,'Leave-One-Out - Data'!$A:$A,0),MATCH(AH$1,'Leave-One-Out - Data'!$B$1:$BA$1,0)),0)</f>
        <v>0.4626629649400712</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0.45984383893013009</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0.46306668162345882</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0.4608882507383823</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0.46685467383265494</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0.46266221705079075</v>
      </c>
      <c r="BH3" s="2">
        <f>IFERROR(INDEX('Leave-One-Out - Data'!$B:$BA,MATCH($P3,'Leave-One-Out - Data'!$A:$A,0),MATCH(BH$1,'Leave-One-Out - Data'!$B$1:$BA$1,0)),0)</f>
        <v>0</v>
      </c>
      <c r="BI3" s="2">
        <f>IFERROR(INDEX('Leave-One-Out - Data'!$B:$BA,MATCH($P3,'Leave-One-Out - Data'!$A:$A,0),MATCH(BI$1,'Leave-One-Out - Data'!$B$1:$BA$1,0)),0)</f>
        <v>0.46356048718094833</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0.45842927137017248</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0.46302155503630638</v>
      </c>
      <c r="BQ3" s="2"/>
    </row>
    <row r="4" spans="16:70" x14ac:dyDescent="0.25">
      <c r="P4">
        <f>'Leave-One-Out - Data'!A3</f>
        <v>1983</v>
      </c>
      <c r="Q4" s="2">
        <f>IFERROR(INDEX('Leave-One-Out - Data'!$B:$BA,MATCH($P4,'Leave-One-Out - Data'!$A:$A,0),MATCH(Q$1,'Leave-One-Out - Data'!$B$1:$BA$1,0)),0)</f>
        <v>0.45858585834503174</v>
      </c>
      <c r="R4" s="2">
        <f>IFERROR(INDEX('Leave-One-Out - Data'!$B:$BA,MATCH($P4,'Leave-One-Out - Data'!$A:$A,0),MATCH(R$1,'Leave-One-Out - Data'!$B$1:$BA$1,0)),0)</f>
        <v>0.45429284453392033</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0.45459255975484847</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0.45418570297956468</v>
      </c>
      <c r="AG4" s="2">
        <f>IFERROR(INDEX('Leave-One-Out - Data'!$B:$BA,MATCH($P4,'Leave-One-Out - Data'!$A:$A,0),MATCH(AG$1,'Leave-One-Out - Data'!$B$1:$BA$1,0)),0)</f>
        <v>0</v>
      </c>
      <c r="AH4" s="2">
        <f>IFERROR(INDEX('Leave-One-Out - Data'!$B:$BA,MATCH($P4,'Leave-One-Out - Data'!$A:$A,0),MATCH(AH$1,'Leave-One-Out - Data'!$B$1:$BA$1,0)),0)</f>
        <v>0.45172903102636341</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0.45406980264186869</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0.45398520189523695</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0.45542234635353085</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0.45261236858367915</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0.45545821040868756</v>
      </c>
      <c r="BH4" s="2">
        <f>IFERROR(INDEX('Leave-One-Out - Data'!$B:$BA,MATCH($P4,'Leave-One-Out - Data'!$A:$A,0),MATCH(BH$1,'Leave-One-Out - Data'!$B$1:$BA$1,0)),0)</f>
        <v>0</v>
      </c>
      <c r="BI4" s="2">
        <f>IFERROR(INDEX('Leave-One-Out - Data'!$B:$BA,MATCH($P4,'Leave-One-Out - Data'!$A:$A,0),MATCH(BI$1,'Leave-One-Out - Data'!$B$1:$BA$1,0)),0)</f>
        <v>0.45265398553013803</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0.45633186945319176</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0.45676689156889921</v>
      </c>
      <c r="BQ4" s="2"/>
    </row>
    <row r="5" spans="16:70" x14ac:dyDescent="0.25">
      <c r="P5">
        <f>'Leave-One-Out - Data'!A4</f>
        <v>1984</v>
      </c>
      <c r="Q5" s="2">
        <f>IFERROR(INDEX('Leave-One-Out - Data'!$B:$BA,MATCH($P5,'Leave-One-Out - Data'!$A:$A,0),MATCH(Q$1,'Leave-One-Out - Data'!$B$1:$BA$1,0)),0)</f>
        <v>0.41060903668403625</v>
      </c>
      <c r="R5" s="2">
        <f>IFERROR(INDEX('Leave-One-Out - Data'!$B:$BA,MATCH($P5,'Leave-One-Out - Data'!$A:$A,0),MATCH(R$1,'Leave-One-Out - Data'!$B$1:$BA$1,0)),0)</f>
        <v>0.41522167655825615</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0.41565396025776863</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0.40972015470266343</v>
      </c>
      <c r="AG5" s="2">
        <f>IFERROR(INDEX('Leave-One-Out - Data'!$B:$BA,MATCH($P5,'Leave-One-Out - Data'!$A:$A,0),MATCH(AG$1,'Leave-One-Out - Data'!$B$1:$BA$1,0)),0)</f>
        <v>0</v>
      </c>
      <c r="AH5" s="2">
        <f>IFERROR(INDEX('Leave-One-Out - Data'!$B:$BA,MATCH($P5,'Leave-One-Out - Data'!$A:$A,0),MATCH(AH$1,'Leave-One-Out - Data'!$B$1:$BA$1,0)),0)</f>
        <v>0.41707022711634639</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0.41289275443553924</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0.41706110349297526</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0.41524367895722392</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0.41772513222694396</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0.4154568078517914</v>
      </c>
      <c r="BH5" s="2">
        <f>IFERROR(INDEX('Leave-One-Out - Data'!$B:$BA,MATCH($P5,'Leave-One-Out - Data'!$A:$A,0),MATCH(BH$1,'Leave-One-Out - Data'!$B$1:$BA$1,0)),0)</f>
        <v>0</v>
      </c>
      <c r="BI5" s="2">
        <f>IFERROR(INDEX('Leave-One-Out - Data'!$B:$BA,MATCH($P5,'Leave-One-Out - Data'!$A:$A,0),MATCH(BI$1,'Leave-One-Out - Data'!$B$1:$BA$1,0)),0)</f>
        <v>0.41419188505411147</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0.41661020743846888</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0.41533849993348115</v>
      </c>
      <c r="BQ5" s="2"/>
    </row>
    <row r="6" spans="16:70" x14ac:dyDescent="0.25">
      <c r="P6">
        <f>'Leave-One-Out - Data'!A5</f>
        <v>1985</v>
      </c>
      <c r="Q6" s="2">
        <f>IFERROR(INDEX('Leave-One-Out - Data'!$B:$BA,MATCH($P6,'Leave-One-Out - Data'!$A:$A,0),MATCH(Q$1,'Leave-One-Out - Data'!$B$1:$BA$1,0)),0)</f>
        <v>0.39177489280700684</v>
      </c>
      <c r="R6" s="2">
        <f>IFERROR(INDEX('Leave-One-Out - Data'!$B:$BA,MATCH($P6,'Leave-One-Out - Data'!$A:$A,0),MATCH(R$1,'Leave-One-Out - Data'!$B$1:$BA$1,0)),0)</f>
        <v>0.39546543154120445</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0.39076894369721404</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0.39555690234899521</v>
      </c>
      <c r="AG6" s="2">
        <f>IFERROR(INDEX('Leave-One-Out - Data'!$B:$BA,MATCH($P6,'Leave-One-Out - Data'!$A:$A,0),MATCH(AG$1,'Leave-One-Out - Data'!$B$1:$BA$1,0)),0)</f>
        <v>0</v>
      </c>
      <c r="AH6" s="2">
        <f>IFERROR(INDEX('Leave-One-Out - Data'!$B:$BA,MATCH($P6,'Leave-One-Out - Data'!$A:$A,0),MATCH(AH$1,'Leave-One-Out - Data'!$B$1:$BA$1,0)),0)</f>
        <v>0.39608414429426198</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0.39829886502027512</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0.39491424426436417</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0.394694924890995</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0.3929701685607434</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0.39531652539968493</v>
      </c>
      <c r="BH6" s="2">
        <f>IFERROR(INDEX('Leave-One-Out - Data'!$B:$BA,MATCH($P6,'Leave-One-Out - Data'!$A:$A,0),MATCH(BH$1,'Leave-One-Out - Data'!$B$1:$BA$1,0)),0)</f>
        <v>0</v>
      </c>
      <c r="BI6" s="2">
        <f>IFERROR(INDEX('Leave-One-Out - Data'!$B:$BA,MATCH($P6,'Leave-One-Out - Data'!$A:$A,0),MATCH(BI$1,'Leave-One-Out - Data'!$B$1:$BA$1,0)),0)</f>
        <v>0.39506669604778294</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0.39692420393228534</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0.39361843019723891</v>
      </c>
      <c r="BQ6" s="2"/>
    </row>
    <row r="7" spans="16:70" x14ac:dyDescent="0.25">
      <c r="P7">
        <f>'Leave-One-Out - Data'!A6</f>
        <v>1986</v>
      </c>
      <c r="Q7" s="2">
        <f>IFERROR(INDEX('Leave-One-Out - Data'!$B:$BA,MATCH($P7,'Leave-One-Out - Data'!$A:$A,0),MATCH(Q$1,'Leave-One-Out - Data'!$B$1:$BA$1,0)),0)</f>
        <v>0.42994242906570435</v>
      </c>
      <c r="R7" s="2">
        <f>IFERROR(INDEX('Leave-One-Out - Data'!$B:$BA,MATCH($P7,'Leave-One-Out - Data'!$A:$A,0),MATCH(R$1,'Leave-One-Out - Data'!$B$1:$BA$1,0)),0)</f>
        <v>0.42508276712894438</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0.41791774132847792</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0.42406940183043484</v>
      </c>
      <c r="AG7" s="2">
        <f>IFERROR(INDEX('Leave-One-Out - Data'!$B:$BA,MATCH($P7,'Leave-One-Out - Data'!$A:$A,0),MATCH(AG$1,'Leave-One-Out - Data'!$B$1:$BA$1,0)),0)</f>
        <v>0</v>
      </c>
      <c r="AH7" s="2">
        <f>IFERROR(INDEX('Leave-One-Out - Data'!$B:$BA,MATCH($P7,'Leave-One-Out - Data'!$A:$A,0),MATCH(AH$1,'Leave-One-Out - Data'!$B$1:$BA$1,0)),0)</f>
        <v>0.42403816768527036</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0.42745720303058626</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0.42578907531499866</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0.42565563628077513</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0.42280372887849804</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0.42601446098089218</v>
      </c>
      <c r="BH7" s="2">
        <f>IFERROR(INDEX('Leave-One-Out - Data'!$B:$BA,MATCH($P7,'Leave-One-Out - Data'!$A:$A,0),MATCH(BH$1,'Leave-One-Out - Data'!$B$1:$BA$1,0)),0)</f>
        <v>0</v>
      </c>
      <c r="BI7" s="2">
        <f>IFERROR(INDEX('Leave-One-Out - Data'!$B:$BA,MATCH($P7,'Leave-One-Out - Data'!$A:$A,0),MATCH(BI$1,'Leave-One-Out - Data'!$B$1:$BA$1,0)),0)</f>
        <v>0.42481569018960003</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0.42453970196843149</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0.42570132303237912</v>
      </c>
      <c r="BQ7" s="2"/>
    </row>
    <row r="8" spans="16:70" x14ac:dyDescent="0.25">
      <c r="P8">
        <f>'Leave-One-Out - Data'!A7</f>
        <v>1987</v>
      </c>
      <c r="Q8" s="2">
        <f>IFERROR(INDEX('Leave-One-Out - Data'!$B:$BA,MATCH($P8,'Leave-One-Out - Data'!$A:$A,0),MATCH(Q$1,'Leave-One-Out - Data'!$B$1:$BA$1,0)),0)</f>
        <v>0.38387715816497803</v>
      </c>
      <c r="R8" s="2">
        <f>IFERROR(INDEX('Leave-One-Out - Data'!$B:$BA,MATCH($P8,'Leave-One-Out - Data'!$A:$A,0),MATCH(R$1,'Leave-One-Out - Data'!$B$1:$BA$1,0)),0)</f>
        <v>0.38791163915395732</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0.39020654201507571</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0.38843432024121288</v>
      </c>
      <c r="AG8" s="2">
        <f>IFERROR(INDEX('Leave-One-Out - Data'!$B:$BA,MATCH($P8,'Leave-One-Out - Data'!$A:$A,0),MATCH(AG$1,'Leave-One-Out - Data'!$B$1:$BA$1,0)),0)</f>
        <v>0</v>
      </c>
      <c r="AH8" s="2">
        <f>IFERROR(INDEX('Leave-One-Out - Data'!$B:$BA,MATCH($P8,'Leave-One-Out - Data'!$A:$A,0),MATCH(AH$1,'Leave-One-Out - Data'!$B$1:$BA$1,0)),0)</f>
        <v>0.3843249954581261</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0.38595040538907061</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0.38953394779562955</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0.38684336279332643</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0.38185311457514765</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0.38837482127547268</v>
      </c>
      <c r="BH8" s="2">
        <f>IFERROR(INDEX('Leave-One-Out - Data'!$B:$BA,MATCH($P8,'Leave-One-Out - Data'!$A:$A,0),MATCH(BH$1,'Leave-One-Out - Data'!$B$1:$BA$1,0)),0)</f>
        <v>0</v>
      </c>
      <c r="BI8" s="2">
        <f>IFERROR(INDEX('Leave-One-Out - Data'!$B:$BA,MATCH($P8,'Leave-One-Out - Data'!$A:$A,0),MATCH(BI$1,'Leave-One-Out - Data'!$B$1:$BA$1,0)),0)</f>
        <v>0.38811457851529119</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0.38764293339848521</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0.38978044867515554</v>
      </c>
      <c r="BQ8" s="2"/>
    </row>
    <row r="9" spans="16:70" x14ac:dyDescent="0.25">
      <c r="P9">
        <f>'Leave-One-Out - Data'!A8</f>
        <v>1988</v>
      </c>
      <c r="Q9" s="2">
        <f>IFERROR(INDEX('Leave-One-Out - Data'!$B:$BA,MATCH($P9,'Leave-One-Out - Data'!$A:$A,0),MATCH(Q$1,'Leave-One-Out - Data'!$B$1:$BA$1,0)),0)</f>
        <v>0.38562092185020447</v>
      </c>
      <c r="R9" s="2">
        <f>IFERROR(INDEX('Leave-One-Out - Data'!$B:$BA,MATCH($P9,'Leave-One-Out - Data'!$A:$A,0),MATCH(R$1,'Leave-One-Out - Data'!$B$1:$BA$1,0)),0)</f>
        <v>0.3812879464030266</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0.38454268187284468</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0.38168729045987126</v>
      </c>
      <c r="AG9" s="2">
        <f>IFERROR(INDEX('Leave-One-Out - Data'!$B:$BA,MATCH($P9,'Leave-One-Out - Data'!$A:$A,0),MATCH(AG$1,'Leave-One-Out - Data'!$B$1:$BA$1,0)),0)</f>
        <v>0</v>
      </c>
      <c r="AH9" s="2">
        <f>IFERROR(INDEX('Leave-One-Out - Data'!$B:$BA,MATCH($P9,'Leave-One-Out - Data'!$A:$A,0),MATCH(AH$1,'Leave-One-Out - Data'!$B$1:$BA$1,0)),0)</f>
        <v>0.37945492431521421</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0.38347755190730104</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0.37843813630938533</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0.38402032744884496</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0.38421801093220714</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0.3818482702076435</v>
      </c>
      <c r="BH9" s="2">
        <f>IFERROR(INDEX('Leave-One-Out - Data'!$B:$BA,MATCH($P9,'Leave-One-Out - Data'!$A:$A,0),MATCH(BH$1,'Leave-One-Out - Data'!$B$1:$BA$1,0)),0)</f>
        <v>0</v>
      </c>
      <c r="BI9" s="2">
        <f>IFERROR(INDEX('Leave-One-Out - Data'!$B:$BA,MATCH($P9,'Leave-One-Out - Data'!$A:$A,0),MATCH(BI$1,'Leave-One-Out - Data'!$B$1:$BA$1,0)),0)</f>
        <v>0.38002959081530574</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0.3790198431015015</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0.38076457473635672</v>
      </c>
      <c r="BQ9" s="2"/>
    </row>
    <row r="10" spans="16:70" x14ac:dyDescent="0.25">
      <c r="P10">
        <f>'Leave-One-Out - Data'!A9</f>
        <v>1989</v>
      </c>
      <c r="Q10" s="2">
        <f>IFERROR(INDEX('Leave-One-Out - Data'!$B:$BA,MATCH($P10,'Leave-One-Out - Data'!$A:$A,0),MATCH(Q$1,'Leave-One-Out - Data'!$B$1:$BA$1,0)),0)</f>
        <v>0.3767605721950531</v>
      </c>
      <c r="R10" s="2">
        <f>IFERROR(INDEX('Leave-One-Out - Data'!$B:$BA,MATCH($P10,'Leave-One-Out - Data'!$A:$A,0),MATCH(R$1,'Leave-One-Out - Data'!$B$1:$BA$1,0)),0)</f>
        <v>0.37652871060371396</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0.37804035201668734</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0.37702626109123233</v>
      </c>
      <c r="AG10" s="2">
        <f>IFERROR(INDEX('Leave-One-Out - Data'!$B:$BA,MATCH($P10,'Leave-One-Out - Data'!$A:$A,0),MATCH(AG$1,'Leave-One-Out - Data'!$B$1:$BA$1,0)),0)</f>
        <v>0</v>
      </c>
      <c r="AH10" s="2">
        <f>IFERROR(INDEX('Leave-One-Out - Data'!$B:$BA,MATCH($P10,'Leave-One-Out - Data'!$A:$A,0),MATCH(AH$1,'Leave-One-Out - Data'!$B$1:$BA$1,0)),0)</f>
        <v>0.37774999681115157</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0.37237076804041869</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0.37762441810965536</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0.37956788748502729</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0.37426594212651254</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0.37659239998459815</v>
      </c>
      <c r="BH10" s="2">
        <f>IFERROR(INDEX('Leave-One-Out - Data'!$B:$BA,MATCH($P10,'Leave-One-Out - Data'!$A:$A,0),MATCH(BH$1,'Leave-One-Out - Data'!$B$1:$BA$1,0)),0)</f>
        <v>0</v>
      </c>
      <c r="BI10" s="2">
        <f>IFERROR(INDEX('Leave-One-Out - Data'!$B:$BA,MATCH($P10,'Leave-One-Out - Data'!$A:$A,0),MATCH(BI$1,'Leave-One-Out - Data'!$B$1:$BA$1,0)),0)</f>
        <v>0.37623419612646108</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0.37527685642242437</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0.38036646819114683</v>
      </c>
      <c r="BQ10" s="2"/>
    </row>
    <row r="11" spans="16:70" x14ac:dyDescent="0.25">
      <c r="P11">
        <f>'Leave-One-Out - Data'!A10</f>
        <v>1990</v>
      </c>
      <c r="Q11" s="2">
        <f>IFERROR(INDEX('Leave-One-Out - Data'!$B:$BA,MATCH($P11,'Leave-One-Out - Data'!$A:$A,0),MATCH(Q$1,'Leave-One-Out - Data'!$B$1:$BA$1,0)),0)</f>
        <v>0.37627813220024109</v>
      </c>
      <c r="R11" s="2">
        <f>IFERROR(INDEX('Leave-One-Out - Data'!$B:$BA,MATCH($P11,'Leave-One-Out - Data'!$A:$A,0),MATCH(R$1,'Leave-One-Out - Data'!$B$1:$BA$1,0)),0)</f>
        <v>0.38711089265346527</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0.3929560571312905</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0.38419502601027489</v>
      </c>
      <c r="AG11" s="2">
        <f>IFERROR(INDEX('Leave-One-Out - Data'!$B:$BA,MATCH($P11,'Leave-One-Out - Data'!$A:$A,0),MATCH(AG$1,'Leave-One-Out - Data'!$B$1:$BA$1,0)),0)</f>
        <v>0</v>
      </c>
      <c r="AH11" s="2">
        <f>IFERROR(INDEX('Leave-One-Out - Data'!$B:$BA,MATCH($P11,'Leave-One-Out - Data'!$A:$A,0),MATCH(AH$1,'Leave-One-Out - Data'!$B$1:$BA$1,0)),0)</f>
        <v>0.38273865985870364</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0.38912441068887704</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0.38814480468630791</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0.38684673431515693</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0.38793709635734563</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0.38746790596842767</v>
      </c>
      <c r="BH11" s="2">
        <f>IFERROR(INDEX('Leave-One-Out - Data'!$B:$BA,MATCH($P11,'Leave-One-Out - Data'!$A:$A,0),MATCH(BH$1,'Leave-One-Out - Data'!$B$1:$BA$1,0)),0)</f>
        <v>0</v>
      </c>
      <c r="BI11" s="2">
        <f>IFERROR(INDEX('Leave-One-Out - Data'!$B:$BA,MATCH($P11,'Leave-One-Out - Data'!$A:$A,0),MATCH(BI$1,'Leave-One-Out - Data'!$B$1:$BA$1,0)),0)</f>
        <v>0.38624315410852428</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0.38767802628874781</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0.38216000965237623</v>
      </c>
      <c r="BQ11" s="2"/>
    </row>
    <row r="12" spans="16:70" x14ac:dyDescent="0.25">
      <c r="P12">
        <f>'Leave-One-Out - Data'!A11</f>
        <v>1991</v>
      </c>
      <c r="Q12" s="2">
        <f>IFERROR(INDEX('Leave-One-Out - Data'!$B:$BA,MATCH($P12,'Leave-One-Out - Data'!$A:$A,0),MATCH(Q$1,'Leave-One-Out - Data'!$B$1:$BA$1,0)),0)</f>
        <v>0.3919999897480011</v>
      </c>
      <c r="R12" s="2">
        <f>IFERROR(INDEX('Leave-One-Out - Data'!$B:$BA,MATCH($P12,'Leave-One-Out - Data'!$A:$A,0),MATCH(R$1,'Leave-One-Out - Data'!$B$1:$BA$1,0)),0)</f>
        <v>0.38410090702772137</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0.38021250036358839</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0.37915209469199179</v>
      </c>
      <c r="AG12" s="2">
        <f>IFERROR(INDEX('Leave-One-Out - Data'!$B:$BA,MATCH($P12,'Leave-One-Out - Data'!$A:$A,0),MATCH(AG$1,'Leave-One-Out - Data'!$B$1:$BA$1,0)),0)</f>
        <v>0</v>
      </c>
      <c r="AH12" s="2">
        <f>IFERROR(INDEX('Leave-One-Out - Data'!$B:$BA,MATCH($P12,'Leave-One-Out - Data'!$A:$A,0),MATCH(AH$1,'Leave-One-Out - Data'!$B$1:$BA$1,0)),0)</f>
        <v>0.38309281682968144</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0.3872397259473801</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0.38692568877339367</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0.38383709457516674</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0.38507508710026744</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0.38408910971879962</v>
      </c>
      <c r="BH12" s="2">
        <f>IFERROR(INDEX('Leave-One-Out - Data'!$B:$BA,MATCH($P12,'Leave-One-Out - Data'!$A:$A,0),MATCH(BH$1,'Leave-One-Out - Data'!$B$1:$BA$1,0)),0)</f>
        <v>0</v>
      </c>
      <c r="BI12" s="2">
        <f>IFERROR(INDEX('Leave-One-Out - Data'!$B:$BA,MATCH($P12,'Leave-One-Out - Data'!$A:$A,0),MATCH(BI$1,'Leave-One-Out - Data'!$B$1:$BA$1,0)),0)</f>
        <v>0.38446202939748769</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0.38256040957570076</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0.38422657656669618</v>
      </c>
      <c r="BQ12" s="2"/>
    </row>
    <row r="13" spans="16:70" x14ac:dyDescent="0.25">
      <c r="P13">
        <f>'Leave-One-Out - Data'!A12</f>
        <v>1992</v>
      </c>
      <c r="Q13" s="2">
        <f>IFERROR(INDEX('Leave-One-Out - Data'!$B:$BA,MATCH($P13,'Leave-One-Out - Data'!$A:$A,0),MATCH(Q$1,'Leave-One-Out - Data'!$B$1:$BA$1,0)),0)</f>
        <v>0.35546037554740906</v>
      </c>
      <c r="R13" s="2">
        <f>IFERROR(INDEX('Leave-One-Out - Data'!$B:$BA,MATCH($P13,'Leave-One-Out - Data'!$A:$A,0),MATCH(R$1,'Leave-One-Out - Data'!$B$1:$BA$1,0)),0)</f>
        <v>0.36129151625931261</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0.35786368004977709</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0.36265677657723427</v>
      </c>
      <c r="AG13" s="2">
        <f>IFERROR(INDEX('Leave-One-Out - Data'!$B:$BA,MATCH($P13,'Leave-One-Out - Data'!$A:$A,0),MATCH(AG$1,'Leave-One-Out - Data'!$B$1:$BA$1,0)),0)</f>
        <v>0</v>
      </c>
      <c r="AH13" s="2">
        <f>IFERROR(INDEX('Leave-One-Out - Data'!$B:$BA,MATCH($P13,'Leave-One-Out - Data'!$A:$A,0),MATCH(AH$1,'Leave-One-Out - Data'!$B$1:$BA$1,0)),0)</f>
        <v>0.35972221830487261</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0.36117604266107084</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0.36257426306605339</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0.36127140983939171</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0.36015874236822126</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0.36173956187069417</v>
      </c>
      <c r="BH13" s="2">
        <f>IFERROR(INDEX('Leave-One-Out - Data'!$B:$BA,MATCH($P13,'Leave-One-Out - Data'!$A:$A,0),MATCH(BH$1,'Leave-One-Out - Data'!$B$1:$BA$1,0)),0)</f>
        <v>0</v>
      </c>
      <c r="BI13" s="2">
        <f>IFERROR(INDEX('Leave-One-Out - Data'!$B:$BA,MATCH($P13,'Leave-One-Out - Data'!$A:$A,0),MATCH(BI$1,'Leave-One-Out - Data'!$B$1:$BA$1,0)),0)</f>
        <v>0.36172160360217098</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0.36030511473119259</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0.35541478556394573</v>
      </c>
      <c r="BQ13" s="2"/>
    </row>
    <row r="14" spans="16:70" x14ac:dyDescent="0.25">
      <c r="P14">
        <f>'Leave-One-Out - Data'!A13</f>
        <v>1993</v>
      </c>
      <c r="Q14" s="2">
        <f>IFERROR(INDEX('Leave-One-Out - Data'!$B:$BA,MATCH($P14,'Leave-One-Out - Data'!$A:$A,0),MATCH(Q$1,'Leave-One-Out - Data'!$B$1:$BA$1,0)),0)</f>
        <v>0.32978722453117371</v>
      </c>
      <c r="R14" s="2">
        <f>IFERROR(INDEX('Leave-One-Out - Data'!$B:$BA,MATCH($P14,'Leave-One-Out - Data'!$A:$A,0),MATCH(R$1,'Leave-One-Out - Data'!$B$1:$BA$1,0)),0)</f>
        <v>0.33687886363267899</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0.3332752905488014</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0.33683892086148259</v>
      </c>
      <c r="AG14" s="2">
        <f>IFERROR(INDEX('Leave-One-Out - Data'!$B:$BA,MATCH($P14,'Leave-One-Out - Data'!$A:$A,0),MATCH(AG$1,'Leave-One-Out - Data'!$B$1:$BA$1,0)),0)</f>
        <v>0</v>
      </c>
      <c r="AH14" s="2">
        <f>IFERROR(INDEX('Leave-One-Out - Data'!$B:$BA,MATCH($P14,'Leave-One-Out - Data'!$A:$A,0),MATCH(AH$1,'Leave-One-Out - Data'!$B$1:$BA$1,0)),0)</f>
        <v>0.34098632016777997</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0.33549074670672419</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0.33640718936920166</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0.33670954576134682</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0.33489476472139362</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0.337726725101471</v>
      </c>
      <c r="BH14" s="2">
        <f>IFERROR(INDEX('Leave-One-Out - Data'!$B:$BA,MATCH($P14,'Leave-One-Out - Data'!$A:$A,0),MATCH(BH$1,'Leave-One-Out - Data'!$B$1:$BA$1,0)),0)</f>
        <v>0</v>
      </c>
      <c r="BI14" s="2">
        <f>IFERROR(INDEX('Leave-One-Out - Data'!$B:$BA,MATCH($P14,'Leave-One-Out - Data'!$A:$A,0),MATCH(BI$1,'Leave-One-Out - Data'!$B$1:$BA$1,0)),0)</f>
        <v>0.33717851984500891</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0.33428173723816879</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0.33444352269172667</v>
      </c>
      <c r="BQ14" s="2"/>
    </row>
    <row r="15" spans="16:70" x14ac:dyDescent="0.25">
      <c r="P15">
        <f>'Leave-One-Out - Data'!A14</f>
        <v>1994</v>
      </c>
      <c r="Q15" s="2">
        <f>IFERROR(INDEX('Leave-One-Out - Data'!$B:$BA,MATCH($P15,'Leave-One-Out - Data'!$A:$A,0),MATCH(Q$1,'Leave-One-Out - Data'!$B$1:$BA$1,0)),0)</f>
        <v>0.33273056149482727</v>
      </c>
      <c r="R15" s="2">
        <f>IFERROR(INDEX('Leave-One-Out - Data'!$B:$BA,MATCH($P15,'Leave-One-Out - Data'!$A:$A,0),MATCH(R$1,'Leave-One-Out - Data'!$B$1:$BA$1,0)),0)</f>
        <v>0.33613276308774948</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0.3340861749351024</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0.33747861990332606</v>
      </c>
      <c r="AG15" s="2">
        <f>IFERROR(INDEX('Leave-One-Out - Data'!$B:$BA,MATCH($P15,'Leave-One-Out - Data'!$A:$A,0),MATCH(AG$1,'Leave-One-Out - Data'!$B$1:$BA$1,0)),0)</f>
        <v>0</v>
      </c>
      <c r="AH15" s="2">
        <f>IFERROR(INDEX('Leave-One-Out - Data'!$B:$BA,MATCH($P15,'Leave-One-Out - Data'!$A:$A,0),MATCH(AH$1,'Leave-One-Out - Data'!$B$1:$BA$1,0)),0)</f>
        <v>0.33905464363098153</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0.33773879030346876</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0.33354690262675285</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0.33437916654348371</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0.339386265963316</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0.33619076350331312</v>
      </c>
      <c r="BH15" s="2">
        <f>IFERROR(INDEX('Leave-One-Out - Data'!$B:$BA,MATCH($P15,'Leave-One-Out - Data'!$A:$A,0),MATCH(BH$1,'Leave-One-Out - Data'!$B$1:$BA$1,0)),0)</f>
        <v>0</v>
      </c>
      <c r="BI15" s="2">
        <f>IFERROR(INDEX('Leave-One-Out - Data'!$B:$BA,MATCH($P15,'Leave-One-Out - Data'!$A:$A,0),MATCH(BI$1,'Leave-One-Out - Data'!$B$1:$BA$1,0)),0)</f>
        <v>0.33583987882733352</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0.33732957893610005</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0.32895662370324141</v>
      </c>
      <c r="BQ15" s="2"/>
    </row>
    <row r="16" spans="16:70" x14ac:dyDescent="0.25">
      <c r="P16">
        <f>'Leave-One-Out - Data'!A15</f>
        <v>1995</v>
      </c>
      <c r="Q16" s="2">
        <f>IFERROR(INDEX('Leave-One-Out - Data'!$B:$BA,MATCH($P16,'Leave-One-Out - Data'!$A:$A,0),MATCH(Q$1,'Leave-One-Out - Data'!$B$1:$BA$1,0)),0)</f>
        <v>0.35067436099052429</v>
      </c>
      <c r="R16" s="2">
        <f>IFERROR(INDEX('Leave-One-Out - Data'!$B:$BA,MATCH($P16,'Leave-One-Out - Data'!$A:$A,0),MATCH(R$1,'Leave-One-Out - Data'!$B$1:$BA$1,0)),0)</f>
        <v>0.33535041403770438</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0.33739430975913998</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0.33812726357579226</v>
      </c>
      <c r="AG16" s="2">
        <f>IFERROR(INDEX('Leave-One-Out - Data'!$B:$BA,MATCH($P16,'Leave-One-Out - Data'!$A:$A,0),MATCH(AG$1,'Leave-One-Out - Data'!$B$1:$BA$1,0)),0)</f>
        <v>0</v>
      </c>
      <c r="AH16" s="2">
        <f>IFERROR(INDEX('Leave-One-Out - Data'!$B:$BA,MATCH($P16,'Leave-One-Out - Data'!$A:$A,0),MATCH(AH$1,'Leave-One-Out - Data'!$B$1:$BA$1,0)),0)</f>
        <v>0.33088809362053873</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0.33156373342871664</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0.33605278098583224</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0.33526560148596768</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0.33684851381182673</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0.3356751778423786</v>
      </c>
      <c r="BH16" s="2">
        <f>IFERROR(INDEX('Leave-One-Out - Data'!$B:$BA,MATCH($P16,'Leave-One-Out - Data'!$A:$A,0),MATCH(BH$1,'Leave-One-Out - Data'!$B$1:$BA$1,0)),0)</f>
        <v>0</v>
      </c>
      <c r="BI16" s="2">
        <f>IFERROR(INDEX('Leave-One-Out - Data'!$B:$BA,MATCH($P16,'Leave-One-Out - Data'!$A:$A,0),MATCH(BI$1,'Leave-One-Out - Data'!$B$1:$BA$1,0)),0)</f>
        <v>0.33544531756639484</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0.33493538191914557</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0.33756763786077504</v>
      </c>
      <c r="BQ16" s="2"/>
    </row>
    <row r="17" spans="16:69" x14ac:dyDescent="0.25">
      <c r="P17">
        <f>'Leave-One-Out - Data'!A16</f>
        <v>1996</v>
      </c>
      <c r="Q17" s="2">
        <f>IFERROR(INDEX('Leave-One-Out - Data'!$B:$BA,MATCH($P17,'Leave-One-Out - Data'!$A:$A,0),MATCH(Q$1,'Leave-One-Out - Data'!$B$1:$BA$1,0)),0)</f>
        <v>0.30434781312942505</v>
      </c>
      <c r="R17" s="2">
        <f>IFERROR(INDEX('Leave-One-Out - Data'!$B:$BA,MATCH($P17,'Leave-One-Out - Data'!$A:$A,0),MATCH(R$1,'Leave-One-Out - Data'!$B$1:$BA$1,0)),0)</f>
        <v>0.30724632464349272</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0.30432540459930896</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0.30742720121145245</v>
      </c>
      <c r="AG17" s="2">
        <f>IFERROR(INDEX('Leave-One-Out - Data'!$B:$BA,MATCH($P17,'Leave-One-Out - Data'!$A:$A,0),MATCH(AG$1,'Leave-One-Out - Data'!$B$1:$BA$1,0)),0)</f>
        <v>0</v>
      </c>
      <c r="AH17" s="2">
        <f>IFERROR(INDEX('Leave-One-Out - Data'!$B:$BA,MATCH($P17,'Leave-One-Out - Data'!$A:$A,0),MATCH(AH$1,'Leave-One-Out - Data'!$B$1:$BA$1,0)),0)</f>
        <v>0.30650394818186755</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0.30540939010679724</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0.30828830343484875</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0.30362713840603833</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0.30619833070039748</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0.30759967879950995</v>
      </c>
      <c r="BH17" s="2">
        <f>IFERROR(INDEX('Leave-One-Out - Data'!$B:$BA,MATCH($P17,'Leave-One-Out - Data'!$A:$A,0),MATCH(BH$1,'Leave-One-Out - Data'!$B$1:$BA$1,0)),0)</f>
        <v>0</v>
      </c>
      <c r="BI17" s="2">
        <f>IFERROR(INDEX('Leave-One-Out - Data'!$B:$BA,MATCH($P17,'Leave-One-Out - Data'!$A:$A,0),MATCH(BI$1,'Leave-One-Out - Data'!$B$1:$BA$1,0)),0)</f>
        <v>0.30841117331385615</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0.30570027433335784</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0.30879083800315854</v>
      </c>
      <c r="BQ17" s="2"/>
    </row>
    <row r="18" spans="16:69" x14ac:dyDescent="0.25">
      <c r="P18">
        <f>'Leave-One-Out - Data'!A17</f>
        <v>1997</v>
      </c>
      <c r="Q18" s="2">
        <f>IFERROR(INDEX('Leave-One-Out - Data'!$B:$BA,MATCH($P18,'Leave-One-Out - Data'!$A:$A,0),MATCH(Q$1,'Leave-One-Out - Data'!$B$1:$BA$1,0)),0)</f>
        <v>0.26956522464752197</v>
      </c>
      <c r="R18" s="2">
        <f>IFERROR(INDEX('Leave-One-Out - Data'!$B:$BA,MATCH($P18,'Leave-One-Out - Data'!$A:$A,0),MATCH(R$1,'Leave-One-Out - Data'!$B$1:$BA$1,0)),0)</f>
        <v>0.27828589279949661</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0.2805299161672592</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0.27523290885984897</v>
      </c>
      <c r="AG18" s="2">
        <f>IFERROR(INDEX('Leave-One-Out - Data'!$B:$BA,MATCH($P18,'Leave-One-Out - Data'!$A:$A,0),MATCH(AG$1,'Leave-One-Out - Data'!$B$1:$BA$1,0)),0)</f>
        <v>0</v>
      </c>
      <c r="AH18" s="2">
        <f>IFERROR(INDEX('Leave-One-Out - Data'!$B:$BA,MATCH($P18,'Leave-One-Out - Data'!$A:$A,0),MATCH(AH$1,'Leave-One-Out - Data'!$B$1:$BA$1,0)),0)</f>
        <v>0.28095677205920222</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0.27900307327508928</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0.27863927412033079</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0.27706190210580828</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0.2776379631906748</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0.27846594822406767</v>
      </c>
      <c r="BH18" s="2">
        <f>IFERROR(INDEX('Leave-One-Out - Data'!$B:$BA,MATCH($P18,'Leave-One-Out - Data'!$A:$A,0),MATCH(BH$1,'Leave-One-Out - Data'!$B$1:$BA$1,0)),0)</f>
        <v>0</v>
      </c>
      <c r="BI18" s="2">
        <f>IFERROR(INDEX('Leave-One-Out - Data'!$B:$BA,MATCH($P18,'Leave-One-Out - Data'!$A:$A,0),MATCH(BI$1,'Leave-One-Out - Data'!$B$1:$BA$1,0)),0)</f>
        <v>0.27790430405735966</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0.27874902807176111</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0.2844439681172371</v>
      </c>
      <c r="BQ18" s="2"/>
    </row>
    <row r="19" spans="16:69" x14ac:dyDescent="0.25">
      <c r="P19">
        <f>'Leave-One-Out - Data'!A18</f>
        <v>1998</v>
      </c>
      <c r="Q19" s="2">
        <f>IFERROR(INDEX('Leave-One-Out - Data'!$B:$BA,MATCH($P19,'Leave-One-Out - Data'!$A:$A,0),MATCH(Q$1,'Leave-One-Out - Data'!$B$1:$BA$1,0)),0)</f>
        <v>0.3430493175983429</v>
      </c>
      <c r="R19" s="2">
        <f>IFERROR(INDEX('Leave-One-Out - Data'!$B:$BA,MATCH($P19,'Leave-One-Out - Data'!$A:$A,0),MATCH(R$1,'Leave-One-Out - Data'!$B$1:$BA$1,0)),0)</f>
        <v>0.32082698729634285</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0.32229770404100411</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0.31784454795718198</v>
      </c>
      <c r="AG19" s="2">
        <f>IFERROR(INDEX('Leave-One-Out - Data'!$B:$BA,MATCH($P19,'Leave-One-Out - Data'!$A:$A,0),MATCH(AG$1,'Leave-One-Out - Data'!$B$1:$BA$1,0)),0)</f>
        <v>0</v>
      </c>
      <c r="AH19" s="2">
        <f>IFERROR(INDEX('Leave-One-Out - Data'!$B:$BA,MATCH($P19,'Leave-One-Out - Data'!$A:$A,0),MATCH(AH$1,'Leave-One-Out - Data'!$B$1:$BA$1,0)),0)</f>
        <v>0.32453162622451781</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0.32019721308350563</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0.32103131979703903</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0.31814820966124535</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0.31628419172763828</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0.32095719909667969</v>
      </c>
      <c r="BH19" s="2">
        <f>IFERROR(INDEX('Leave-One-Out - Data'!$B:$BA,MATCH($P19,'Leave-One-Out - Data'!$A:$A,0),MATCH(BH$1,'Leave-One-Out - Data'!$B$1:$BA$1,0)),0)</f>
        <v>0</v>
      </c>
      <c r="BI19" s="2">
        <f>IFERROR(INDEX('Leave-One-Out - Data'!$B:$BA,MATCH($P19,'Leave-One-Out - Data'!$A:$A,0),MATCH(BI$1,'Leave-One-Out - Data'!$B$1:$BA$1,0)),0)</f>
        <v>0.32086125707626345</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0.32136141145229341</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0.31499916896224023</v>
      </c>
      <c r="BQ19" s="2"/>
    </row>
    <row r="20" spans="16:69" x14ac:dyDescent="0.25">
      <c r="P20">
        <f>'Leave-One-Out - Data'!A19</f>
        <v>1999</v>
      </c>
      <c r="Q20" s="2">
        <f>IFERROR(INDEX('Leave-One-Out - Data'!$B:$BA,MATCH($P20,'Leave-One-Out - Data'!$A:$A,0),MATCH(Q$1,'Leave-One-Out - Data'!$B$1:$BA$1,0)),0)</f>
        <v>0.25872689485549927</v>
      </c>
      <c r="R20" s="2">
        <f>IFERROR(INDEX('Leave-One-Out - Data'!$B:$BA,MATCH($P20,'Leave-One-Out - Data'!$A:$A,0),MATCH(R$1,'Leave-One-Out - Data'!$B$1:$BA$1,0)),0)</f>
        <v>0.29186471855640417</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0.29365527331829072</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0.2907867769896984</v>
      </c>
      <c r="AG20" s="2">
        <f>IFERROR(INDEX('Leave-One-Out - Data'!$B:$BA,MATCH($P20,'Leave-One-Out - Data'!$A:$A,0),MATCH(AG$1,'Leave-One-Out - Data'!$B$1:$BA$1,0)),0)</f>
        <v>0</v>
      </c>
      <c r="AH20" s="2">
        <f>IFERROR(INDEX('Leave-One-Out - Data'!$B:$BA,MATCH($P20,'Leave-One-Out - Data'!$A:$A,0),MATCH(AH$1,'Leave-One-Out - Data'!$B$1:$BA$1,0)),0)</f>
        <v>0.2929408116638661</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0.29649469447135929</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0.28993275120854378</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0.28925347402691848</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0.28837875443696981</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0.29174725288152697</v>
      </c>
      <c r="BH20" s="2">
        <f>IFERROR(INDEX('Leave-One-Out - Data'!$B:$BA,MATCH($P20,'Leave-One-Out - Data'!$A:$A,0),MATCH(BH$1,'Leave-One-Out - Data'!$B$1:$BA$1,0)),0)</f>
        <v>0</v>
      </c>
      <c r="BI20" s="2">
        <f>IFERROR(INDEX('Leave-One-Out - Data'!$B:$BA,MATCH($P20,'Leave-One-Out - Data'!$A:$A,0),MATCH(BI$1,'Leave-One-Out - Data'!$B$1:$BA$1,0)),0)</f>
        <v>0.29155950570106504</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0.29243643730878832</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0.28748110884428024</v>
      </c>
      <c r="BQ20" s="2"/>
    </row>
    <row r="21" spans="16:69" x14ac:dyDescent="0.25">
      <c r="P21">
        <f>'Leave-One-Out - Data'!A20</f>
        <v>2000</v>
      </c>
      <c r="Q21" s="2">
        <f>IFERROR(INDEX('Leave-One-Out - Data'!$B:$BA,MATCH($P21,'Leave-One-Out - Data'!$A:$A,0),MATCH(Q$1,'Leave-One-Out - Data'!$B$1:$BA$1,0)),0)</f>
        <v>0.30885529518127441</v>
      </c>
      <c r="R21" s="2">
        <f>IFERROR(INDEX('Leave-One-Out - Data'!$B:$BA,MATCH($P21,'Leave-One-Out - Data'!$A:$A,0),MATCH(R$1,'Leave-One-Out - Data'!$B$1:$BA$1,0)),0)</f>
        <v>0.29593857404589657</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0.30286548057198531</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0.29790063917636872</v>
      </c>
      <c r="AG21" s="2">
        <f>IFERROR(INDEX('Leave-One-Out - Data'!$B:$BA,MATCH($P21,'Leave-One-Out - Data'!$A:$A,0),MATCH(AG$1,'Leave-One-Out - Data'!$B$1:$BA$1,0)),0)</f>
        <v>0</v>
      </c>
      <c r="AH21" s="2">
        <f>IFERROR(INDEX('Leave-One-Out - Data'!$B:$BA,MATCH($P21,'Leave-One-Out - Data'!$A:$A,0),MATCH(AH$1,'Leave-One-Out - Data'!$B$1:$BA$1,0)),0)</f>
        <v>0.2953975142538548</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0.28732262077927595</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0.29650262638926506</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0.29454751315712935</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0.30109254965186122</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0.29618620488047603</v>
      </c>
      <c r="BH21" s="2">
        <f>IFERROR(INDEX('Leave-One-Out - Data'!$B:$BA,MATCH($P21,'Leave-One-Out - Data'!$A:$A,0),MATCH(BH$1,'Leave-One-Out - Data'!$B$1:$BA$1,0)),0)</f>
        <v>0</v>
      </c>
      <c r="BI21" s="2">
        <f>IFERROR(INDEX('Leave-One-Out - Data'!$B:$BA,MATCH($P21,'Leave-One-Out - Data'!$A:$A,0),MATCH(BI$1,'Leave-One-Out - Data'!$B$1:$BA$1,0)),0)</f>
        <v>0.29608350411057477</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0.29578199055790905</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0.3057261809408664</v>
      </c>
      <c r="BQ21" s="2"/>
    </row>
    <row r="22" spans="16:69" x14ac:dyDescent="0.25">
      <c r="P22">
        <f>'Leave-One-Out - Data'!A21</f>
        <v>2001</v>
      </c>
      <c r="Q22" s="2">
        <f>IFERROR(INDEX('Leave-One-Out - Data'!$B:$BA,MATCH($P22,'Leave-One-Out - Data'!$A:$A,0),MATCH(Q$1,'Leave-One-Out - Data'!$B$1:$BA$1,0)),0)</f>
        <v>0.2932790219783783</v>
      </c>
      <c r="R22" s="2">
        <f>IFERROR(INDEX('Leave-One-Out - Data'!$B:$BA,MATCH($P22,'Leave-One-Out - Data'!$A:$A,0),MATCH(R$1,'Leave-One-Out - Data'!$B$1:$BA$1,0)),0)</f>
        <v>0.30778839951753612</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0.30690206721425062</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0.31042618727684018</v>
      </c>
      <c r="AG22" s="2">
        <f>IFERROR(INDEX('Leave-One-Out - Data'!$B:$BA,MATCH($P22,'Leave-One-Out - Data'!$A:$A,0),MATCH(AG$1,'Leave-One-Out - Data'!$B$1:$BA$1,0)),0)</f>
        <v>0</v>
      </c>
      <c r="AH22" s="2">
        <f>IFERROR(INDEX('Leave-One-Out - Data'!$B:$BA,MATCH($P22,'Leave-One-Out - Data'!$A:$A,0),MATCH(AH$1,'Leave-One-Out - Data'!$B$1:$BA$1,0)),0)</f>
        <v>0.30690860834717748</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0.31195637983083724</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0.30630120179057124</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0.30555066359043132</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0.30101655489206314</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0.30789972949028011</v>
      </c>
      <c r="BH22" s="2">
        <f>IFERROR(INDEX('Leave-One-Out - Data'!$B:$BA,MATCH($P22,'Leave-One-Out - Data'!$A:$A,0),MATCH(BH$1,'Leave-One-Out - Data'!$B$1:$BA$1,0)),0)</f>
        <v>0</v>
      </c>
      <c r="BI22" s="2">
        <f>IFERROR(INDEX('Leave-One-Out - Data'!$B:$BA,MATCH($P22,'Leave-One-Out - Data'!$A:$A,0),MATCH(BI$1,'Leave-One-Out - Data'!$B$1:$BA$1,0)),0)</f>
        <v>0.30770079308748244</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0.30964650309085845</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0.30318146902322768</v>
      </c>
      <c r="BQ22" s="2"/>
    </row>
    <row r="23" spans="16:69" x14ac:dyDescent="0.25">
      <c r="P23">
        <f>'Leave-One-Out - Data'!A22</f>
        <v>2002</v>
      </c>
      <c r="Q23" s="2">
        <f>IFERROR(INDEX('Leave-One-Out - Data'!$B:$BA,MATCH($P23,'Leave-One-Out - Data'!$A:$A,0),MATCH(Q$1,'Leave-One-Out - Data'!$B$1:$BA$1,0)),0)</f>
        <v>0.33266532421112061</v>
      </c>
      <c r="R23" s="2">
        <f>IFERROR(INDEX('Leave-One-Out - Data'!$B:$BA,MATCH($P23,'Leave-One-Out - Data'!$A:$A,0),MATCH(R$1,'Leave-One-Out - Data'!$B$1:$BA$1,0)),0)</f>
        <v>0.31505857673287385</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0.3148842925727367</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0.31976578819751739</v>
      </c>
      <c r="AG23" s="2">
        <f>IFERROR(INDEX('Leave-One-Out - Data'!$B:$BA,MATCH($P23,'Leave-One-Out - Data'!$A:$A,0),MATCH(AG$1,'Leave-One-Out - Data'!$B$1:$BA$1,0)),0)</f>
        <v>0</v>
      </c>
      <c r="AH23" s="2">
        <f>IFERROR(INDEX('Leave-One-Out - Data'!$B:$BA,MATCH($P23,'Leave-One-Out - Data'!$A:$A,0),MATCH(AH$1,'Leave-One-Out - Data'!$B$1:$BA$1,0)),0)</f>
        <v>0.30787354949116713</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0.31349986296892168</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0.31490094724297524</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0.31309707450866703</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0.31987510544061659</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0.31490912055969239</v>
      </c>
      <c r="BH23" s="2">
        <f>IFERROR(INDEX('Leave-One-Out - Data'!$B:$BA,MATCH($P23,'Leave-One-Out - Data'!$A:$A,0),MATCH(BH$1,'Leave-One-Out - Data'!$B$1:$BA$1,0)),0)</f>
        <v>0</v>
      </c>
      <c r="BI23" s="2">
        <f>IFERROR(INDEX('Leave-One-Out - Data'!$B:$BA,MATCH($P23,'Leave-One-Out - Data'!$A:$A,0),MATCH(BI$1,'Leave-One-Out - Data'!$B$1:$BA$1,0)),0)</f>
        <v>0.31601248854398728</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0.31336178582906726</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0.31189253160357472</v>
      </c>
      <c r="BQ23" s="2"/>
    </row>
    <row r="24" spans="16:69" x14ac:dyDescent="0.25">
      <c r="P24">
        <f>'Leave-One-Out - Data'!A23</f>
        <v>2003</v>
      </c>
      <c r="Q24" s="2">
        <f>IFERROR(INDEX('Leave-One-Out - Data'!$B:$BA,MATCH($P24,'Leave-One-Out - Data'!$A:$A,0),MATCH(Q$1,'Leave-One-Out - Data'!$B$1:$BA$1,0)),0)</f>
        <v>0.29126214981079102</v>
      </c>
      <c r="R24" s="2">
        <f>IFERROR(INDEX('Leave-One-Out - Data'!$B:$BA,MATCH($P24,'Leave-One-Out - Data'!$A:$A,0),MATCH(R$1,'Leave-One-Out - Data'!$B$1:$BA$1,0)),0)</f>
        <v>0.29709503424167638</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0.29818389844894405</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0.30392988279461863</v>
      </c>
      <c r="AG24" s="2">
        <f>IFERROR(INDEX('Leave-One-Out - Data'!$B:$BA,MATCH($P24,'Leave-One-Out - Data'!$A:$A,0),MATCH(AG$1,'Leave-One-Out - Data'!$B$1:$BA$1,0)),0)</f>
        <v>0</v>
      </c>
      <c r="AH24" s="2">
        <f>IFERROR(INDEX('Leave-One-Out - Data'!$B:$BA,MATCH($P24,'Leave-One-Out - Data'!$A:$A,0),MATCH(AH$1,'Leave-One-Out - Data'!$B$1:$BA$1,0)),0)</f>
        <v>0.29310244411230091</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0.29275417423248284</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0.29548096051812167</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0.29463373678922655</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0.29572505912184716</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0.29704034247994426</v>
      </c>
      <c r="BH24" s="2">
        <f>IFERROR(INDEX('Leave-One-Out - Data'!$B:$BA,MATCH($P24,'Leave-One-Out - Data'!$A:$A,0),MATCH(BH$1,'Leave-One-Out - Data'!$B$1:$BA$1,0)),0)</f>
        <v>0</v>
      </c>
      <c r="BI24" s="2">
        <f>IFERROR(INDEX('Leave-One-Out - Data'!$B:$BA,MATCH($P24,'Leave-One-Out - Data'!$A:$A,0),MATCH(BI$1,'Leave-One-Out - Data'!$B$1:$BA$1,0)),0)</f>
        <v>0.29789597395062445</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0.29660268878936769</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0.29762739625573159</v>
      </c>
      <c r="BQ24" s="2"/>
    </row>
    <row r="25" spans="16:69" x14ac:dyDescent="0.25">
      <c r="P25">
        <f>'Leave-One-Out - Data'!A24</f>
        <v>2004</v>
      </c>
      <c r="Q25" s="2">
        <f>IFERROR(INDEX('Leave-One-Out - Data'!$B:$BA,MATCH($P25,'Leave-One-Out - Data'!$A:$A,0),MATCH(Q$1,'Leave-One-Out - Data'!$B$1:$BA$1,0)),0)</f>
        <v>0.30158731341362</v>
      </c>
      <c r="R25" s="2">
        <f>IFERROR(INDEX('Leave-One-Out - Data'!$B:$BA,MATCH($P25,'Leave-One-Out - Data'!$A:$A,0),MATCH(R$1,'Leave-One-Out - Data'!$B$1:$BA$1,0)),0)</f>
        <v>0.2836132333874703</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0.28200879704952247</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0.28619106048345566</v>
      </c>
      <c r="AG25" s="2">
        <f>IFERROR(INDEX('Leave-One-Out - Data'!$B:$BA,MATCH($P25,'Leave-One-Out - Data'!$A:$A,0),MATCH(AG$1,'Leave-One-Out - Data'!$B$1:$BA$1,0)),0)</f>
        <v>0</v>
      </c>
      <c r="AH25" s="2">
        <f>IFERROR(INDEX('Leave-One-Out - Data'!$B:$BA,MATCH($P25,'Leave-One-Out - Data'!$A:$A,0),MATCH(AH$1,'Leave-One-Out - Data'!$B$1:$BA$1,0)),0)</f>
        <v>0.28796017652750017</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0.28625583526492115</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0.2808079431951046</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0.28214744096994404</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0.26958844798803328</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0.2838559237718582</v>
      </c>
      <c r="BH25" s="2">
        <f>IFERROR(INDEX('Leave-One-Out - Data'!$B:$BA,MATCH($P25,'Leave-One-Out - Data'!$A:$A,0),MATCH(BH$1,'Leave-One-Out - Data'!$B$1:$BA$1,0)),0)</f>
        <v>0</v>
      </c>
      <c r="BI25" s="2">
        <f>IFERROR(INDEX('Leave-One-Out - Data'!$B:$BA,MATCH($P25,'Leave-One-Out - Data'!$A:$A,0),MATCH(BI$1,'Leave-One-Out - Data'!$B$1:$BA$1,0)),0)</f>
        <v>0.28350064304471012</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0.28428823807835579</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0.27369211992621423</v>
      </c>
      <c r="BQ25" s="2"/>
    </row>
    <row r="26" spans="16:69" x14ac:dyDescent="0.25">
      <c r="P26">
        <f>'Leave-One-Out - Data'!A25</f>
        <v>2005</v>
      </c>
      <c r="Q26" s="2">
        <f>IFERROR(INDEX('Leave-One-Out - Data'!$B:$BA,MATCH($P26,'Leave-One-Out - Data'!$A:$A,0),MATCH(Q$1,'Leave-One-Out - Data'!$B$1:$BA$1,0)),0)</f>
        <v>0.29263156652450562</v>
      </c>
      <c r="R26" s="2">
        <f>IFERROR(INDEX('Leave-One-Out - Data'!$B:$BA,MATCH($P26,'Leave-One-Out - Data'!$A:$A,0),MATCH(R$1,'Leave-One-Out - Data'!$B$1:$BA$1,0)),0)</f>
        <v>0.30226728378236295</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0.29183160762488841</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0.30368299126625059</v>
      </c>
      <c r="AG26" s="2">
        <f>IFERROR(INDEX('Leave-One-Out - Data'!$B:$BA,MATCH($P26,'Leave-One-Out - Data'!$A:$A,0),MATCH(AG$1,'Leave-One-Out - Data'!$B$1:$BA$1,0)),0)</f>
        <v>0</v>
      </c>
      <c r="AH26" s="2">
        <f>IFERROR(INDEX('Leave-One-Out - Data'!$B:$BA,MATCH($P26,'Leave-One-Out - Data'!$A:$A,0),MATCH(AH$1,'Leave-One-Out - Data'!$B$1:$BA$1,0)),0)</f>
        <v>0.30852689260244376</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0.30018012684583661</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0.30117809423804281</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0.29756198735535144</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0.29724802830815317</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0.30203539903461929</v>
      </c>
      <c r="BH26" s="2">
        <f>IFERROR(INDEX('Leave-One-Out - Data'!$B:$BA,MATCH($P26,'Leave-One-Out - Data'!$A:$A,0),MATCH(BH$1,'Leave-One-Out - Data'!$B$1:$BA$1,0)),0)</f>
        <v>0</v>
      </c>
      <c r="BI26" s="2">
        <f>IFERROR(INDEX('Leave-One-Out - Data'!$B:$BA,MATCH($P26,'Leave-One-Out - Data'!$A:$A,0),MATCH(BI$1,'Leave-One-Out - Data'!$B$1:$BA$1,0)),0)</f>
        <v>0.30427176822721957</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0.29969601179659361</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0.30204411140084264</v>
      </c>
      <c r="BQ26" s="2"/>
    </row>
    <row r="27" spans="16:69" x14ac:dyDescent="0.25">
      <c r="P27">
        <f>'Leave-One-Out - Data'!A26</f>
        <v>2006</v>
      </c>
      <c r="Q27" s="2">
        <f>IFERROR(INDEX('Leave-One-Out - Data'!$B:$BA,MATCH($P27,'Leave-One-Out - Data'!$A:$A,0),MATCH(Q$1,'Leave-One-Out - Data'!$B$1:$BA$1,0)),0)</f>
        <v>0.31662869453430176</v>
      </c>
      <c r="R27" s="2">
        <f>IFERROR(INDEX('Leave-One-Out - Data'!$B:$BA,MATCH($P27,'Leave-One-Out - Data'!$A:$A,0),MATCH(R$1,'Leave-One-Out - Data'!$B$1:$BA$1,0)),0)</f>
        <v>0.29511985446512701</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0.29017686656117442</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0.29537474112212658</v>
      </c>
      <c r="AG27" s="2">
        <f>IFERROR(INDEX('Leave-One-Out - Data'!$B:$BA,MATCH($P27,'Leave-One-Out - Data'!$A:$A,0),MATCH(AG$1,'Leave-One-Out - Data'!$B$1:$BA$1,0)),0)</f>
        <v>0</v>
      </c>
      <c r="AH27" s="2">
        <f>IFERROR(INDEX('Leave-One-Out - Data'!$B:$BA,MATCH($P27,'Leave-One-Out - Data'!$A:$A,0),MATCH(AH$1,'Leave-One-Out - Data'!$B$1:$BA$1,0)),0)</f>
        <v>0.29897477912902837</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0.29513733014464377</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0.29448041778802875</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0.29368862128257756</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0.28583478857576849</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0.29501011431217194</v>
      </c>
      <c r="BH27" s="2">
        <f>IFERROR(INDEX('Leave-One-Out - Data'!$B:$BA,MATCH($P27,'Leave-One-Out - Data'!$A:$A,0),MATCH(BH$1,'Leave-One-Out - Data'!$B$1:$BA$1,0)),0)</f>
        <v>0</v>
      </c>
      <c r="BI27" s="2">
        <f>IFERROR(INDEX('Leave-One-Out - Data'!$B:$BA,MATCH($P27,'Leave-One-Out - Data'!$A:$A,0),MATCH(BI$1,'Leave-One-Out - Data'!$B$1:$BA$1,0)),0)</f>
        <v>0.29558352833986284</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0.29473606489598747</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0.2939861613959075</v>
      </c>
      <c r="BQ27" s="2"/>
    </row>
    <row r="28" spans="16:69" x14ac:dyDescent="0.25">
      <c r="P28">
        <f>'Leave-One-Out - Data'!A27</f>
        <v>2007</v>
      </c>
      <c r="Q28" s="2">
        <f>IFERROR(INDEX('Leave-One-Out - Data'!$B:$BA,MATCH($P28,'Leave-One-Out - Data'!$A:$A,0),MATCH(Q$1,'Leave-One-Out - Data'!$B$1:$BA$1,0)),0)</f>
        <v>0.32378855347633362</v>
      </c>
      <c r="R28" s="2">
        <f>IFERROR(INDEX('Leave-One-Out - Data'!$B:$BA,MATCH($P28,'Leave-One-Out - Data'!$A:$A,0),MATCH(R$1,'Leave-One-Out - Data'!$B$1:$BA$1,0)),0)</f>
        <v>0.29918686524033544</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0.2958618690818548</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0.30308686240017413</v>
      </c>
      <c r="AG28" s="2">
        <f>IFERROR(INDEX('Leave-One-Out - Data'!$B:$BA,MATCH($P28,'Leave-One-Out - Data'!$A:$A,0),MATCH(AG$1,'Leave-One-Out - Data'!$B$1:$BA$1,0)),0)</f>
        <v>0</v>
      </c>
      <c r="AH28" s="2">
        <f>IFERROR(INDEX('Leave-One-Out - Data'!$B:$BA,MATCH($P28,'Leave-One-Out - Data'!$A:$A,0),MATCH(AH$1,'Leave-One-Out - Data'!$B$1:$BA$1,0)),0)</f>
        <v>0.30272035676240922</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0.29705886930227282</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0.2969757000207901</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0.29403650934994224</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0.29031585870683191</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0.29952262799441814</v>
      </c>
      <c r="BH28" s="2">
        <f>IFERROR(INDEX('Leave-One-Out - Data'!$B:$BA,MATCH($P28,'Leave-One-Out - Data'!$A:$A,0),MATCH(BH$1,'Leave-One-Out - Data'!$B$1:$BA$1,0)),0)</f>
        <v>0</v>
      </c>
      <c r="BI28" s="2">
        <f>IFERROR(INDEX('Leave-One-Out - Data'!$B:$BA,MATCH($P28,'Leave-One-Out - Data'!$A:$A,0),MATCH(BI$1,'Leave-One-Out - Data'!$B$1:$BA$1,0)),0)</f>
        <v>0.30024146701395515</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0.29941083472967145</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0.29371235199272633</v>
      </c>
      <c r="BQ28" s="2"/>
    </row>
    <row r="29" spans="16:69" x14ac:dyDescent="0.25">
      <c r="P29">
        <f>'Leave-One-Out - Data'!A28</f>
        <v>2008</v>
      </c>
      <c r="Q29" s="2">
        <f>IFERROR(INDEX('Leave-One-Out - Data'!$B:$BA,MATCH($P29,'Leave-One-Out - Data'!$A:$A,0),MATCH(Q$1,'Leave-One-Out - Data'!$B$1:$BA$1,0)),0)</f>
        <v>0.308270663022995</v>
      </c>
      <c r="R29" s="2">
        <f>IFERROR(INDEX('Leave-One-Out - Data'!$B:$BA,MATCH($P29,'Leave-One-Out - Data'!$A:$A,0),MATCH(R$1,'Leave-One-Out - Data'!$B$1:$BA$1,0)),0)</f>
        <v>0.31620879234373567</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0.31146766020357608</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0.32010448157787319</v>
      </c>
      <c r="AG29" s="2">
        <f>IFERROR(INDEX('Leave-One-Out - Data'!$B:$BA,MATCH($P29,'Leave-One-Out - Data'!$A:$A,0),MATCH(AG$1,'Leave-One-Out - Data'!$B$1:$BA$1,0)),0)</f>
        <v>0</v>
      </c>
      <c r="AH29" s="2">
        <f>IFERROR(INDEX('Leave-One-Out - Data'!$B:$BA,MATCH($P29,'Leave-One-Out - Data'!$A:$A,0),MATCH(AH$1,'Leave-One-Out - Data'!$B$1:$BA$1,0)),0)</f>
        <v>0.31161478188633923</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0.31749073323607441</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0.31617607361078265</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0.3120357215553522</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0.31044492477178576</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0.31666567657887934</v>
      </c>
      <c r="BH29" s="2">
        <f>IFERROR(INDEX('Leave-One-Out - Data'!$B:$BA,MATCH($P29,'Leave-One-Out - Data'!$A:$A,0),MATCH(BH$1,'Leave-One-Out - Data'!$B$1:$BA$1,0)),0)</f>
        <v>0</v>
      </c>
      <c r="BI29" s="2">
        <f>IFERROR(INDEX('Leave-One-Out - Data'!$B:$BA,MATCH($P29,'Leave-One-Out - Data'!$A:$A,0),MATCH(BI$1,'Leave-One-Out - Data'!$B$1:$BA$1,0)),0)</f>
        <v>0.31741407467424876</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0.31608273224532601</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0.2967545943856239</v>
      </c>
      <c r="BQ29" s="2"/>
    </row>
    <row r="30" spans="16:69" x14ac:dyDescent="0.25">
      <c r="P30">
        <f>'Leave-One-Out - Data'!A29</f>
        <v>2009</v>
      </c>
      <c r="Q30" s="2">
        <f>IFERROR(INDEX('Leave-One-Out - Data'!$B:$BA,MATCH($P30,'Leave-One-Out - Data'!$A:$A,0),MATCH(Q$1,'Leave-One-Out - Data'!$B$1:$BA$1,0)),0)</f>
        <v>0.30421686172485352</v>
      </c>
      <c r="R30" s="2">
        <f>IFERROR(INDEX('Leave-One-Out - Data'!$B:$BA,MATCH($P30,'Leave-One-Out - Data'!$A:$A,0),MATCH(R$1,'Leave-One-Out - Data'!$B$1:$BA$1,0)),0)</f>
        <v>0.30985015830397611</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0.30224644775688647</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0.30711771251261233</v>
      </c>
      <c r="AG30" s="2">
        <f>IFERROR(INDEX('Leave-One-Out - Data'!$B:$BA,MATCH($P30,'Leave-One-Out - Data'!$A:$A,0),MATCH(AG$1,'Leave-One-Out - Data'!$B$1:$BA$1,0)),0)</f>
        <v>0</v>
      </c>
      <c r="AH30" s="2">
        <f>IFERROR(INDEX('Leave-One-Out - Data'!$B:$BA,MATCH($P30,'Leave-One-Out - Data'!$A:$A,0),MATCH(AH$1,'Leave-One-Out - Data'!$B$1:$BA$1,0)),0)</f>
        <v>0.3119029653966427</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0.31520614343881609</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0.30859995213150981</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0.30851969152688985</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0.31370970621705052</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0.30956528705358505</v>
      </c>
      <c r="BH30" s="2">
        <f>IFERROR(INDEX('Leave-One-Out - Data'!$B:$BA,MATCH($P30,'Leave-One-Out - Data'!$A:$A,0),MATCH(BH$1,'Leave-One-Out - Data'!$B$1:$BA$1,0)),0)</f>
        <v>0</v>
      </c>
      <c r="BI30" s="2">
        <f>IFERROR(INDEX('Leave-One-Out - Data'!$B:$BA,MATCH($P30,'Leave-One-Out - Data'!$A:$A,0),MATCH(BI$1,'Leave-One-Out - Data'!$B$1:$BA$1,0)),0)</f>
        <v>0.31038146814703943</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0.30694275978207591</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0.30300532397627827</v>
      </c>
      <c r="BQ30" s="2"/>
    </row>
    <row r="31" spans="16:69" x14ac:dyDescent="0.25">
      <c r="P31">
        <f>'Leave-One-Out - Data'!A30</f>
        <v>2010</v>
      </c>
      <c r="Q31" s="2">
        <f>IFERROR(INDEX('Leave-One-Out - Data'!$B:$BA,MATCH($P31,'Leave-One-Out - Data'!$A:$A,0),MATCH(Q$1,'Leave-One-Out - Data'!$B$1:$BA$1,0)),0)</f>
        <v>0.22096318006515503</v>
      </c>
      <c r="R31" s="2">
        <f>IFERROR(INDEX('Leave-One-Out - Data'!$B:$BA,MATCH($P31,'Leave-One-Out - Data'!$A:$A,0),MATCH(R$1,'Leave-One-Out - Data'!$B$1:$BA$1,0)),0)</f>
        <v>0.29393395404517653</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0.29926153455674648</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0.29618653330206862</v>
      </c>
      <c r="AG31" s="2">
        <f>IFERROR(INDEX('Leave-One-Out - Data'!$B:$BA,MATCH($P31,'Leave-One-Out - Data'!$A:$A,0),MATCH(AG$1,'Leave-One-Out - Data'!$B$1:$BA$1,0)),0)</f>
        <v>0</v>
      </c>
      <c r="AH31" s="2">
        <f>IFERROR(INDEX('Leave-One-Out - Data'!$B:$BA,MATCH($P31,'Leave-One-Out - Data'!$A:$A,0),MATCH(AH$1,'Leave-One-Out - Data'!$B$1:$BA$1,0)),0)</f>
        <v>0.28850045359134674</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0.29306962656974794</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0.29227186784148218</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0.29429208597540857</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0.28726521933078764</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0.29499649600684641</v>
      </c>
      <c r="BH31" s="2">
        <f>IFERROR(INDEX('Leave-One-Out - Data'!$B:$BA,MATCH($P31,'Leave-One-Out - Data'!$A:$A,0),MATCH(BH$1,'Leave-One-Out - Data'!$B$1:$BA$1,0)),0)</f>
        <v>0</v>
      </c>
      <c r="BI31" s="2">
        <f>IFERROR(INDEX('Leave-One-Out - Data'!$B:$BA,MATCH($P31,'Leave-One-Out - Data'!$A:$A,0),MATCH(BI$1,'Leave-One-Out - Data'!$B$1:$BA$1,0)),0)</f>
        <v>0.29278211702406409</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0.29410752840340132</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0.28319083756208424</v>
      </c>
      <c r="BQ31" s="2"/>
    </row>
    <row r="32" spans="16:69" x14ac:dyDescent="0.25">
      <c r="P32">
        <f>'Leave-One-Out - Data'!A31</f>
        <v>2011</v>
      </c>
      <c r="Q32" s="2">
        <f>IFERROR(INDEX('Leave-One-Out - Data'!$B:$BA,MATCH($P32,'Leave-One-Out - Data'!$A:$A,0),MATCH(Q$1,'Leave-One-Out - Data'!$B$1:$BA$1,0)),0)</f>
        <v>0.25301206111907959</v>
      </c>
      <c r="R32" s="2">
        <f>IFERROR(INDEX('Leave-One-Out - Data'!$B:$BA,MATCH($P32,'Leave-One-Out - Data'!$A:$A,0),MATCH(R$1,'Leave-One-Out - Data'!$B$1:$BA$1,0)),0)</f>
        <v>0.29188917967677114</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0.2864698139727116</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0.28982951703667642</v>
      </c>
      <c r="AG32" s="2">
        <f>IFERROR(INDEX('Leave-One-Out - Data'!$B:$BA,MATCH($P32,'Leave-One-Out - Data'!$A:$A,0),MATCH(AG$1,'Leave-One-Out - Data'!$B$1:$BA$1,0)),0)</f>
        <v>0</v>
      </c>
      <c r="AH32" s="2">
        <f>IFERROR(INDEX('Leave-One-Out - Data'!$B:$BA,MATCH($P32,'Leave-One-Out - Data'!$A:$A,0),MATCH(AH$1,'Leave-One-Out - Data'!$B$1:$BA$1,0)),0)</f>
        <v>0.29453349828720093</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0.28891568547487256</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0.29227558156847955</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0.2910843882262707</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0.28219559651613235</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0.29268651956319808</v>
      </c>
      <c r="BH32" s="2">
        <f>IFERROR(INDEX('Leave-One-Out - Data'!$B:$BA,MATCH($P32,'Leave-One-Out - Data'!$A:$A,0),MATCH(BH$1,'Leave-One-Out - Data'!$B$1:$BA$1,0)),0)</f>
        <v>0</v>
      </c>
      <c r="BI32" s="2">
        <f>IFERROR(INDEX('Leave-One-Out - Data'!$B:$BA,MATCH($P32,'Leave-One-Out - Data'!$A:$A,0),MATCH(BI$1,'Leave-One-Out - Data'!$B$1:$BA$1,0)),0)</f>
        <v>0.29161376804113387</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0.29232839986681941</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0.29901987770199778</v>
      </c>
      <c r="BQ32" s="2"/>
    </row>
    <row r="33" spans="2:69" x14ac:dyDescent="0.25">
      <c r="P33">
        <f>'Leave-One-Out - Data'!A32</f>
        <v>2012</v>
      </c>
      <c r="Q33" s="2">
        <f>IFERROR(INDEX('Leave-One-Out - Data'!$B:$BA,MATCH($P33,'Leave-One-Out - Data'!$A:$A,0),MATCH(Q$1,'Leave-One-Out - Data'!$B$1:$BA$1,0)),0)</f>
        <v>0.34337350726127625</v>
      </c>
      <c r="R33" s="2">
        <f>IFERROR(INDEX('Leave-One-Out - Data'!$B:$BA,MATCH($P33,'Leave-One-Out - Data'!$A:$A,0),MATCH(R$1,'Leave-One-Out - Data'!$B$1:$BA$1,0)),0)</f>
        <v>0.29679476535320287</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0.29776542010903362</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0.29870573478937151</v>
      </c>
      <c r="AG33" s="2">
        <f>IFERROR(INDEX('Leave-One-Out - Data'!$B:$BA,MATCH($P33,'Leave-One-Out - Data'!$A:$A,0),MATCH(AG$1,'Leave-One-Out - Data'!$B$1:$BA$1,0)),0)</f>
        <v>0</v>
      </c>
      <c r="AH33" s="2">
        <f>IFERROR(INDEX('Leave-One-Out - Data'!$B:$BA,MATCH($P33,'Leave-One-Out - Data'!$A:$A,0),MATCH(AH$1,'Leave-One-Out - Data'!$B$1:$BA$1,0)),0)</f>
        <v>0.30118147450685506</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0.29872705799341198</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0.29213247269392018</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0.29365028831362727</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0.28920038300752643</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0.2968277305066585</v>
      </c>
      <c r="BH33" s="2">
        <f>IFERROR(INDEX('Leave-One-Out - Data'!$B:$BA,MATCH($P33,'Leave-One-Out - Data'!$A:$A,0),MATCH(BH$1,'Leave-One-Out - Data'!$B$1:$BA$1,0)),0)</f>
        <v>0</v>
      </c>
      <c r="BI33" s="2">
        <f>IFERROR(INDEX('Leave-One-Out - Data'!$B:$BA,MATCH($P33,'Leave-One-Out - Data'!$A:$A,0),MATCH(BI$1,'Leave-One-Out - Data'!$B$1:$BA$1,0)),0)</f>
        <v>0.29650806871056556</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0.29777270051836963</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0.28563435098528861</v>
      </c>
      <c r="BQ33" s="2"/>
    </row>
    <row r="34" spans="2:69" x14ac:dyDescent="0.25">
      <c r="P34">
        <f>'Leave-One-Out - Data'!A33</f>
        <v>2013</v>
      </c>
      <c r="Q34" s="2">
        <f>IFERROR(INDEX('Leave-One-Out - Data'!$B:$BA,MATCH($P34,'Leave-One-Out - Data'!$A:$A,0),MATCH(Q$1,'Leave-One-Out - Data'!$B$1:$BA$1,0)),0)</f>
        <v>0.29325512051582336</v>
      </c>
      <c r="R34" s="2">
        <f>IFERROR(INDEX('Leave-One-Out - Data'!$B:$BA,MATCH($P34,'Leave-One-Out - Data'!$A:$A,0),MATCH(R$1,'Leave-One-Out - Data'!$B$1:$BA$1,0)),0)</f>
        <v>0.27790786644816401</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0.27709079965949063</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0.27896947494149205</v>
      </c>
      <c r="AG34" s="2">
        <f>IFERROR(INDEX('Leave-One-Out - Data'!$B:$BA,MATCH($P34,'Leave-One-Out - Data'!$A:$A,0),MATCH(AG$1,'Leave-One-Out - Data'!$B$1:$BA$1,0)),0)</f>
        <v>0</v>
      </c>
      <c r="AH34" s="2">
        <f>IFERROR(INDEX('Leave-One-Out - Data'!$B:$BA,MATCH($P34,'Leave-One-Out - Data'!$A:$A,0),MATCH(AH$1,'Leave-One-Out - Data'!$B$1:$BA$1,0)),0)</f>
        <v>0.27566716137528424</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0.28180744892358778</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0.27580547568202024</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0.27723345099389557</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0.26825744079053399</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0.27858503676950935</v>
      </c>
      <c r="BH34" s="2">
        <f>IFERROR(INDEX('Leave-One-Out - Data'!$B:$BA,MATCH($P34,'Leave-One-Out - Data'!$A:$A,0),MATCH(BH$1,'Leave-One-Out - Data'!$B$1:$BA$1,0)),0)</f>
        <v>0</v>
      </c>
      <c r="BI34" s="2">
        <f>IFERROR(INDEX('Leave-One-Out - Data'!$B:$BA,MATCH($P34,'Leave-One-Out - Data'!$A:$A,0),MATCH(BI$1,'Leave-One-Out - Data'!$B$1:$BA$1,0)),0)</f>
        <v>0.27711839793622495</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0.2786814838051796</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0.27552710074186321</v>
      </c>
      <c r="BQ34" s="2"/>
    </row>
    <row r="35" spans="2:69" x14ac:dyDescent="0.25">
      <c r="P35">
        <f>'Leave-One-Out - Data'!A34</f>
        <v>2014</v>
      </c>
      <c r="Q35" s="2">
        <f>IFERROR(INDEX('Leave-One-Out - Data'!$B:$BA,MATCH($P35,'Leave-One-Out - Data'!$A:$A,0),MATCH(Q$1,'Leave-One-Out - Data'!$B$1:$BA$1,0)),0)</f>
        <v>0.27272728085517883</v>
      </c>
      <c r="R35" s="2">
        <f>IFERROR(INDEX('Leave-One-Out - Data'!$B:$BA,MATCH($P35,'Leave-One-Out - Data'!$A:$A,0),MATCH(R$1,'Leave-One-Out - Data'!$B$1:$BA$1,0)),0)</f>
        <v>0.27518991136550908</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0.27441741710901257</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0.28112926185131076</v>
      </c>
      <c r="AG35" s="2">
        <f>IFERROR(INDEX('Leave-One-Out - Data'!$B:$BA,MATCH($P35,'Leave-One-Out - Data'!$A:$A,0),MATCH(AG$1,'Leave-One-Out - Data'!$B$1:$BA$1,0)),0)</f>
        <v>0</v>
      </c>
      <c r="AH35" s="2">
        <f>IFERROR(INDEX('Leave-One-Out - Data'!$B:$BA,MATCH($P35,'Leave-One-Out - Data'!$A:$A,0),MATCH(AH$1,'Leave-One-Out - Data'!$B$1:$BA$1,0)),0)</f>
        <v>0.27504891075193882</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0.27872598630189899</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0.27007265132665631</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0.27360931947827338</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0.26958700236678129</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0.27532204979658126</v>
      </c>
      <c r="BH35" s="2">
        <f>IFERROR(INDEX('Leave-One-Out - Data'!$B:$BA,MATCH($P35,'Leave-One-Out - Data'!$A:$A,0),MATCH(BH$1,'Leave-One-Out - Data'!$B$1:$BA$1,0)),0)</f>
        <v>0</v>
      </c>
      <c r="BI35" s="2">
        <f>IFERROR(INDEX('Leave-One-Out - Data'!$B:$BA,MATCH($P35,'Leave-One-Out - Data'!$A:$A,0),MATCH(BI$1,'Leave-One-Out - Data'!$B$1:$BA$1,0)),0)</f>
        <v>0.27411619475483895</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0.2785996550917626</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0.25723337417840958</v>
      </c>
      <c r="BQ35" s="2"/>
    </row>
    <row r="36" spans="2:69" x14ac:dyDescent="0.25">
      <c r="P36">
        <f>'Leave-One-Out - Data'!A35</f>
        <v>2015</v>
      </c>
      <c r="Q36" s="2">
        <f>IFERROR(INDEX('Leave-One-Out - Data'!$B:$BA,MATCH($P36,'Leave-One-Out - Data'!$A:$A,0),MATCH(Q$1,'Leave-One-Out - Data'!$B$1:$BA$1,0)),0)</f>
        <v>0.28020566701889038</v>
      </c>
      <c r="R36" s="2">
        <f>IFERROR(INDEX('Leave-One-Out - Data'!$B:$BA,MATCH($P36,'Leave-One-Out - Data'!$A:$A,0),MATCH(R$1,'Leave-One-Out - Data'!$B$1:$BA$1,0)),0)</f>
        <v>0.25709336046874526</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0.25903463976085184</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0.26100114873051644</v>
      </c>
      <c r="AG36" s="2">
        <f>IFERROR(INDEX('Leave-One-Out - Data'!$B:$BA,MATCH($P36,'Leave-One-Out - Data'!$A:$A,0),MATCH(AG$1,'Leave-One-Out - Data'!$B$1:$BA$1,0)),0)</f>
        <v>0</v>
      </c>
      <c r="AH36" s="2">
        <f>IFERROR(INDEX('Leave-One-Out - Data'!$B:$BA,MATCH($P36,'Leave-One-Out - Data'!$A:$A,0),MATCH(AH$1,'Leave-One-Out - Data'!$B$1:$BA$1,0)),0)</f>
        <v>0.25818677847087385</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0.26217138005793095</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0.25262533243000507</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0.25425076980888844</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0.24812435767054558</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0.25699467654526237</v>
      </c>
      <c r="BH36" s="2">
        <f>IFERROR(INDEX('Leave-One-Out - Data'!$B:$BA,MATCH($P36,'Leave-One-Out - Data'!$A:$A,0),MATCH(BH$1,'Leave-One-Out - Data'!$B$1:$BA$1,0)),0)</f>
        <v>0</v>
      </c>
      <c r="BI36" s="2">
        <f>IFERROR(INDEX('Leave-One-Out - Data'!$B:$BA,MATCH($P36,'Leave-One-Out - Data'!$A:$A,0),MATCH(BI$1,'Leave-One-Out - Data'!$B$1:$BA$1,0)),0)</f>
        <v>0.25603612358868122</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0.26154513561725617</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0.24103298059105871</v>
      </c>
      <c r="BQ36" s="2"/>
    </row>
    <row r="37" spans="2:69" x14ac:dyDescent="0.25">
      <c r="B37" s="19"/>
      <c r="C37" s="2"/>
      <c r="D37" s="2"/>
      <c r="E37" s="2"/>
      <c r="F37" s="2"/>
      <c r="G37" s="2"/>
      <c r="H37" s="2"/>
      <c r="I37" s="2"/>
      <c r="J37" s="2"/>
    </row>
    <row r="38" spans="2:69" x14ac:dyDescent="0.25">
      <c r="B38" s="19"/>
      <c r="C38" s="2"/>
      <c r="D38" s="2"/>
      <c r="E38" s="2"/>
      <c r="F38" s="2"/>
      <c r="G38" s="2"/>
      <c r="H38" s="2"/>
      <c r="I38" s="2"/>
      <c r="J38" s="2"/>
      <c r="K38" s="2"/>
    </row>
    <row r="39" spans="2:69" x14ac:dyDescent="0.25">
      <c r="B39" s="19"/>
      <c r="C39" s="2"/>
      <c r="D39" s="2"/>
      <c r="E39" s="2"/>
      <c r="F39" s="2"/>
      <c r="G39" s="2"/>
      <c r="H39" s="2"/>
      <c r="I39" s="2"/>
      <c r="J39" s="2"/>
    </row>
    <row r="40" spans="2:69" x14ac:dyDescent="0.25">
      <c r="B40" s="19"/>
      <c r="C40" s="2"/>
      <c r="D40" s="2"/>
      <c r="E40" s="2"/>
      <c r="F40" s="2"/>
      <c r="G40" s="2"/>
      <c r="H40" s="2"/>
      <c r="I40" s="2"/>
      <c r="J40" s="2"/>
    </row>
    <row r="41" spans="2:69" x14ac:dyDescent="0.25">
      <c r="B41" s="19"/>
      <c r="C41" s="2"/>
      <c r="D41" s="2"/>
      <c r="E41" s="2"/>
      <c r="F41" s="2"/>
      <c r="G41" s="2"/>
      <c r="H41" s="2"/>
      <c r="I41" s="2"/>
      <c r="J41" s="2"/>
    </row>
    <row r="42" spans="2:69" x14ac:dyDescent="0.25">
      <c r="B42" s="19"/>
      <c r="C42" s="2"/>
      <c r="D42" s="2"/>
      <c r="E42" s="2"/>
      <c r="F42" s="2"/>
      <c r="G42" s="2"/>
      <c r="H42" s="2"/>
      <c r="I42" s="2"/>
      <c r="J42" s="2"/>
    </row>
    <row r="43" spans="2:69" x14ac:dyDescent="0.25">
      <c r="B43" s="19"/>
      <c r="C43" s="2"/>
      <c r="D43" s="2"/>
      <c r="E43" s="2"/>
      <c r="F43" s="2"/>
      <c r="G43" s="2"/>
      <c r="H43" s="2"/>
      <c r="I43" s="2"/>
      <c r="J43" s="2"/>
    </row>
    <row r="44" spans="2:69" x14ac:dyDescent="0.25">
      <c r="B44" s="19"/>
      <c r="C44" s="2"/>
      <c r="D44" s="2"/>
      <c r="E44" s="2"/>
      <c r="F44" s="2"/>
      <c r="G44" s="2"/>
      <c r="H44" s="2"/>
      <c r="I44" s="2"/>
      <c r="J44" s="2"/>
    </row>
    <row r="45" spans="2:69" x14ac:dyDescent="0.25">
      <c r="B45" s="19"/>
      <c r="C45" s="2"/>
      <c r="D45" s="2"/>
      <c r="E45" s="2"/>
      <c r="F45" s="2"/>
      <c r="G45" s="2"/>
      <c r="H45" s="2"/>
      <c r="I45" s="2"/>
      <c r="J45" s="2"/>
    </row>
    <row r="46" spans="2:69" x14ac:dyDescent="0.25">
      <c r="B46" s="19"/>
      <c r="C46" s="2"/>
      <c r="D46" s="2"/>
      <c r="E46" s="2"/>
      <c r="F46" s="2"/>
      <c r="G46" s="2"/>
      <c r="H46" s="2"/>
      <c r="I46" s="2"/>
      <c r="J46" s="2"/>
    </row>
    <row r="47" spans="2:69" x14ac:dyDescent="0.25">
      <c r="B47" s="19"/>
      <c r="C47" s="2"/>
      <c r="D47" s="2"/>
      <c r="E47" s="2"/>
      <c r="F47" s="2"/>
      <c r="G47" s="2"/>
      <c r="H47" s="2"/>
      <c r="I47" s="2"/>
      <c r="J47" s="2"/>
    </row>
    <row r="48" spans="2:69" x14ac:dyDescent="0.25">
      <c r="B48" s="19"/>
      <c r="C48" s="2"/>
      <c r="D48" s="2"/>
      <c r="E48" s="2"/>
      <c r="F48" s="2"/>
      <c r="G48" s="2"/>
      <c r="H48" s="2"/>
      <c r="I48" s="2"/>
      <c r="J48" s="2"/>
    </row>
    <row r="49" spans="2:10" x14ac:dyDescent="0.25">
      <c r="B49" s="19"/>
      <c r="C49" s="2"/>
      <c r="D49" s="2"/>
      <c r="E49" s="2"/>
      <c r="F49" s="2"/>
      <c r="G49" s="2"/>
      <c r="H49" s="2"/>
      <c r="I49" s="2"/>
      <c r="J49" s="2"/>
    </row>
    <row r="50" spans="2:10" x14ac:dyDescent="0.25">
      <c r="B50" s="19"/>
      <c r="C50" s="2"/>
      <c r="D50" s="2"/>
      <c r="E50" s="2"/>
      <c r="F50" s="2"/>
      <c r="G50" s="2"/>
      <c r="H50" s="2"/>
      <c r="I50" s="2"/>
      <c r="J50" s="2"/>
    </row>
    <row r="51" spans="2:10" x14ac:dyDescent="0.25">
      <c r="B51" s="19"/>
      <c r="C51" s="2"/>
      <c r="D51" s="2"/>
      <c r="E51" s="2"/>
      <c r="F51" s="2"/>
      <c r="G51" s="2"/>
      <c r="H51" s="2"/>
      <c r="I51" s="2"/>
      <c r="J51" s="2"/>
    </row>
    <row r="52" spans="2:10" x14ac:dyDescent="0.25">
      <c r="B52" s="19"/>
      <c r="C52" s="2"/>
      <c r="D52" s="2"/>
      <c r="E52" s="2"/>
      <c r="F52" s="2"/>
      <c r="G52" s="2"/>
      <c r="H52" s="2"/>
      <c r="I52" s="2"/>
      <c r="J52" s="2"/>
    </row>
    <row r="53" spans="2:10" x14ac:dyDescent="0.25">
      <c r="B53" s="19"/>
      <c r="C53" s="2"/>
      <c r="D53" s="2"/>
      <c r="E53" s="2"/>
      <c r="F53" s="2"/>
      <c r="G53" s="2"/>
      <c r="H53" s="2"/>
      <c r="I53" s="2"/>
      <c r="J53" s="2"/>
    </row>
    <row r="54" spans="2:10" x14ac:dyDescent="0.25">
      <c r="B54" s="19"/>
      <c r="C54" s="2"/>
      <c r="D54" s="2"/>
      <c r="E54" s="2"/>
      <c r="F54" s="2"/>
      <c r="G54" s="2"/>
      <c r="H54" s="2"/>
      <c r="I54" s="2"/>
      <c r="J54" s="2"/>
    </row>
    <row r="55" spans="2:10" x14ac:dyDescent="0.25">
      <c r="B55" s="19"/>
      <c r="C55" s="2"/>
      <c r="D55" s="2"/>
      <c r="E55" s="2"/>
      <c r="F55" s="2"/>
      <c r="G55" s="2"/>
      <c r="H55" s="2"/>
      <c r="I55" s="2"/>
      <c r="J55" s="2"/>
    </row>
    <row r="56" spans="2:10" x14ac:dyDescent="0.25">
      <c r="B56" s="19"/>
      <c r="C56" s="2"/>
      <c r="D56" s="2"/>
      <c r="E56" s="2"/>
      <c r="F56" s="2"/>
      <c r="G56" s="2"/>
      <c r="H56" s="2"/>
      <c r="I56" s="2"/>
      <c r="J56" s="2"/>
    </row>
    <row r="57" spans="2:10" x14ac:dyDescent="0.25">
      <c r="B57" s="19"/>
      <c r="C57" s="2"/>
      <c r="D57" s="2"/>
      <c r="E57" s="2"/>
      <c r="F57" s="2"/>
      <c r="G57" s="2"/>
      <c r="H57" s="2"/>
      <c r="I57" s="2"/>
      <c r="J57" s="2"/>
    </row>
    <row r="58" spans="2:10" x14ac:dyDescent="0.25">
      <c r="B58" s="19"/>
      <c r="C58" s="2"/>
      <c r="D58" s="2"/>
      <c r="E58" s="2"/>
      <c r="F58" s="2"/>
      <c r="G58" s="2"/>
      <c r="H58" s="2"/>
      <c r="I58" s="2"/>
      <c r="J58" s="2"/>
    </row>
    <row r="59" spans="2:10" x14ac:dyDescent="0.25">
      <c r="B59" s="19"/>
      <c r="C59" s="2"/>
      <c r="D59" s="2"/>
      <c r="E59" s="2"/>
      <c r="F59" s="2"/>
      <c r="G59" s="2"/>
      <c r="H59" s="2"/>
      <c r="I59" s="2"/>
      <c r="J59" s="2"/>
    </row>
    <row r="60" spans="2:10" x14ac:dyDescent="0.25">
      <c r="B60" s="19"/>
      <c r="C60" s="2"/>
      <c r="D60" s="2"/>
      <c r="E60" s="2"/>
      <c r="F60" s="2"/>
      <c r="G60" s="2"/>
      <c r="H60" s="2"/>
      <c r="I60" s="2"/>
      <c r="J60" s="2"/>
    </row>
    <row r="61" spans="2:10" x14ac:dyDescent="0.25">
      <c r="B61" s="19"/>
      <c r="C61" s="2"/>
      <c r="D61" s="2"/>
      <c r="E61" s="2"/>
      <c r="F61" s="2"/>
      <c r="G61" s="2"/>
      <c r="H61" s="2"/>
      <c r="I61" s="2"/>
      <c r="J61" s="2"/>
    </row>
    <row r="62" spans="2:10" x14ac:dyDescent="0.25">
      <c r="B62" s="19"/>
      <c r="C62" s="2"/>
      <c r="D62" s="2"/>
      <c r="E62" s="2"/>
      <c r="F62" s="2"/>
      <c r="G62" s="2"/>
      <c r="H62" s="2"/>
      <c r="I62" s="2"/>
      <c r="J62" s="2"/>
    </row>
    <row r="63" spans="2:10" x14ac:dyDescent="0.25">
      <c r="B63" s="19"/>
      <c r="C63" s="2"/>
      <c r="D63" s="2"/>
      <c r="E63" s="2"/>
      <c r="F63" s="2"/>
      <c r="G63" s="2"/>
      <c r="H63" s="2"/>
      <c r="I63" s="2"/>
      <c r="J63" s="2"/>
    </row>
    <row r="64" spans="2:10" x14ac:dyDescent="0.25">
      <c r="B64" s="19"/>
      <c r="C64" s="2"/>
      <c r="D64" s="2"/>
      <c r="E64" s="2"/>
      <c r="F64" s="2"/>
      <c r="G64" s="2"/>
      <c r="H64" s="2"/>
      <c r="I64" s="2"/>
      <c r="J64" s="2"/>
    </row>
    <row r="65" spans="2:10" x14ac:dyDescent="0.25">
      <c r="B65" s="19"/>
      <c r="C65" s="2"/>
      <c r="D65" s="2"/>
      <c r="E65" s="2"/>
      <c r="F65" s="2"/>
      <c r="G65" s="2"/>
      <c r="H65" s="2"/>
      <c r="I65" s="2"/>
      <c r="J65" s="2"/>
    </row>
    <row r="66" spans="2:10" x14ac:dyDescent="0.25">
      <c r="B66" s="19"/>
      <c r="C66" s="2"/>
      <c r="D66" s="2"/>
      <c r="E66" s="2"/>
      <c r="F66" s="2"/>
      <c r="G66" s="2"/>
      <c r="H66" s="2"/>
      <c r="I66" s="2"/>
      <c r="J66" s="2"/>
    </row>
    <row r="67" spans="2:10" x14ac:dyDescent="0.25">
      <c r="B67" s="19"/>
      <c r="C67" s="2"/>
      <c r="D67" s="2"/>
      <c r="E67" s="2"/>
      <c r="F67" s="2"/>
      <c r="G67" s="2"/>
      <c r="H67" s="2"/>
      <c r="I67" s="2"/>
      <c r="J67" s="2"/>
    </row>
    <row r="68" spans="2:10" x14ac:dyDescent="0.25">
      <c r="B68" s="19"/>
      <c r="C68" s="2"/>
      <c r="D68" s="2"/>
      <c r="E68" s="2"/>
      <c r="F68" s="2"/>
      <c r="G68" s="2"/>
      <c r="H68" s="2"/>
      <c r="I68" s="2"/>
      <c r="J68" s="2"/>
    </row>
    <row r="69" spans="2:10" x14ac:dyDescent="0.25">
      <c r="B69" s="19"/>
      <c r="C69" s="2"/>
      <c r="D69" s="2"/>
      <c r="E69" s="2"/>
      <c r="F69" s="2"/>
      <c r="G69" s="2"/>
      <c r="H69" s="2"/>
      <c r="I69" s="2"/>
      <c r="J69" s="2"/>
    </row>
    <row r="70" spans="2:10" x14ac:dyDescent="0.25">
      <c r="B70" s="19"/>
      <c r="C70" s="2"/>
      <c r="D70" s="2"/>
      <c r="E70" s="2"/>
      <c r="F70" s="2"/>
      <c r="G70" s="2"/>
      <c r="H70" s="2"/>
      <c r="I70" s="2"/>
      <c r="J70" s="2"/>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176</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Lags - Data</vt:lpstr>
      <vt:lpstr>Placebo Lags - Data</vt:lpstr>
      <vt:lpstr>Pre-Treatment Test - Data</vt:lpstr>
      <vt:lpstr>Leave-One-Out - Data</vt:lpstr>
      <vt:lpstr>All Lags Figure</vt:lpstr>
      <vt:lpstr>Placebo Lags Figure</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2018-01-10T16:54:16Z</dcterms:modified>
</cp:coreProperties>
</file>