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D:\Users\JIselin\Box Sync\Illinois Alcohol Taxes and Drunk Driving\Results\Synth Run 01.10.2018\No Borders\"/>
    </mc:Choice>
  </mc:AlternateContent>
  <bookViews>
    <workbookView xWindow="240" yWindow="465" windowWidth="21660" windowHeight="13965" firstSheet="5" activeTab="8"/>
  </bookViews>
  <sheets>
    <sheet name="READ ME" sheetId="2" r:id="rId1"/>
    <sheet name="All Lags - Data" sheetId="14" r:id="rId2"/>
    <sheet name="Placebo Lags - Data" sheetId="23" r:id="rId3"/>
    <sheet name="Pre-Treatment Test - Data" sheetId="25" r:id="rId4"/>
    <sheet name="Leave-One-Out - Data" sheetId="26" r:id="rId5"/>
    <sheet name="All Lags Figure" sheetId="12" r:id="rId6"/>
    <sheet name="Placebo Lags Figure" sheetId="24" r:id="rId7"/>
    <sheet name="Pre-Treatment Test" sheetId="27" r:id="rId8"/>
    <sheet name="Leave-One_Out Test" sheetId="28" r:id="rId9"/>
    <sheet name="States" sheetId="8" r:id="rId10"/>
  </sheets>
  <externalReferences>
    <externalReference r:id="rId11"/>
  </externalReferences>
  <calcPr calcId="171027"/>
</workbook>
</file>

<file path=xl/calcChain.xml><?xml version="1.0" encoding="utf-8"?>
<calcChain xmlns="http://schemas.openxmlformats.org/spreadsheetml/2006/main">
  <c r="BO36" i="28" l="1"/>
  <c r="BN36" i="28"/>
  <c r="BM36" i="28"/>
  <c r="BK36" i="28"/>
  <c r="BJ36" i="28"/>
  <c r="BI36" i="28"/>
  <c r="BG36" i="28"/>
  <c r="BF36" i="28"/>
  <c r="BE36" i="28"/>
  <c r="BC36" i="28"/>
  <c r="BB36" i="28"/>
  <c r="BA36" i="28"/>
  <c r="AY36" i="28"/>
  <c r="AX36" i="28"/>
  <c r="AW36" i="28"/>
  <c r="AU36" i="28"/>
  <c r="AT36" i="28"/>
  <c r="AS36" i="28"/>
  <c r="AQ36" i="28"/>
  <c r="AP36" i="28"/>
  <c r="AO36" i="28"/>
  <c r="AM36" i="28"/>
  <c r="AL36" i="28"/>
  <c r="AK36" i="28"/>
  <c r="AI36" i="28"/>
  <c r="AH36" i="28"/>
  <c r="AG36" i="28"/>
  <c r="AE36" i="28"/>
  <c r="AD36" i="28"/>
  <c r="AC36" i="28"/>
  <c r="AA36" i="28"/>
  <c r="Z36" i="28"/>
  <c r="Y36" i="28"/>
  <c r="W36" i="28"/>
  <c r="V36" i="28"/>
  <c r="U36" i="28"/>
  <c r="S36" i="28"/>
  <c r="R36" i="28"/>
  <c r="Q36" i="28"/>
  <c r="P36" i="28"/>
  <c r="BP36" i="28" s="1"/>
  <c r="BL35" i="28"/>
  <c r="BK35" i="28"/>
  <c r="BJ35" i="28"/>
  <c r="BD35" i="28"/>
  <c r="BB35" i="28"/>
  <c r="AY35" i="28"/>
  <c r="AX35" i="28"/>
  <c r="AV35" i="28"/>
  <c r="AP35" i="28"/>
  <c r="AN35" i="28"/>
  <c r="AL35" i="28"/>
  <c r="AI35" i="28"/>
  <c r="AF35" i="28"/>
  <c r="AB35" i="28"/>
  <c r="AA35" i="28"/>
  <c r="V35" i="28"/>
  <c r="T35" i="28"/>
  <c r="S35" i="28"/>
  <c r="P35" i="28"/>
  <c r="BG34" i="28"/>
  <c r="AQ34" i="28"/>
  <c r="P34" i="28"/>
  <c r="AK34" i="28" s="1"/>
  <c r="BJ33" i="28"/>
  <c r="BF33" i="28"/>
  <c r="BA33" i="28"/>
  <c r="AW33" i="28"/>
  <c r="AV33" i="28"/>
  <c r="AP33" i="28"/>
  <c r="AO33" i="28"/>
  <c r="AH33" i="28"/>
  <c r="AC33" i="28"/>
  <c r="AB33" i="28"/>
  <c r="Z33" i="28"/>
  <c r="T33" i="28"/>
  <c r="R33" i="28"/>
  <c r="P33" i="28"/>
  <c r="BD33" i="28" s="1"/>
  <c r="BO32" i="28"/>
  <c r="BN32" i="28"/>
  <c r="BM32" i="28"/>
  <c r="BK32" i="28"/>
  <c r="BJ32" i="28"/>
  <c r="BI32" i="28"/>
  <c r="BG32" i="28"/>
  <c r="BF32" i="28"/>
  <c r="BE32" i="28"/>
  <c r="BC32" i="28"/>
  <c r="BB32" i="28"/>
  <c r="BA32" i="28"/>
  <c r="AY32" i="28"/>
  <c r="AX32" i="28"/>
  <c r="AW32" i="28"/>
  <c r="AU32" i="28"/>
  <c r="AT32" i="28"/>
  <c r="AS32" i="28"/>
  <c r="AQ32" i="28"/>
  <c r="AP32" i="28"/>
  <c r="AO32" i="28"/>
  <c r="AM32" i="28"/>
  <c r="AL32" i="28"/>
  <c r="AK32" i="28"/>
  <c r="AI32" i="28"/>
  <c r="AH32" i="28"/>
  <c r="AG32" i="28"/>
  <c r="AE32" i="28"/>
  <c r="AD32" i="28"/>
  <c r="AC32" i="28"/>
  <c r="AA32" i="28"/>
  <c r="Z32" i="28"/>
  <c r="Y32" i="28"/>
  <c r="W32" i="28"/>
  <c r="V32" i="28"/>
  <c r="U32" i="28"/>
  <c r="S32" i="28"/>
  <c r="R32" i="28"/>
  <c r="Q32" i="28"/>
  <c r="P32" i="28"/>
  <c r="BL32" i="28" s="1"/>
  <c r="BO31" i="28"/>
  <c r="BG31" i="28"/>
  <c r="BB31" i="28"/>
  <c r="AZ31" i="28"/>
  <c r="AY31" i="28"/>
  <c r="AQ31" i="28"/>
  <c r="AL31" i="28"/>
  <c r="AE31" i="28"/>
  <c r="AD31" i="28"/>
  <c r="AA31" i="28"/>
  <c r="V31" i="28"/>
  <c r="P31" i="28"/>
  <c r="BL30" i="28"/>
  <c r="BK30" i="28"/>
  <c r="BI30" i="28"/>
  <c r="BD30" i="28"/>
  <c r="BA30" i="28"/>
  <c r="AY30" i="28"/>
  <c r="AW30" i="28"/>
  <c r="AV30" i="28"/>
  <c r="AO30" i="28"/>
  <c r="AN30" i="28"/>
  <c r="AK30" i="28"/>
  <c r="AI30" i="28"/>
  <c r="AF30" i="28"/>
  <c r="AB30" i="28"/>
  <c r="AA30" i="28"/>
  <c r="U30" i="28"/>
  <c r="T30" i="28"/>
  <c r="S30" i="28"/>
  <c r="P30" i="28"/>
  <c r="BN29" i="28"/>
  <c r="BL29" i="28"/>
  <c r="BI29" i="28"/>
  <c r="BF29" i="28"/>
  <c r="AZ29" i="28"/>
  <c r="AX29" i="28"/>
  <c r="AV29" i="28"/>
  <c r="AS29" i="28"/>
  <c r="AP29" i="28"/>
  <c r="AL29" i="28"/>
  <c r="AF29" i="28"/>
  <c r="AD29" i="28"/>
  <c r="AC29" i="28"/>
  <c r="X29" i="28"/>
  <c r="U29" i="28"/>
  <c r="R29" i="28"/>
  <c r="Q29" i="28"/>
  <c r="P29" i="28"/>
  <c r="BO28" i="28"/>
  <c r="BN28" i="28"/>
  <c r="BM28" i="28"/>
  <c r="BK28" i="28"/>
  <c r="BJ28" i="28"/>
  <c r="BI28" i="28"/>
  <c r="BG28" i="28"/>
  <c r="BF28" i="28"/>
  <c r="BE28" i="28"/>
  <c r="BC28" i="28"/>
  <c r="BB28" i="28"/>
  <c r="BA28" i="28"/>
  <c r="AY28" i="28"/>
  <c r="AX28" i="28"/>
  <c r="AW28" i="28"/>
  <c r="AU28" i="28"/>
  <c r="AT28" i="28"/>
  <c r="AS28" i="28"/>
  <c r="AQ28" i="28"/>
  <c r="AP28" i="28"/>
  <c r="AO28" i="28"/>
  <c r="AM28" i="28"/>
  <c r="AL28" i="28"/>
  <c r="AK28" i="28"/>
  <c r="AI28" i="28"/>
  <c r="AH28" i="28"/>
  <c r="AG28" i="28"/>
  <c r="AE28" i="28"/>
  <c r="AD28" i="28"/>
  <c r="AC28" i="28"/>
  <c r="AA28" i="28"/>
  <c r="Z28" i="28"/>
  <c r="Y28" i="28"/>
  <c r="W28" i="28"/>
  <c r="V28" i="28"/>
  <c r="U28" i="28"/>
  <c r="S28" i="28"/>
  <c r="R28" i="28"/>
  <c r="Q28" i="28"/>
  <c r="P28" i="28"/>
  <c r="BP28" i="28" s="1"/>
  <c r="BG27" i="28"/>
  <c r="BD27" i="28"/>
  <c r="P27" i="28"/>
  <c r="BO26" i="28"/>
  <c r="BL26" i="28"/>
  <c r="AS26" i="28"/>
  <c r="AN26" i="28"/>
  <c r="AM26" i="28"/>
  <c r="X26" i="28"/>
  <c r="U26" i="28"/>
  <c r="Q26" i="28"/>
  <c r="P26" i="28"/>
  <c r="AQ26" i="28" s="1"/>
  <c r="BL25" i="28"/>
  <c r="BJ25" i="28"/>
  <c r="BI25" i="28"/>
  <c r="BD25" i="28"/>
  <c r="BA25" i="28"/>
  <c r="AX25" i="28"/>
  <c r="AW25" i="28"/>
  <c r="AV25" i="28"/>
  <c r="AO25" i="28"/>
  <c r="AN25" i="28"/>
  <c r="AK25" i="28"/>
  <c r="AH25" i="28"/>
  <c r="AF25" i="28"/>
  <c r="AB25" i="28"/>
  <c r="Z25" i="28"/>
  <c r="U25" i="28"/>
  <c r="T25" i="28"/>
  <c r="R25" i="28"/>
  <c r="P25" i="28"/>
  <c r="BF24" i="28"/>
  <c r="P24" i="28"/>
  <c r="BL23" i="28"/>
  <c r="BB23" i="28"/>
  <c r="BA23" i="28"/>
  <c r="AV23" i="28"/>
  <c r="AL23" i="28"/>
  <c r="AK23" i="28"/>
  <c r="AF23" i="28"/>
  <c r="AE23" i="28"/>
  <c r="U23" i="28"/>
  <c r="Q23" i="28"/>
  <c r="P23" i="28"/>
  <c r="P22" i="28"/>
  <c r="AK22" i="28" s="1"/>
  <c r="BL21" i="28"/>
  <c r="BG21" i="28"/>
  <c r="BF21" i="28"/>
  <c r="BE21" i="28"/>
  <c r="BA21" i="28"/>
  <c r="AY21" i="28"/>
  <c r="AV21" i="28"/>
  <c r="AP21" i="28"/>
  <c r="AO21" i="28"/>
  <c r="AM21" i="28"/>
  <c r="AK21" i="28"/>
  <c r="AI21" i="28"/>
  <c r="AE21" i="28"/>
  <c r="Z21" i="28"/>
  <c r="Y21" i="28"/>
  <c r="U21" i="28"/>
  <c r="S21" i="28"/>
  <c r="Q21" i="28"/>
  <c r="P21" i="28"/>
  <c r="BK21" i="28" s="1"/>
  <c r="BJ20" i="28"/>
  <c r="BH20" i="28"/>
  <c r="BF20" i="28"/>
  <c r="BD20" i="28"/>
  <c r="AU20" i="28"/>
  <c r="AR20" i="28"/>
  <c r="AF20" i="28"/>
  <c r="AE20" i="28"/>
  <c r="AD20" i="28"/>
  <c r="AB20" i="28"/>
  <c r="T20" i="28"/>
  <c r="P20" i="28"/>
  <c r="AP20" i="28" s="1"/>
  <c r="BP19" i="28"/>
  <c r="BO19" i="28"/>
  <c r="BN19" i="28"/>
  <c r="BM19" i="28"/>
  <c r="BK19" i="28"/>
  <c r="BI19" i="28"/>
  <c r="BH19" i="28"/>
  <c r="BG19" i="28"/>
  <c r="BF19" i="28"/>
  <c r="BE19" i="28"/>
  <c r="BC19" i="28"/>
  <c r="BA19" i="28"/>
  <c r="AZ19" i="28"/>
  <c r="AY19" i="28"/>
  <c r="AX19" i="28"/>
  <c r="AW19" i="28"/>
  <c r="AU19" i="28"/>
  <c r="AS19" i="28"/>
  <c r="AR19" i="28"/>
  <c r="AQ19" i="28"/>
  <c r="AP19" i="28"/>
  <c r="AO19" i="28"/>
  <c r="AM19" i="28"/>
  <c r="AK19" i="28"/>
  <c r="AJ19" i="28"/>
  <c r="AI19" i="28"/>
  <c r="AH19" i="28"/>
  <c r="AG19" i="28"/>
  <c r="AE19" i="28"/>
  <c r="AC19" i="28"/>
  <c r="AB19" i="28"/>
  <c r="AA19" i="28"/>
  <c r="Z19" i="28"/>
  <c r="Y19" i="28"/>
  <c r="W19" i="28"/>
  <c r="U19" i="28"/>
  <c r="T19" i="28"/>
  <c r="S19" i="28"/>
  <c r="R19" i="28"/>
  <c r="Q19" i="28"/>
  <c r="P19" i="28"/>
  <c r="BL19" i="28" s="1"/>
  <c r="BP18" i="28"/>
  <c r="BM18" i="28"/>
  <c r="BL18" i="28"/>
  <c r="BK18" i="28"/>
  <c r="BJ18" i="28"/>
  <c r="BH18" i="28"/>
  <c r="BF18" i="28"/>
  <c r="BE18" i="28"/>
  <c r="BC18" i="28"/>
  <c r="BB18" i="28"/>
  <c r="BA18" i="28"/>
  <c r="AZ18" i="28"/>
  <c r="AY18" i="28"/>
  <c r="AX18" i="28"/>
  <c r="AW18" i="28"/>
  <c r="AU18" i="28"/>
  <c r="AT18" i="28"/>
  <c r="AS18" i="28"/>
  <c r="AR18" i="28"/>
  <c r="AQ18" i="28"/>
  <c r="AP18" i="28"/>
  <c r="AO18" i="28"/>
  <c r="AM18" i="28"/>
  <c r="AL18" i="28"/>
  <c r="AK18" i="28"/>
  <c r="AJ18" i="28"/>
  <c r="AI18" i="28"/>
  <c r="AH18" i="28"/>
  <c r="AG18" i="28"/>
  <c r="AE18" i="28"/>
  <c r="AD18" i="28"/>
  <c r="AC18" i="28"/>
  <c r="AB18" i="28"/>
  <c r="AA18" i="28"/>
  <c r="Z18" i="28"/>
  <c r="Y18" i="28"/>
  <c r="W18" i="28"/>
  <c r="V18" i="28"/>
  <c r="U18" i="28"/>
  <c r="T18" i="28"/>
  <c r="S18" i="28"/>
  <c r="R18" i="28"/>
  <c r="Q18" i="28"/>
  <c r="P18" i="28"/>
  <c r="BO17" i="28"/>
  <c r="BN17" i="28"/>
  <c r="BE17" i="28"/>
  <c r="BD17" i="28"/>
  <c r="BC17" i="28"/>
  <c r="AZ17" i="28"/>
  <c r="AQ17" i="28"/>
  <c r="AN17" i="28"/>
  <c r="AM17" i="28"/>
  <c r="AL17" i="28"/>
  <c r="AB17" i="28"/>
  <c r="AA17" i="28"/>
  <c r="Y17" i="28"/>
  <c r="V17" i="28"/>
  <c r="P17" i="28"/>
  <c r="BM16" i="28"/>
  <c r="BL16" i="28"/>
  <c r="BK16" i="28"/>
  <c r="BJ16" i="28"/>
  <c r="BD16" i="28"/>
  <c r="BB16" i="28"/>
  <c r="BA16" i="28"/>
  <c r="AY16" i="28"/>
  <c r="AU16" i="28"/>
  <c r="AT16" i="28"/>
  <c r="AR16" i="28"/>
  <c r="AL16" i="28"/>
  <c r="AK16" i="28"/>
  <c r="AJ16" i="28"/>
  <c r="AI16" i="28"/>
  <c r="AF16" i="28"/>
  <c r="AB16" i="28"/>
  <c r="Y16" i="28"/>
  <c r="W16" i="28"/>
  <c r="T16" i="28"/>
  <c r="S16" i="28"/>
  <c r="Q16" i="28"/>
  <c r="P16" i="28"/>
  <c r="BC16" i="28" s="1"/>
  <c r="BF15" i="28"/>
  <c r="BB15" i="28"/>
  <c r="AQ15" i="28"/>
  <c r="AP15" i="28"/>
  <c r="AA15" i="28"/>
  <c r="Z15" i="28"/>
  <c r="P15" i="28"/>
  <c r="BL15" i="28" s="1"/>
  <c r="BO14" i="28"/>
  <c r="BM14" i="28"/>
  <c r="BK14" i="28"/>
  <c r="BJ14" i="28"/>
  <c r="BI14" i="28"/>
  <c r="BG14" i="28"/>
  <c r="BF14" i="28"/>
  <c r="BD14" i="28"/>
  <c r="BB14" i="28"/>
  <c r="BA14" i="28"/>
  <c r="AY14" i="28"/>
  <c r="AX14" i="28"/>
  <c r="AW14" i="28"/>
  <c r="AU14" i="28"/>
  <c r="AS14" i="28"/>
  <c r="AR14" i="28"/>
  <c r="AQ14" i="28"/>
  <c r="AP14" i="28"/>
  <c r="AO14" i="28"/>
  <c r="AM14" i="28"/>
  <c r="AK14" i="28"/>
  <c r="AJ14" i="28"/>
  <c r="AI14" i="28"/>
  <c r="AH14" i="28"/>
  <c r="AG14" i="28"/>
  <c r="AE14" i="28"/>
  <c r="AC14" i="28"/>
  <c r="AB14" i="28"/>
  <c r="AA14" i="28"/>
  <c r="Z14" i="28"/>
  <c r="Y14" i="28"/>
  <c r="W14" i="28"/>
  <c r="U14" i="28"/>
  <c r="T14" i="28"/>
  <c r="S14" i="28"/>
  <c r="R14" i="28"/>
  <c r="Q14" i="28"/>
  <c r="P14" i="28"/>
  <c r="BL14" i="28" s="1"/>
  <c r="BM13" i="28"/>
  <c r="BL13" i="28"/>
  <c r="BK13" i="28"/>
  <c r="BB13" i="28"/>
  <c r="AZ13" i="28"/>
  <c r="AW13" i="28"/>
  <c r="AN13" i="28"/>
  <c r="AM13" i="28"/>
  <c r="AL13" i="28"/>
  <c r="AB13" i="28"/>
  <c r="Y13" i="28"/>
  <c r="X13" i="28"/>
  <c r="P13" i="28"/>
  <c r="BE13" i="28" s="1"/>
  <c r="BP12" i="28"/>
  <c r="BO12" i="28"/>
  <c r="BN12" i="28"/>
  <c r="BM12" i="28"/>
  <c r="BK12" i="28"/>
  <c r="BJ12" i="28"/>
  <c r="BI12" i="28"/>
  <c r="BH12" i="28"/>
  <c r="BG12" i="28"/>
  <c r="BF12" i="28"/>
  <c r="BE12" i="28"/>
  <c r="BC12" i="28"/>
  <c r="BB12" i="28"/>
  <c r="BA12" i="28"/>
  <c r="AZ12" i="28"/>
  <c r="AY12" i="28"/>
  <c r="AX12" i="28"/>
  <c r="AW12" i="28"/>
  <c r="AU12" i="28"/>
  <c r="AT12" i="28"/>
  <c r="AS12" i="28"/>
  <c r="AR12" i="28"/>
  <c r="AQ12" i="28"/>
  <c r="AP12" i="28"/>
  <c r="AO12" i="28"/>
  <c r="AM12" i="28"/>
  <c r="AL12" i="28"/>
  <c r="AK12" i="28"/>
  <c r="AJ12" i="28"/>
  <c r="AI12" i="28"/>
  <c r="AH12" i="28"/>
  <c r="AG12" i="28"/>
  <c r="AE12" i="28"/>
  <c r="AD12" i="28"/>
  <c r="AC12" i="28"/>
  <c r="AB12" i="28"/>
  <c r="AA12" i="28"/>
  <c r="Z12" i="28"/>
  <c r="Y12" i="28"/>
  <c r="W12" i="28"/>
  <c r="V12" i="28"/>
  <c r="U12" i="28"/>
  <c r="T12" i="28"/>
  <c r="S12" i="28"/>
  <c r="R12" i="28"/>
  <c r="Q12" i="28"/>
  <c r="P12" i="28"/>
  <c r="BL12" i="28" s="1"/>
  <c r="BO11" i="28"/>
  <c r="BN11" i="28"/>
  <c r="BM11" i="28"/>
  <c r="BE11" i="28"/>
  <c r="BD11" i="28"/>
  <c r="BB11" i="28"/>
  <c r="AT11" i="28"/>
  <c r="AR11" i="28"/>
  <c r="AQ11" i="28"/>
  <c r="AI11" i="28"/>
  <c r="AH11" i="28"/>
  <c r="AG11" i="28"/>
  <c r="Y11" i="28"/>
  <c r="X11" i="28"/>
  <c r="V11" i="28"/>
  <c r="P11" i="28"/>
  <c r="BJ11" i="28" s="1"/>
  <c r="BO10" i="28"/>
  <c r="BM10" i="28"/>
  <c r="BL10" i="28"/>
  <c r="BE10" i="28"/>
  <c r="BD10" i="28"/>
  <c r="BC10" i="28"/>
  <c r="BB10" i="28"/>
  <c r="AU10" i="28"/>
  <c r="AT10" i="28"/>
  <c r="AS10" i="28"/>
  <c r="AQ10" i="28"/>
  <c r="AK10" i="28"/>
  <c r="AI10" i="28"/>
  <c r="AG10" i="28"/>
  <c r="AF10" i="28"/>
  <c r="AA10" i="28"/>
  <c r="Y10" i="28"/>
  <c r="X10" i="28"/>
  <c r="W10" i="28"/>
  <c r="V10" i="28"/>
  <c r="P10" i="28"/>
  <c r="BP9" i="28"/>
  <c r="BO9" i="28"/>
  <c r="BN9" i="28"/>
  <c r="BL9" i="28"/>
  <c r="BF9" i="28"/>
  <c r="BD9" i="28"/>
  <c r="BB9" i="28"/>
  <c r="BA9" i="28"/>
  <c r="AT9" i="28"/>
  <c r="AS9" i="28"/>
  <c r="AR9" i="28"/>
  <c r="AQ9" i="28"/>
  <c r="AJ9" i="28"/>
  <c r="AI9" i="28"/>
  <c r="AH9" i="28"/>
  <c r="AF9" i="28"/>
  <c r="Z9" i="28"/>
  <c r="X9" i="28"/>
  <c r="V9" i="28"/>
  <c r="U9" i="28"/>
  <c r="P9" i="28"/>
  <c r="BO8" i="28"/>
  <c r="BN8" i="28"/>
  <c r="BM8" i="28"/>
  <c r="BL8" i="28"/>
  <c r="BE8" i="28"/>
  <c r="BD8" i="28"/>
  <c r="BC8" i="28"/>
  <c r="BA8" i="28"/>
  <c r="AU8" i="28"/>
  <c r="AS8" i="28"/>
  <c r="AQ8" i="28"/>
  <c r="AP8" i="28"/>
  <c r="AI8" i="28"/>
  <c r="AH8" i="28"/>
  <c r="AG8" i="28"/>
  <c r="AF8" i="28"/>
  <c r="Y8" i="28"/>
  <c r="X8" i="28"/>
  <c r="W8" i="28"/>
  <c r="U8" i="28"/>
  <c r="P8" i="28"/>
  <c r="BP7" i="28"/>
  <c r="BN7" i="28"/>
  <c r="BL7" i="28"/>
  <c r="BK7" i="28"/>
  <c r="BJ7" i="28"/>
  <c r="BI7" i="28"/>
  <c r="BF7" i="28"/>
  <c r="BD7" i="28"/>
  <c r="BC7" i="28"/>
  <c r="BB7" i="28"/>
  <c r="BA7" i="28"/>
  <c r="AZ7" i="28"/>
  <c r="AX7" i="28"/>
  <c r="AU7" i="28"/>
  <c r="AT7" i="28"/>
  <c r="AS7" i="28"/>
  <c r="AR7" i="28"/>
  <c r="AP7" i="28"/>
  <c r="AN7" i="28"/>
  <c r="AM7" i="28"/>
  <c r="AK7" i="28"/>
  <c r="AJ7" i="28"/>
  <c r="AH7" i="28"/>
  <c r="AF7" i="28"/>
  <c r="AE7" i="28"/>
  <c r="AD7" i="28"/>
  <c r="AC7" i="28"/>
  <c r="Z7" i="28"/>
  <c r="X7" i="28"/>
  <c r="W7" i="28"/>
  <c r="V7" i="28"/>
  <c r="U7" i="28"/>
  <c r="T7" i="28"/>
  <c r="R7" i="28"/>
  <c r="P7" i="28"/>
  <c r="BP6" i="28"/>
  <c r="BO6" i="28"/>
  <c r="BN6" i="28"/>
  <c r="BM6" i="28"/>
  <c r="BK6" i="28"/>
  <c r="BI6" i="28"/>
  <c r="BH6" i="28"/>
  <c r="BG6" i="28"/>
  <c r="BF6" i="28"/>
  <c r="BE6" i="28"/>
  <c r="BC6" i="28"/>
  <c r="BA6" i="28"/>
  <c r="AZ6" i="28"/>
  <c r="AY6" i="28"/>
  <c r="AX6" i="28"/>
  <c r="AW6" i="28"/>
  <c r="AU6" i="28"/>
  <c r="AS6" i="28"/>
  <c r="AR6" i="28"/>
  <c r="AQ6" i="28"/>
  <c r="AP6" i="28"/>
  <c r="AO6" i="28"/>
  <c r="AM6" i="28"/>
  <c r="AK6" i="28"/>
  <c r="AJ6" i="28"/>
  <c r="AI6" i="28"/>
  <c r="AH6" i="28"/>
  <c r="AG6" i="28"/>
  <c r="AE6" i="28"/>
  <c r="AC6" i="28"/>
  <c r="AB6" i="28"/>
  <c r="AA6" i="28"/>
  <c r="Z6" i="28"/>
  <c r="Y6" i="28"/>
  <c r="W6" i="28"/>
  <c r="U6" i="28"/>
  <c r="T6" i="28"/>
  <c r="S6" i="28"/>
  <c r="R6" i="28"/>
  <c r="Q6" i="28"/>
  <c r="P6" i="28"/>
  <c r="BL6" i="28" s="1"/>
  <c r="BP5" i="28"/>
  <c r="BN5" i="28"/>
  <c r="BM5" i="28"/>
  <c r="BL5" i="28"/>
  <c r="BE5" i="28"/>
  <c r="BD5" i="28"/>
  <c r="BC5" i="28"/>
  <c r="BB5" i="28"/>
  <c r="AU5" i="28"/>
  <c r="AT5" i="28"/>
  <c r="AR5" i="28"/>
  <c r="AP5" i="28"/>
  <c r="AJ5" i="28"/>
  <c r="AH5" i="28"/>
  <c r="AG5" i="28"/>
  <c r="AF5" i="28"/>
  <c r="Y5" i="28"/>
  <c r="X5" i="28"/>
  <c r="W5" i="28"/>
  <c r="V5" i="28"/>
  <c r="P5" i="28"/>
  <c r="BP4" i="28"/>
  <c r="BO4" i="28"/>
  <c r="BN4" i="28"/>
  <c r="BM4" i="28"/>
  <c r="BK4" i="28"/>
  <c r="BJ4" i="28"/>
  <c r="BI4" i="28"/>
  <c r="BH4" i="28"/>
  <c r="BG4" i="28"/>
  <c r="BF4" i="28"/>
  <c r="BE4" i="28"/>
  <c r="BC4" i="28"/>
  <c r="BB4" i="28"/>
  <c r="BA4" i="28"/>
  <c r="AZ4" i="28"/>
  <c r="AY4" i="28"/>
  <c r="AX4" i="28"/>
  <c r="AW4" i="28"/>
  <c r="AU4" i="28"/>
  <c r="AT4" i="28"/>
  <c r="AS4" i="28"/>
  <c r="AR4" i="28"/>
  <c r="AQ4" i="28"/>
  <c r="AP4" i="28"/>
  <c r="AO4" i="28"/>
  <c r="AM4" i="28"/>
  <c r="AL4" i="28"/>
  <c r="AK4" i="28"/>
  <c r="AJ4" i="28"/>
  <c r="AI4" i="28"/>
  <c r="AH4" i="28"/>
  <c r="AG4" i="28"/>
  <c r="AE4" i="28"/>
  <c r="AD4" i="28"/>
  <c r="AC4" i="28"/>
  <c r="AB4" i="28"/>
  <c r="AA4" i="28"/>
  <c r="Z4" i="28"/>
  <c r="Y4" i="28"/>
  <c r="W4" i="28"/>
  <c r="V4" i="28"/>
  <c r="U4" i="28"/>
  <c r="T4" i="28"/>
  <c r="S4" i="28"/>
  <c r="R4" i="28"/>
  <c r="Q4" i="28"/>
  <c r="P4" i="28"/>
  <c r="BL4" i="28" s="1"/>
  <c r="BO3" i="28"/>
  <c r="BN3" i="28"/>
  <c r="BM3" i="28"/>
  <c r="BL3" i="28"/>
  <c r="BE3" i="28"/>
  <c r="BD3" i="28"/>
  <c r="BB3" i="28"/>
  <c r="AZ3" i="28"/>
  <c r="AT3" i="28"/>
  <c r="AR3" i="28"/>
  <c r="AQ3" i="28"/>
  <c r="AP3" i="28"/>
  <c r="AI3" i="28"/>
  <c r="AH3" i="28"/>
  <c r="AG3" i="28"/>
  <c r="AF3" i="28"/>
  <c r="Y3" i="28"/>
  <c r="X3" i="28"/>
  <c r="V3" i="28"/>
  <c r="T3" i="28"/>
  <c r="P3" i="28"/>
  <c r="BP2" i="28"/>
  <c r="BO2" i="28"/>
  <c r="BN2" i="28"/>
  <c r="BM2" i="28"/>
  <c r="BL2" i="28"/>
  <c r="BK2" i="28"/>
  <c r="BJ2" i="28"/>
  <c r="BI2" i="28"/>
  <c r="BH2" i="28"/>
  <c r="BG2" i="28"/>
  <c r="BF2" i="28"/>
  <c r="BE2" i="28"/>
  <c r="BD2" i="28"/>
  <c r="BC2" i="28"/>
  <c r="BB2" i="28"/>
  <c r="BA2" i="28"/>
  <c r="AZ2" i="28"/>
  <c r="AY2" i="28"/>
  <c r="AX2" i="28"/>
  <c r="AW2" i="28"/>
  <c r="AV2" i="28"/>
  <c r="AU2" i="28"/>
  <c r="AT2" i="28"/>
  <c r="AS2" i="28"/>
  <c r="AR2" i="28"/>
  <c r="AQ2" i="28"/>
  <c r="AP2" i="28"/>
  <c r="AO2" i="28"/>
  <c r="AN2" i="28"/>
  <c r="AM2" i="28"/>
  <c r="AL2" i="28"/>
  <c r="AK2" i="28"/>
  <c r="AJ2" i="28"/>
  <c r="AI2" i="28"/>
  <c r="AH2" i="28"/>
  <c r="AG2" i="28"/>
  <c r="AF2" i="28"/>
  <c r="AE2" i="28"/>
  <c r="AD2" i="28"/>
  <c r="AC2" i="28"/>
  <c r="AB2" i="28"/>
  <c r="AA2" i="28"/>
  <c r="Z2" i="28"/>
  <c r="Y2" i="28"/>
  <c r="X2" i="28"/>
  <c r="W2" i="28"/>
  <c r="V2" i="28"/>
  <c r="U2" i="28"/>
  <c r="T2" i="28"/>
  <c r="S2" i="28"/>
  <c r="R2" i="28"/>
  <c r="Q2" i="28"/>
  <c r="P1" i="28"/>
  <c r="F35" i="27"/>
  <c r="E35" i="27"/>
  <c r="D35" i="27"/>
  <c r="C71" i="27" s="1"/>
  <c r="C35" i="27"/>
  <c r="B71" i="27" s="1"/>
  <c r="B35" i="27"/>
  <c r="F34" i="27"/>
  <c r="E34" i="27"/>
  <c r="D34" i="27"/>
  <c r="C70" i="27" s="1"/>
  <c r="C34" i="27"/>
  <c r="B34" i="27"/>
  <c r="F33" i="27"/>
  <c r="E69" i="27" s="1"/>
  <c r="E33" i="27"/>
  <c r="D33" i="27"/>
  <c r="C33" i="27"/>
  <c r="B33" i="27"/>
  <c r="F32" i="27"/>
  <c r="E32" i="27"/>
  <c r="D32" i="27"/>
  <c r="C32" i="27"/>
  <c r="B68" i="27" s="1"/>
  <c r="B32" i="27"/>
  <c r="C68" i="27" s="1"/>
  <c r="F31" i="27"/>
  <c r="E31" i="27"/>
  <c r="D31" i="27"/>
  <c r="C67" i="27" s="1"/>
  <c r="C31" i="27"/>
  <c r="B67" i="27" s="1"/>
  <c r="B31" i="27"/>
  <c r="F30" i="27"/>
  <c r="E30" i="27"/>
  <c r="D66" i="27" s="1"/>
  <c r="D30" i="27"/>
  <c r="C66" i="27" s="1"/>
  <c r="C30" i="27"/>
  <c r="B30" i="27"/>
  <c r="F29" i="27"/>
  <c r="E65" i="27" s="1"/>
  <c r="E29" i="27"/>
  <c r="D29" i="27"/>
  <c r="C29" i="27"/>
  <c r="B29" i="27"/>
  <c r="B65" i="27" s="1"/>
  <c r="F28" i="27"/>
  <c r="E64" i="27" s="1"/>
  <c r="E28" i="27"/>
  <c r="D28" i="27"/>
  <c r="C28" i="27"/>
  <c r="B28" i="27"/>
  <c r="B64" i="27" s="1"/>
  <c r="F27" i="27"/>
  <c r="E27" i="27"/>
  <c r="D27" i="27"/>
  <c r="C63" i="27" s="1"/>
  <c r="C27" i="27"/>
  <c r="B27" i="27"/>
  <c r="F26" i="27"/>
  <c r="E26" i="27"/>
  <c r="D26" i="27"/>
  <c r="C26" i="27"/>
  <c r="B26" i="27"/>
  <c r="F25" i="27"/>
  <c r="E61" i="27" s="1"/>
  <c r="E25" i="27"/>
  <c r="D61" i="27" s="1"/>
  <c r="D25" i="27"/>
  <c r="C25" i="27"/>
  <c r="B25" i="27"/>
  <c r="C61" i="27" s="1"/>
  <c r="F24" i="27"/>
  <c r="E24" i="27"/>
  <c r="D24" i="27"/>
  <c r="C24" i="27"/>
  <c r="B60" i="27" s="1"/>
  <c r="B24" i="27"/>
  <c r="D60" i="27" s="1"/>
  <c r="F23" i="27"/>
  <c r="E23" i="27"/>
  <c r="D23" i="27"/>
  <c r="C23" i="27"/>
  <c r="B59" i="27" s="1"/>
  <c r="B23" i="27"/>
  <c r="F22" i="27"/>
  <c r="E22" i="27"/>
  <c r="D58" i="27" s="1"/>
  <c r="D22" i="27"/>
  <c r="C58" i="27" s="1"/>
  <c r="C22" i="27"/>
  <c r="B22" i="27"/>
  <c r="F21" i="27"/>
  <c r="E21" i="27"/>
  <c r="D57" i="27" s="1"/>
  <c r="D21" i="27"/>
  <c r="C21" i="27"/>
  <c r="B21" i="27"/>
  <c r="F20" i="27"/>
  <c r="E56" i="27" s="1"/>
  <c r="E20" i="27"/>
  <c r="D20" i="27"/>
  <c r="C20" i="27"/>
  <c r="B20" i="27"/>
  <c r="C56" i="27" s="1"/>
  <c r="F19" i="27"/>
  <c r="E19" i="27"/>
  <c r="D19" i="27"/>
  <c r="C19" i="27"/>
  <c r="B19" i="27"/>
  <c r="F18" i="27"/>
  <c r="E18" i="27"/>
  <c r="D18" i="27"/>
  <c r="C54" i="27" s="1"/>
  <c r="C18" i="27"/>
  <c r="B18" i="27"/>
  <c r="F17" i="27"/>
  <c r="E53" i="27" s="1"/>
  <c r="E17" i="27"/>
  <c r="D53" i="27" s="1"/>
  <c r="D17" i="27"/>
  <c r="C17" i="27"/>
  <c r="B53" i="27" s="1"/>
  <c r="B17" i="27"/>
  <c r="F16" i="27"/>
  <c r="E16" i="27"/>
  <c r="D16" i="27"/>
  <c r="C16" i="27"/>
  <c r="B16" i="27"/>
  <c r="C52" i="27" s="1"/>
  <c r="F15" i="27"/>
  <c r="E15" i="27"/>
  <c r="D15" i="27"/>
  <c r="C15" i="27"/>
  <c r="B15" i="27"/>
  <c r="F14" i="27"/>
  <c r="E14" i="27"/>
  <c r="D14" i="27"/>
  <c r="C50" i="27" s="1"/>
  <c r="C14" i="27"/>
  <c r="B14" i="27"/>
  <c r="B50" i="27" s="1"/>
  <c r="F13" i="27"/>
  <c r="E13" i="27"/>
  <c r="D13" i="27"/>
  <c r="C13" i="27"/>
  <c r="B13" i="27"/>
  <c r="B49" i="27" s="1"/>
  <c r="F12" i="27"/>
  <c r="E12" i="27"/>
  <c r="D12" i="27"/>
  <c r="C48" i="27" s="1"/>
  <c r="C12" i="27"/>
  <c r="B48" i="27" s="1"/>
  <c r="B12" i="27"/>
  <c r="D48" i="27" s="1"/>
  <c r="F11" i="27"/>
  <c r="E11" i="27"/>
  <c r="D11" i="27"/>
  <c r="C11" i="27"/>
  <c r="B47" i="27" s="1"/>
  <c r="B11" i="27"/>
  <c r="F10" i="27"/>
  <c r="E10" i="27"/>
  <c r="D46" i="27" s="1"/>
  <c r="D10" i="27"/>
  <c r="C46" i="27" s="1"/>
  <c r="C10" i="27"/>
  <c r="B10" i="27"/>
  <c r="F9" i="27"/>
  <c r="E9" i="27"/>
  <c r="D45" i="27" s="1"/>
  <c r="D9" i="27"/>
  <c r="C9" i="27"/>
  <c r="B9" i="27"/>
  <c r="E45" i="27" s="1"/>
  <c r="F8" i="27"/>
  <c r="E8" i="27"/>
  <c r="D8" i="27"/>
  <c r="C8" i="27"/>
  <c r="B44" i="27" s="1"/>
  <c r="B8" i="27"/>
  <c r="C44" i="27" s="1"/>
  <c r="F7" i="27"/>
  <c r="E7" i="27"/>
  <c r="D7" i="27"/>
  <c r="C43" i="27" s="1"/>
  <c r="C7" i="27"/>
  <c r="B43" i="27" s="1"/>
  <c r="B7" i="27"/>
  <c r="F6" i="27"/>
  <c r="E6" i="27"/>
  <c r="D42" i="27" s="1"/>
  <c r="D6" i="27"/>
  <c r="C42" i="27" s="1"/>
  <c r="C6" i="27"/>
  <c r="B6" i="27"/>
  <c r="E42" i="27" s="1"/>
  <c r="F5" i="27"/>
  <c r="E5" i="27"/>
  <c r="D5" i="27"/>
  <c r="C5" i="27"/>
  <c r="B5" i="27"/>
  <c r="F4" i="27"/>
  <c r="E40" i="27" s="1"/>
  <c r="E4" i="27"/>
  <c r="D4" i="27"/>
  <c r="C40" i="27" s="1"/>
  <c r="C4" i="27"/>
  <c r="B40" i="27" s="1"/>
  <c r="B4" i="27"/>
  <c r="D40" i="27" s="1"/>
  <c r="F3" i="27"/>
  <c r="E3" i="27"/>
  <c r="D3" i="27"/>
  <c r="C3" i="27"/>
  <c r="B39" i="27" s="1"/>
  <c r="B3" i="27"/>
  <c r="F2" i="27"/>
  <c r="E38" i="27" s="1"/>
  <c r="E2" i="27"/>
  <c r="D38" i="27" s="1"/>
  <c r="D2" i="27"/>
  <c r="C38" i="27" s="1"/>
  <c r="C2" i="27"/>
  <c r="B2" i="27"/>
  <c r="B38" i="27"/>
  <c r="E71" i="27"/>
  <c r="D70" i="27"/>
  <c r="B69" i="27"/>
  <c r="D67" i="27"/>
  <c r="C64" i="27"/>
  <c r="E63" i="27"/>
  <c r="E59" i="27"/>
  <c r="B58" i="27"/>
  <c r="E57" i="27"/>
  <c r="D56" i="27"/>
  <c r="E55" i="27"/>
  <c r="D55" i="27"/>
  <c r="C55" i="27"/>
  <c r="D54" i="27"/>
  <c r="D51" i="27"/>
  <c r="C51" i="27"/>
  <c r="B51" i="27"/>
  <c r="E47" i="27"/>
  <c r="B46" i="27"/>
  <c r="C45" i="27"/>
  <c r="D43" i="27"/>
  <c r="B42" i="27"/>
  <c r="E37" i="27"/>
  <c r="D37" i="27"/>
  <c r="C37" i="27"/>
  <c r="B37" i="27"/>
  <c r="D71" i="27"/>
  <c r="D69" i="27"/>
  <c r="C69" i="27"/>
  <c r="E67" i="27"/>
  <c r="E66" i="27"/>
  <c r="B66" i="27"/>
  <c r="C65" i="27"/>
  <c r="D63" i="27"/>
  <c r="B63" i="27"/>
  <c r="D62" i="27"/>
  <c r="C60" i="27"/>
  <c r="D59" i="27"/>
  <c r="C59" i="27"/>
  <c r="E58" i="27"/>
  <c r="B57" i="27"/>
  <c r="B55" i="27"/>
  <c r="C53" i="27"/>
  <c r="E51" i="27"/>
  <c r="E50" i="27"/>
  <c r="D50" i="27"/>
  <c r="C49" i="27"/>
  <c r="D47" i="27"/>
  <c r="C47" i="27"/>
  <c r="B45" i="27"/>
  <c r="D44" i="27"/>
  <c r="E43" i="27"/>
  <c r="C41" i="27"/>
  <c r="E39" i="27"/>
  <c r="D39" i="27"/>
  <c r="C39" i="27"/>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Q40" i="24"/>
  <c r="Q39" i="24"/>
  <c r="Q38" i="24"/>
  <c r="Q37" i="24"/>
  <c r="Q36" i="24"/>
  <c r="Q35" i="24"/>
  <c r="Q34" i="24"/>
  <c r="Q33" i="24"/>
  <c r="Q32" i="24"/>
  <c r="Q31" i="24"/>
  <c r="Q30" i="24"/>
  <c r="Q29" i="24"/>
  <c r="Q28" i="24"/>
  <c r="Q27" i="24"/>
  <c r="Q26" i="24"/>
  <c r="Q25" i="24"/>
  <c r="Q24" i="24"/>
  <c r="Q23" i="24"/>
  <c r="Q22" i="24"/>
  <c r="Q21" i="24"/>
  <c r="Q20" i="24"/>
  <c r="Q19" i="24"/>
  <c r="Q18" i="24"/>
  <c r="Q17" i="24"/>
  <c r="Q16" i="24"/>
  <c r="Q15" i="24"/>
  <c r="Q14" i="24"/>
  <c r="Q13" i="24"/>
  <c r="Q12" i="24"/>
  <c r="Q11" i="24"/>
  <c r="Q10" i="24"/>
  <c r="Q9"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B4" i="24" s="1"/>
  <c r="W6" i="24"/>
  <c r="V6" i="24"/>
  <c r="U6" i="24"/>
  <c r="T6" i="24"/>
  <c r="S6" i="24"/>
  <c r="R6" i="24"/>
  <c r="BA5" i="24"/>
  <c r="BA7" i="24" s="1"/>
  <c r="AD5" i="24"/>
  <c r="BL4" i="24"/>
  <c r="AV4" i="24"/>
  <c r="X4" i="24"/>
  <c r="R4" i="24"/>
  <c r="BP3" i="24"/>
  <c r="BO3" i="24"/>
  <c r="BN3" i="24"/>
  <c r="BM3" i="24"/>
  <c r="BL3" i="24"/>
  <c r="BK3" i="24"/>
  <c r="BJ3" i="24"/>
  <c r="BI3" i="24"/>
  <c r="BH3" i="24"/>
  <c r="BG3" i="24"/>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BP2" i="24"/>
  <c r="BO2" i="24"/>
  <c r="BN2" i="24"/>
  <c r="BN4" i="24" s="1"/>
  <c r="BM2" i="24"/>
  <c r="BL2" i="24"/>
  <c r="BK2" i="24"/>
  <c r="BJ2" i="24"/>
  <c r="BI2" i="24"/>
  <c r="BH2" i="24"/>
  <c r="BG2" i="24"/>
  <c r="BF2" i="24"/>
  <c r="BE2" i="24"/>
  <c r="BD2" i="24"/>
  <c r="BC2" i="24"/>
  <c r="BB2" i="24"/>
  <c r="BA2" i="24"/>
  <c r="AZ2" i="24"/>
  <c r="AY2" i="24"/>
  <c r="AX2" i="24"/>
  <c r="AW2" i="24"/>
  <c r="AV2" i="24"/>
  <c r="AU2" i="24"/>
  <c r="AT2" i="24"/>
  <c r="AS2" i="24"/>
  <c r="AR2" i="24"/>
  <c r="AQ2" i="24"/>
  <c r="AP2" i="24"/>
  <c r="AO2" i="24"/>
  <c r="AN2" i="24"/>
  <c r="AM2" i="24"/>
  <c r="AL2" i="24"/>
  <c r="AK2" i="24"/>
  <c r="AJ2" i="24"/>
  <c r="AI2" i="24"/>
  <c r="AH2" i="24"/>
  <c r="AG2" i="24"/>
  <c r="AG4" i="24" s="1"/>
  <c r="AF2" i="24"/>
  <c r="AE2" i="24"/>
  <c r="AD2" i="24"/>
  <c r="AD9" i="24" s="1"/>
  <c r="AC2" i="24"/>
  <c r="AB2" i="24"/>
  <c r="AA2" i="24"/>
  <c r="Z2" i="24"/>
  <c r="Y2" i="24"/>
  <c r="X2" i="24"/>
  <c r="W2" i="24"/>
  <c r="V2" i="24"/>
  <c r="U2" i="24"/>
  <c r="T2" i="24"/>
  <c r="T5" i="24" s="1"/>
  <c r="T22" i="24" s="1"/>
  <c r="S2" i="24"/>
  <c r="R2" i="24"/>
  <c r="BJ5" i="24" s="1"/>
  <c r="BJ7" i="24" s="1"/>
  <c r="B2" i="24"/>
  <c r="Q1" i="24"/>
  <c r="H52" i="12"/>
  <c r="H51" i="12"/>
  <c r="H50" i="12"/>
  <c r="H49" i="12"/>
  <c r="H48" i="12"/>
  <c r="H47" i="12"/>
  <c r="H46" i="12"/>
  <c r="H45" i="12"/>
  <c r="H44" i="12"/>
  <c r="H43" i="12"/>
  <c r="H42" i="12"/>
  <c r="H41" i="12"/>
  <c r="H40" i="12"/>
  <c r="H39" i="12"/>
  <c r="H38" i="12"/>
  <c r="H37" i="12"/>
  <c r="H36" i="12"/>
  <c r="H35" i="12"/>
  <c r="C35" i="12"/>
  <c r="D35" i="12" s="1"/>
  <c r="B35" i="12"/>
  <c r="H34" i="12"/>
  <c r="D34" i="12"/>
  <c r="C34" i="12"/>
  <c r="B34" i="12"/>
  <c r="H33" i="12"/>
  <c r="C33" i="12"/>
  <c r="D33" i="12" s="1"/>
  <c r="B33" i="12"/>
  <c r="H32" i="12"/>
  <c r="D32" i="12"/>
  <c r="C32" i="12"/>
  <c r="B32" i="12"/>
  <c r="H31" i="12"/>
  <c r="C31" i="12"/>
  <c r="D31" i="12" s="1"/>
  <c r="B31" i="12"/>
  <c r="H30" i="12"/>
  <c r="D30" i="12"/>
  <c r="C30" i="12"/>
  <c r="B30" i="12"/>
  <c r="H29" i="12"/>
  <c r="C29" i="12"/>
  <c r="D29" i="12" s="1"/>
  <c r="B29" i="12"/>
  <c r="H28" i="12"/>
  <c r="D28" i="12"/>
  <c r="C28" i="12"/>
  <c r="B28" i="12"/>
  <c r="H27" i="12"/>
  <c r="C27" i="12"/>
  <c r="D27" i="12" s="1"/>
  <c r="B27" i="12"/>
  <c r="H26" i="12"/>
  <c r="D26" i="12"/>
  <c r="C26" i="12"/>
  <c r="B26" i="12"/>
  <c r="H25" i="12"/>
  <c r="C25" i="12"/>
  <c r="D25" i="12" s="1"/>
  <c r="B25" i="12"/>
  <c r="H24" i="12"/>
  <c r="D24" i="12"/>
  <c r="C24" i="12"/>
  <c r="B24" i="12"/>
  <c r="H23" i="12"/>
  <c r="C23" i="12"/>
  <c r="D23" i="12" s="1"/>
  <c r="B23" i="12"/>
  <c r="H22" i="12"/>
  <c r="D22" i="12"/>
  <c r="C22" i="12"/>
  <c r="B22" i="12"/>
  <c r="AA21" i="12"/>
  <c r="Z21" i="12"/>
  <c r="H21" i="12"/>
  <c r="C21" i="12"/>
  <c r="D21" i="12" s="1"/>
  <c r="B21" i="12"/>
  <c r="Z20" i="12"/>
  <c r="H20" i="12"/>
  <c r="C20" i="12"/>
  <c r="D20" i="12" s="1"/>
  <c r="B20" i="12"/>
  <c r="AA19" i="12"/>
  <c r="Z19" i="12"/>
  <c r="H19" i="12"/>
  <c r="C19" i="12"/>
  <c r="B19" i="12"/>
  <c r="Z18" i="12"/>
  <c r="H18" i="12"/>
  <c r="C18" i="12"/>
  <c r="D18" i="12" s="1"/>
  <c r="B18" i="12"/>
  <c r="Z17" i="12"/>
  <c r="H17" i="12"/>
  <c r="C17" i="12"/>
  <c r="D17" i="12" s="1"/>
  <c r="B17" i="12"/>
  <c r="Z16" i="12"/>
  <c r="H16" i="12"/>
  <c r="C16" i="12"/>
  <c r="B16" i="12"/>
  <c r="D16" i="12" s="1"/>
  <c r="Z15" i="12"/>
  <c r="H15" i="12"/>
  <c r="AA20" i="12" s="1"/>
  <c r="D15" i="12"/>
  <c r="C15" i="12"/>
  <c r="B15" i="12"/>
  <c r="Z14" i="12"/>
  <c r="H14" i="12"/>
  <c r="C14" i="12"/>
  <c r="D14" i="12" s="1"/>
  <c r="B14" i="12"/>
  <c r="Z13" i="12"/>
  <c r="H13" i="12"/>
  <c r="AA18" i="12" s="1"/>
  <c r="C13" i="12"/>
  <c r="D13" i="12" s="1"/>
  <c r="B13" i="12"/>
  <c r="Z12" i="12"/>
  <c r="H12" i="12"/>
  <c r="AA17" i="12" s="1"/>
  <c r="C12" i="12"/>
  <c r="B12" i="12"/>
  <c r="D12" i="12" s="1"/>
  <c r="AA11" i="12"/>
  <c r="Z11" i="12"/>
  <c r="H11" i="12"/>
  <c r="AA16" i="12" s="1"/>
  <c r="D11" i="12"/>
  <c r="C11" i="12"/>
  <c r="B11" i="12"/>
  <c r="Z10" i="12"/>
  <c r="H10" i="12"/>
  <c r="AA15" i="12" s="1"/>
  <c r="C10" i="12"/>
  <c r="D10" i="12" s="1"/>
  <c r="B10" i="12"/>
  <c r="AA9" i="12"/>
  <c r="Z9" i="12"/>
  <c r="H9" i="12"/>
  <c r="AA14" i="12" s="1"/>
  <c r="C9" i="12"/>
  <c r="D9" i="12" s="1"/>
  <c r="B9" i="12"/>
  <c r="Z8" i="12"/>
  <c r="H8" i="12"/>
  <c r="AA13" i="12" s="1"/>
  <c r="C8" i="12"/>
  <c r="B8" i="12"/>
  <c r="D8" i="12" s="1"/>
  <c r="AA7" i="12"/>
  <c r="Z7" i="12"/>
  <c r="H7" i="12"/>
  <c r="AA12" i="12" s="1"/>
  <c r="D7" i="12"/>
  <c r="C7" i="12"/>
  <c r="B7" i="12"/>
  <c r="H6" i="12"/>
  <c r="C6" i="12"/>
  <c r="D6" i="12" s="1"/>
  <c r="B6" i="12"/>
  <c r="H5" i="12"/>
  <c r="AA10" i="12" s="1"/>
  <c r="D5" i="12"/>
  <c r="C5" i="12"/>
  <c r="B5" i="12"/>
  <c r="H4" i="12"/>
  <c r="C4" i="12"/>
  <c r="D4" i="12" s="1"/>
  <c r="B4" i="12"/>
  <c r="H3" i="12"/>
  <c r="AA8" i="12" s="1"/>
  <c r="D3" i="12"/>
  <c r="C3" i="12"/>
  <c r="B3" i="12"/>
  <c r="H2" i="12"/>
  <c r="C2" i="12"/>
  <c r="D2" i="12" s="1"/>
  <c r="B2" i="12"/>
  <c r="BL24" i="28" l="1"/>
  <c r="BD24" i="28"/>
  <c r="AV24" i="28"/>
  <c r="AN24" i="28"/>
  <c r="AF24" i="28"/>
  <c r="X24" i="28"/>
  <c r="BP24" i="28"/>
  <c r="BH24" i="28"/>
  <c r="AZ24" i="28"/>
  <c r="AR24" i="28"/>
  <c r="AJ24" i="28"/>
  <c r="AB24" i="28"/>
  <c r="T24" i="28"/>
  <c r="BO24" i="28"/>
  <c r="BE24" i="28"/>
  <c r="AT24" i="28"/>
  <c r="AI24" i="28"/>
  <c r="Y24" i="28"/>
  <c r="BM24" i="28"/>
  <c r="BB24" i="28"/>
  <c r="AQ24" i="28"/>
  <c r="AG24" i="28"/>
  <c r="V24" i="28"/>
  <c r="BJ24" i="28"/>
  <c r="AW24" i="28"/>
  <c r="AH24" i="28"/>
  <c r="S24" i="28"/>
  <c r="BC24" i="28"/>
  <c r="AO24" i="28"/>
  <c r="AA24" i="28"/>
  <c r="BA24" i="28"/>
  <c r="AM24" i="28"/>
  <c r="Z24" i="28"/>
  <c r="AY24" i="28"/>
  <c r="AD24" i="28"/>
  <c r="AX24" i="28"/>
  <c r="AC24" i="28"/>
  <c r="AU24" i="28"/>
  <c r="W24" i="28"/>
  <c r="BN24" i="28"/>
  <c r="AS24" i="28"/>
  <c r="U24" i="28"/>
  <c r="BG24" i="28"/>
  <c r="T22" i="28"/>
  <c r="BA22" i="28"/>
  <c r="Q24" i="28"/>
  <c r="BM27" i="28"/>
  <c r="BE27" i="28"/>
  <c r="AW27" i="28"/>
  <c r="AO27" i="28"/>
  <c r="AG27" i="28"/>
  <c r="Y27" i="28"/>
  <c r="Q27" i="28"/>
  <c r="BI27" i="28"/>
  <c r="BA27" i="28"/>
  <c r="AS27" i="28"/>
  <c r="AK27" i="28"/>
  <c r="AC27" i="28"/>
  <c r="U27" i="28"/>
  <c r="BP27" i="28"/>
  <c r="BF27" i="28"/>
  <c r="AU27" i="28"/>
  <c r="AJ27" i="28"/>
  <c r="Z27" i="28"/>
  <c r="BN27" i="28"/>
  <c r="BC27" i="28"/>
  <c r="AR27" i="28"/>
  <c r="AH27" i="28"/>
  <c r="W27" i="28"/>
  <c r="BH27" i="28"/>
  <c r="AT27" i="28"/>
  <c r="AE27" i="28"/>
  <c r="R27" i="28"/>
  <c r="BO27" i="28"/>
  <c r="AZ27" i="28"/>
  <c r="AM27" i="28"/>
  <c r="X27" i="28"/>
  <c r="BL27" i="28"/>
  <c r="AY27" i="28"/>
  <c r="AL27" i="28"/>
  <c r="V27" i="28"/>
  <c r="AX27" i="28"/>
  <c r="AB27" i="28"/>
  <c r="AV27" i="28"/>
  <c r="AA27" i="28"/>
  <c r="AQ27" i="28"/>
  <c r="T27" i="28"/>
  <c r="BK27" i="28"/>
  <c r="AP27" i="28"/>
  <c r="S27" i="28"/>
  <c r="BJ27" i="28"/>
  <c r="AO13" i="28"/>
  <c r="R24" i="28"/>
  <c r="BK24" i="28"/>
  <c r="AD27" i="28"/>
  <c r="BK3" i="28"/>
  <c r="BC3" i="28"/>
  <c r="AU3" i="28"/>
  <c r="AM3" i="28"/>
  <c r="AE3" i="28"/>
  <c r="W3" i="28"/>
  <c r="BI3" i="28"/>
  <c r="BA3" i="28"/>
  <c r="AS3" i="28"/>
  <c r="AK3" i="28"/>
  <c r="AC3" i="28"/>
  <c r="U3" i="28"/>
  <c r="AJ3" i="28"/>
  <c r="BF3" i="28"/>
  <c r="BP3" i="28"/>
  <c r="BI5" i="28"/>
  <c r="BA5" i="28"/>
  <c r="AS5" i="28"/>
  <c r="AK5" i="28"/>
  <c r="AC5" i="28"/>
  <c r="U5" i="28"/>
  <c r="BO5" i="28"/>
  <c r="BG5" i="28"/>
  <c r="AY5" i="28"/>
  <c r="AQ5" i="28"/>
  <c r="AI5" i="28"/>
  <c r="AA5" i="28"/>
  <c r="S5" i="28"/>
  <c r="Z5" i="28"/>
  <c r="AV5" i="28"/>
  <c r="BF5" i="28"/>
  <c r="BJ8" i="28"/>
  <c r="BB8" i="28"/>
  <c r="AT8" i="28"/>
  <c r="AL8" i="28"/>
  <c r="AD8" i="28"/>
  <c r="V8" i="28"/>
  <c r="BP8" i="28"/>
  <c r="BH8" i="28"/>
  <c r="AZ8" i="28"/>
  <c r="AR8" i="28"/>
  <c r="AJ8" i="28"/>
  <c r="AB8" i="28"/>
  <c r="T8" i="28"/>
  <c r="Z8" i="28"/>
  <c r="AK8" i="28"/>
  <c r="AV8" i="28"/>
  <c r="BF8" i="28"/>
  <c r="BM9" i="28"/>
  <c r="BE9" i="28"/>
  <c r="AW9" i="28"/>
  <c r="AO9" i="28"/>
  <c r="AG9" i="28"/>
  <c r="Y9" i="28"/>
  <c r="Q9" i="28"/>
  <c r="BK9" i="28"/>
  <c r="BC9" i="28"/>
  <c r="AU9" i="28"/>
  <c r="AM9" i="28"/>
  <c r="AE9" i="28"/>
  <c r="W9" i="28"/>
  <c r="AA9" i="28"/>
  <c r="AK9" i="28"/>
  <c r="AV9" i="28"/>
  <c r="BG9" i="28"/>
  <c r="BP10" i="28"/>
  <c r="BH10" i="28"/>
  <c r="AZ10" i="28"/>
  <c r="AR10" i="28"/>
  <c r="AJ10" i="28"/>
  <c r="AB10" i="28"/>
  <c r="T10" i="28"/>
  <c r="BN10" i="28"/>
  <c r="BF10" i="28"/>
  <c r="AX10" i="28"/>
  <c r="AP10" i="28"/>
  <c r="AH10" i="28"/>
  <c r="Z10" i="28"/>
  <c r="R10" i="28"/>
  <c r="AL10" i="28"/>
  <c r="AV10" i="28"/>
  <c r="BG10" i="28"/>
  <c r="AA11" i="28"/>
  <c r="AL11" i="28"/>
  <c r="AW11" i="28"/>
  <c r="BG11" i="28"/>
  <c r="Q13" i="28"/>
  <c r="AE13" i="28"/>
  <c r="AR13" i="28"/>
  <c r="BD13" i="28"/>
  <c r="R15" i="28"/>
  <c r="AH15" i="28"/>
  <c r="AW15" i="28"/>
  <c r="BJ15" i="28"/>
  <c r="BI17" i="28"/>
  <c r="BA17" i="28"/>
  <c r="AS17" i="28"/>
  <c r="AK17" i="28"/>
  <c r="AC17" i="28"/>
  <c r="U17" i="28"/>
  <c r="BK17" i="28"/>
  <c r="BB17" i="28"/>
  <c r="AR17" i="28"/>
  <c r="AI17" i="28"/>
  <c r="Z17" i="28"/>
  <c r="Q17" i="28"/>
  <c r="BH17" i="28"/>
  <c r="AY17" i="28"/>
  <c r="AP17" i="28"/>
  <c r="AG17" i="28"/>
  <c r="X17" i="28"/>
  <c r="BP17" i="28"/>
  <c r="BG17" i="28"/>
  <c r="AX17" i="28"/>
  <c r="AO17" i="28"/>
  <c r="AF17" i="28"/>
  <c r="W17" i="28"/>
  <c r="AD17" i="28"/>
  <c r="AT17" i="28"/>
  <c r="BF17" i="28"/>
  <c r="AF22" i="28"/>
  <c r="BP22" i="28"/>
  <c r="AE24" i="28"/>
  <c r="AF27" i="28"/>
  <c r="S34" i="28"/>
  <c r="BL34" i="28"/>
  <c r="Q3" i="28"/>
  <c r="AA3" i="28"/>
  <c r="AL3" i="28"/>
  <c r="AW3" i="28"/>
  <c r="BG3" i="28"/>
  <c r="Q5" i="28"/>
  <c r="AB5" i="28"/>
  <c r="AM5" i="28"/>
  <c r="AW5" i="28"/>
  <c r="BH5" i="28"/>
  <c r="BO7" i="28"/>
  <c r="BG7" i="28"/>
  <c r="AY7" i="28"/>
  <c r="AQ7" i="28"/>
  <c r="AI7" i="28"/>
  <c r="AA7" i="28"/>
  <c r="S7" i="28"/>
  <c r="BM7" i="28"/>
  <c r="BE7" i="28"/>
  <c r="AW7" i="28"/>
  <c r="AO7" i="28"/>
  <c r="AG7" i="28"/>
  <c r="Y7" i="28"/>
  <c r="Q7" i="28"/>
  <c r="AB7" i="28"/>
  <c r="AL7" i="28"/>
  <c r="AV7" i="28"/>
  <c r="BH7" i="28"/>
  <c r="Q8" i="28"/>
  <c r="AA8" i="28"/>
  <c r="AM8" i="28"/>
  <c r="AW8" i="28"/>
  <c r="BG8" i="28"/>
  <c r="R9" i="28"/>
  <c r="AB9" i="28"/>
  <c r="AL9" i="28"/>
  <c r="AX9" i="28"/>
  <c r="BH9" i="28"/>
  <c r="Q10" i="28"/>
  <c r="AC10" i="28"/>
  <c r="AM10" i="28"/>
  <c r="AW10" i="28"/>
  <c r="BI10" i="28"/>
  <c r="R11" i="28"/>
  <c r="AB11" i="28"/>
  <c r="AN11" i="28"/>
  <c r="AX11" i="28"/>
  <c r="BH11" i="28"/>
  <c r="T13" i="28"/>
  <c r="AF13" i="28"/>
  <c r="AT13" i="28"/>
  <c r="U15" i="28"/>
  <c r="AI15" i="28"/>
  <c r="AY15" i="28"/>
  <c r="AA16" i="28"/>
  <c r="AO16" i="28"/>
  <c r="R17" i="28"/>
  <c r="AE17" i="28"/>
  <c r="AU17" i="28"/>
  <c r="BJ17" i="28"/>
  <c r="AJ22" i="28"/>
  <c r="BP23" i="28"/>
  <c r="BH23" i="28"/>
  <c r="AZ23" i="28"/>
  <c r="AR23" i="28"/>
  <c r="AJ23" i="28"/>
  <c r="AB23" i="28"/>
  <c r="T23" i="28"/>
  <c r="BN23" i="28"/>
  <c r="BF23" i="28"/>
  <c r="AX23" i="28"/>
  <c r="AP23" i="28"/>
  <c r="AH23" i="28"/>
  <c r="Z23" i="28"/>
  <c r="R23" i="28"/>
  <c r="BJ23" i="28"/>
  <c r="AY23" i="28"/>
  <c r="AN23" i="28"/>
  <c r="AD23" i="28"/>
  <c r="S23" i="28"/>
  <c r="BO23" i="28"/>
  <c r="BD23" i="28"/>
  <c r="AT23" i="28"/>
  <c r="AI23" i="28"/>
  <c r="X23" i="28"/>
  <c r="BM23" i="28"/>
  <c r="BC23" i="28"/>
  <c r="AS23" i="28"/>
  <c r="AG23" i="28"/>
  <c r="W23" i="28"/>
  <c r="BK23" i="28"/>
  <c r="AU23" i="28"/>
  <c r="AC23" i="28"/>
  <c r="BI23" i="28"/>
  <c r="AQ23" i="28"/>
  <c r="AA23" i="28"/>
  <c r="BG23" i="28"/>
  <c r="AO23" i="28"/>
  <c r="Y23" i="28"/>
  <c r="BE23" i="28"/>
  <c r="AM23" i="28"/>
  <c r="V23" i="28"/>
  <c r="AW23" i="28"/>
  <c r="AK24" i="28"/>
  <c r="AI27" i="28"/>
  <c r="AF34" i="28"/>
  <c r="AZ22" i="28"/>
  <c r="BK15" i="28"/>
  <c r="BC15" i="28"/>
  <c r="AU15" i="28"/>
  <c r="AM15" i="28"/>
  <c r="AE15" i="28"/>
  <c r="W15" i="28"/>
  <c r="BP15" i="28"/>
  <c r="BG15" i="28"/>
  <c r="AX15" i="28"/>
  <c r="AO15" i="28"/>
  <c r="AF15" i="28"/>
  <c r="V15" i="28"/>
  <c r="BN15" i="28"/>
  <c r="BE15" i="28"/>
  <c r="AV15" i="28"/>
  <c r="AL15" i="28"/>
  <c r="AC15" i="28"/>
  <c r="T15" i="28"/>
  <c r="BM15" i="28"/>
  <c r="BD15" i="28"/>
  <c r="AT15" i="28"/>
  <c r="AK15" i="28"/>
  <c r="AB15" i="28"/>
  <c r="S15" i="28"/>
  <c r="AD15" i="28"/>
  <c r="AR15" i="28"/>
  <c r="BH15" i="28"/>
  <c r="Z11" i="28"/>
  <c r="AJ11" i="28"/>
  <c r="BF11" i="28"/>
  <c r="BP11" i="28"/>
  <c r="BI13" i="28"/>
  <c r="BA13" i="28"/>
  <c r="AS13" i="28"/>
  <c r="AK13" i="28"/>
  <c r="AC13" i="28"/>
  <c r="U13" i="28"/>
  <c r="BO13" i="28"/>
  <c r="BG13" i="28"/>
  <c r="AY13" i="28"/>
  <c r="AQ13" i="28"/>
  <c r="AI13" i="28"/>
  <c r="AA13" i="28"/>
  <c r="S13" i="28"/>
  <c r="BN13" i="28"/>
  <c r="BF13" i="28"/>
  <c r="AX13" i="28"/>
  <c r="AP13" i="28"/>
  <c r="AH13" i="28"/>
  <c r="Z13" i="28"/>
  <c r="R13" i="28"/>
  <c r="AD13" i="28"/>
  <c r="BC13" i="28"/>
  <c r="BP13" i="28"/>
  <c r="Q15" i="28"/>
  <c r="AG15" i="28"/>
  <c r="AS15" i="28"/>
  <c r="BI15" i="28"/>
  <c r="U22" i="28"/>
  <c r="Q34" i="28"/>
  <c r="BI34" i="28"/>
  <c r="AL5" i="28"/>
  <c r="R3" i="28"/>
  <c r="AB3" i="28"/>
  <c r="AN3" i="28"/>
  <c r="AX3" i="28"/>
  <c r="BH3" i="28"/>
  <c r="R5" i="28"/>
  <c r="AD5" i="28"/>
  <c r="AN5" i="28"/>
  <c r="AX5" i="28"/>
  <c r="BJ5" i="28"/>
  <c r="R8" i="28"/>
  <c r="AC8" i="28"/>
  <c r="AN8" i="28"/>
  <c r="AX8" i="28"/>
  <c r="BI8" i="28"/>
  <c r="S9" i="28"/>
  <c r="AC9" i="28"/>
  <c r="AN9" i="28"/>
  <c r="AY9" i="28"/>
  <c r="BI9" i="28"/>
  <c r="S10" i="28"/>
  <c r="AD10" i="28"/>
  <c r="AN10" i="28"/>
  <c r="AY10" i="28"/>
  <c r="BJ10" i="28"/>
  <c r="S11" i="28"/>
  <c r="AD11" i="28"/>
  <c r="AO11" i="28"/>
  <c r="AY11" i="28"/>
  <c r="V13" i="28"/>
  <c r="AG13" i="28"/>
  <c r="AU13" i="28"/>
  <c r="BH13" i="28"/>
  <c r="X15" i="28"/>
  <c r="AJ15" i="28"/>
  <c r="AZ15" i="28"/>
  <c r="BO15" i="28"/>
  <c r="S17" i="28"/>
  <c r="AH17" i="28"/>
  <c r="AV17" i="28"/>
  <c r="BL17" i="28"/>
  <c r="AL24" i="28"/>
  <c r="AN27" i="28"/>
  <c r="BM22" i="28"/>
  <c r="BE22" i="28"/>
  <c r="AW22" i="28"/>
  <c r="AO22" i="28"/>
  <c r="AG22" i="28"/>
  <c r="Y22" i="28"/>
  <c r="Q22" i="28"/>
  <c r="BK22" i="28"/>
  <c r="BC22" i="28"/>
  <c r="AU22" i="28"/>
  <c r="AM22" i="28"/>
  <c r="AE22" i="28"/>
  <c r="W22" i="28"/>
  <c r="BI22" i="28"/>
  <c r="AY22" i="28"/>
  <c r="AN22" i="28"/>
  <c r="AC22" i="28"/>
  <c r="S22" i="28"/>
  <c r="BO22" i="28"/>
  <c r="BD22" i="28"/>
  <c r="AS22" i="28"/>
  <c r="AI22" i="28"/>
  <c r="X22" i="28"/>
  <c r="BN22" i="28"/>
  <c r="BB22" i="28"/>
  <c r="AR22" i="28"/>
  <c r="AH22" i="28"/>
  <c r="V22" i="28"/>
  <c r="BL22" i="28"/>
  <c r="AV22" i="28"/>
  <c r="AD22" i="28"/>
  <c r="BJ22" i="28"/>
  <c r="AT22" i="28"/>
  <c r="AB22" i="28"/>
  <c r="BH22" i="28"/>
  <c r="AQ22" i="28"/>
  <c r="AA22" i="28"/>
  <c r="BG22" i="28"/>
  <c r="AP22" i="28"/>
  <c r="Z22" i="28"/>
  <c r="AX22" i="28"/>
  <c r="R22" i="28"/>
  <c r="BI24" i="28"/>
  <c r="BJ34" i="28"/>
  <c r="BB34" i="28"/>
  <c r="AT34" i="28"/>
  <c r="AL34" i="28"/>
  <c r="AD34" i="28"/>
  <c r="V34" i="28"/>
  <c r="BN34" i="28"/>
  <c r="BF34" i="28"/>
  <c r="AX34" i="28"/>
  <c r="AP34" i="28"/>
  <c r="AH34" i="28"/>
  <c r="Z34" i="28"/>
  <c r="R34" i="28"/>
  <c r="BP34" i="28"/>
  <c r="BE34" i="28"/>
  <c r="AU34" i="28"/>
  <c r="AJ34" i="28"/>
  <c r="Y34" i="28"/>
  <c r="BM34" i="28"/>
  <c r="BC34" i="28"/>
  <c r="AR34" i="28"/>
  <c r="AG34" i="28"/>
  <c r="W34" i="28"/>
  <c r="BK34" i="28"/>
  <c r="AW34" i="28"/>
  <c r="AI34" i="28"/>
  <c r="T34" i="28"/>
  <c r="BD34" i="28"/>
  <c r="AO34" i="28"/>
  <c r="AB34" i="28"/>
  <c r="BA34" i="28"/>
  <c r="AN34" i="28"/>
  <c r="AA34" i="28"/>
  <c r="AZ34" i="28"/>
  <c r="AE34" i="28"/>
  <c r="AY34" i="28"/>
  <c r="AC34" i="28"/>
  <c r="AV34" i="28"/>
  <c r="X34" i="28"/>
  <c r="BO34" i="28"/>
  <c r="AS34" i="28"/>
  <c r="U34" i="28"/>
  <c r="BH34" i="28"/>
  <c r="BK11" i="28"/>
  <c r="BC11" i="28"/>
  <c r="AU11" i="28"/>
  <c r="AM11" i="28"/>
  <c r="AE11" i="28"/>
  <c r="W11" i="28"/>
  <c r="BI11" i="28"/>
  <c r="BA11" i="28"/>
  <c r="AS11" i="28"/>
  <c r="AK11" i="28"/>
  <c r="AC11" i="28"/>
  <c r="U11" i="28"/>
  <c r="AV11" i="28"/>
  <c r="BF22" i="28"/>
  <c r="Z3" i="28"/>
  <c r="AV3" i="28"/>
  <c r="Q11" i="28"/>
  <c r="S3" i="28"/>
  <c r="AD3" i="28"/>
  <c r="AO3" i="28"/>
  <c r="AY3" i="28"/>
  <c r="BJ3" i="28"/>
  <c r="T5" i="28"/>
  <c r="AE5" i="28"/>
  <c r="AO5" i="28"/>
  <c r="AZ5" i="28"/>
  <c r="BK5" i="28"/>
  <c r="S8" i="28"/>
  <c r="AE8" i="28"/>
  <c r="AO8" i="28"/>
  <c r="AY8" i="28"/>
  <c r="BK8" i="28"/>
  <c r="T9" i="28"/>
  <c r="AD9" i="28"/>
  <c r="AP9" i="28"/>
  <c r="AZ9" i="28"/>
  <c r="BJ9" i="28"/>
  <c r="U10" i="28"/>
  <c r="AE10" i="28"/>
  <c r="AO10" i="28"/>
  <c r="BA10" i="28"/>
  <c r="BK10" i="28"/>
  <c r="T11" i="28"/>
  <c r="AF11" i="28"/>
  <c r="AP11" i="28"/>
  <c r="AZ11" i="28"/>
  <c r="BL11" i="28"/>
  <c r="W13" i="28"/>
  <c r="AJ13" i="28"/>
  <c r="AV13" i="28"/>
  <c r="BJ13" i="28"/>
  <c r="Y15" i="28"/>
  <c r="AN15" i="28"/>
  <c r="BA15" i="28"/>
  <c r="BN16" i="28"/>
  <c r="BF16" i="28"/>
  <c r="AX16" i="28"/>
  <c r="AP16" i="28"/>
  <c r="AH16" i="28"/>
  <c r="Z16" i="28"/>
  <c r="R16" i="28"/>
  <c r="BI16" i="28"/>
  <c r="AZ16" i="28"/>
  <c r="AQ16" i="28"/>
  <c r="AG16" i="28"/>
  <c r="X16" i="28"/>
  <c r="BP16" i="28"/>
  <c r="BG16" i="28"/>
  <c r="AW16" i="28"/>
  <c r="AN16" i="28"/>
  <c r="AE16" i="28"/>
  <c r="V16" i="28"/>
  <c r="BO16" i="28"/>
  <c r="BE16" i="28"/>
  <c r="AV16" i="28"/>
  <c r="AM16" i="28"/>
  <c r="AD16" i="28"/>
  <c r="U16" i="28"/>
  <c r="AC16" i="28"/>
  <c r="AS16" i="28"/>
  <c r="BH16" i="28"/>
  <c r="T17" i="28"/>
  <c r="AJ17" i="28"/>
  <c r="AW17" i="28"/>
  <c r="BM17" i="28"/>
  <c r="BO20" i="28"/>
  <c r="BG20" i="28"/>
  <c r="AY20" i="28"/>
  <c r="AQ20" i="28"/>
  <c r="AI20" i="28"/>
  <c r="AA20" i="28"/>
  <c r="S20" i="28"/>
  <c r="BM20" i="28"/>
  <c r="BE20" i="28"/>
  <c r="AW20" i="28"/>
  <c r="AO20" i="28"/>
  <c r="AG20" i="28"/>
  <c r="Y20" i="28"/>
  <c r="Q20" i="28"/>
  <c r="BI20" i="28"/>
  <c r="AX20" i="28"/>
  <c r="AM20" i="28"/>
  <c r="AC20" i="28"/>
  <c r="R20" i="28"/>
  <c r="BN20" i="28"/>
  <c r="BC20" i="28"/>
  <c r="AS20" i="28"/>
  <c r="AH20" i="28"/>
  <c r="W20" i="28"/>
  <c r="BB20" i="28"/>
  <c r="AN20" i="28"/>
  <c r="Z20" i="28"/>
  <c r="BP20" i="28"/>
  <c r="BA20" i="28"/>
  <c r="AL20" i="28"/>
  <c r="X20" i="28"/>
  <c r="BL20" i="28"/>
  <c r="AZ20" i="28"/>
  <c r="AK20" i="28"/>
  <c r="V20" i="28"/>
  <c r="BK20" i="28"/>
  <c r="AV20" i="28"/>
  <c r="AJ20" i="28"/>
  <c r="U20" i="28"/>
  <c r="AT20" i="28"/>
  <c r="AL22" i="28"/>
  <c r="AP24" i="28"/>
  <c r="BJ26" i="28"/>
  <c r="BB26" i="28"/>
  <c r="AT26" i="28"/>
  <c r="AL26" i="28"/>
  <c r="AD26" i="28"/>
  <c r="V26" i="28"/>
  <c r="BN26" i="28"/>
  <c r="BF26" i="28"/>
  <c r="AX26" i="28"/>
  <c r="AP26" i="28"/>
  <c r="AH26" i="28"/>
  <c r="Z26" i="28"/>
  <c r="R26" i="28"/>
  <c r="BP26" i="28"/>
  <c r="BE26" i="28"/>
  <c r="AU26" i="28"/>
  <c r="AJ26" i="28"/>
  <c r="Y26" i="28"/>
  <c r="BM26" i="28"/>
  <c r="BC26" i="28"/>
  <c r="AR26" i="28"/>
  <c r="AG26" i="28"/>
  <c r="W26" i="28"/>
  <c r="BD26" i="28"/>
  <c r="AO26" i="28"/>
  <c r="AB26" i="28"/>
  <c r="BK26" i="28"/>
  <c r="AW26" i="28"/>
  <c r="AI26" i="28"/>
  <c r="T26" i="28"/>
  <c r="BI26" i="28"/>
  <c r="AV26" i="28"/>
  <c r="AF26" i="28"/>
  <c r="S26" i="28"/>
  <c r="BG26" i="28"/>
  <c r="AK26" i="28"/>
  <c r="BA26" i="28"/>
  <c r="AE26" i="28"/>
  <c r="AZ26" i="28"/>
  <c r="AC26" i="28"/>
  <c r="AY26" i="28"/>
  <c r="AA26" i="28"/>
  <c r="BH26" i="28"/>
  <c r="BB27" i="28"/>
  <c r="AM34" i="28"/>
  <c r="BI31" i="28"/>
  <c r="BA31" i="28"/>
  <c r="AS31" i="28"/>
  <c r="AK31" i="28"/>
  <c r="AC31" i="28"/>
  <c r="U31" i="28"/>
  <c r="BM31" i="28"/>
  <c r="BE31" i="28"/>
  <c r="AW31" i="28"/>
  <c r="AO31" i="28"/>
  <c r="AG31" i="28"/>
  <c r="Y31" i="28"/>
  <c r="Q31" i="28"/>
  <c r="BP31" i="28"/>
  <c r="BF31" i="28"/>
  <c r="AU31" i="28"/>
  <c r="AJ31" i="28"/>
  <c r="Z31" i="28"/>
  <c r="BN31" i="28"/>
  <c r="BC31" i="28"/>
  <c r="AR31" i="28"/>
  <c r="AH31" i="28"/>
  <c r="W31" i="28"/>
  <c r="BD31" i="28"/>
  <c r="AP31" i="28"/>
  <c r="AB31" i="28"/>
  <c r="BK31" i="28"/>
  <c r="AX31" i="28"/>
  <c r="AI31" i="28"/>
  <c r="T31" i="28"/>
  <c r="BJ31" i="28"/>
  <c r="AV31" i="28"/>
  <c r="AF31" i="28"/>
  <c r="S31" i="28"/>
  <c r="AM31" i="28"/>
  <c r="BH31" i="28"/>
  <c r="X4" i="28"/>
  <c r="AF4" i="28"/>
  <c r="AN4" i="28"/>
  <c r="AV4" i="28"/>
  <c r="BD4" i="28"/>
  <c r="V6" i="28"/>
  <c r="AD6" i="28"/>
  <c r="AL6" i="28"/>
  <c r="AT6" i="28"/>
  <c r="BB6" i="28"/>
  <c r="BJ6" i="28"/>
  <c r="X12" i="28"/>
  <c r="AF12" i="28"/>
  <c r="AN12" i="28"/>
  <c r="AV12" i="28"/>
  <c r="BD12" i="28"/>
  <c r="V14" i="28"/>
  <c r="AD14" i="28"/>
  <c r="AL14" i="28"/>
  <c r="AT14" i="28"/>
  <c r="BC14" i="28"/>
  <c r="AA21" i="28"/>
  <c r="AU21" i="28"/>
  <c r="BK29" i="28"/>
  <c r="BC29" i="28"/>
  <c r="AU29" i="28"/>
  <c r="AM29" i="28"/>
  <c r="AE29" i="28"/>
  <c r="W29" i="28"/>
  <c r="BO29" i="28"/>
  <c r="BG29" i="28"/>
  <c r="AY29" i="28"/>
  <c r="AQ29" i="28"/>
  <c r="AI29" i="28"/>
  <c r="AA29" i="28"/>
  <c r="S29" i="28"/>
  <c r="BP29" i="28"/>
  <c r="BE29" i="28"/>
  <c r="AT29" i="28"/>
  <c r="AJ29" i="28"/>
  <c r="Y29" i="28"/>
  <c r="BM29" i="28"/>
  <c r="BB29" i="28"/>
  <c r="AR29" i="28"/>
  <c r="AG29" i="28"/>
  <c r="V29" i="28"/>
  <c r="BJ29" i="28"/>
  <c r="AW29" i="28"/>
  <c r="AH29" i="28"/>
  <c r="T29" i="28"/>
  <c r="BD29" i="28"/>
  <c r="AO29" i="28"/>
  <c r="AB29" i="28"/>
  <c r="BA29" i="28"/>
  <c r="AN29" i="28"/>
  <c r="Z29" i="28"/>
  <c r="AK29" i="28"/>
  <c r="BH29" i="28"/>
  <c r="R31" i="28"/>
  <c r="AN31" i="28"/>
  <c r="BL31" i="28"/>
  <c r="AF33" i="28"/>
  <c r="X6" i="28"/>
  <c r="AF6" i="28"/>
  <c r="AN6" i="28"/>
  <c r="AV6" i="28"/>
  <c r="BD6" i="28"/>
  <c r="BP14" i="28"/>
  <c r="BH14" i="28"/>
  <c r="AZ14" i="28"/>
  <c r="X14" i="28"/>
  <c r="AF14" i="28"/>
  <c r="AN14" i="28"/>
  <c r="AV14" i="28"/>
  <c r="BE14" i="28"/>
  <c r="BN14" i="28"/>
  <c r="BJ21" i="28"/>
  <c r="BB21" i="28"/>
  <c r="AT21" i="28"/>
  <c r="AL21" i="28"/>
  <c r="AD21" i="28"/>
  <c r="V21" i="28"/>
  <c r="BP21" i="28"/>
  <c r="BH21" i="28"/>
  <c r="AZ21" i="28"/>
  <c r="AR21" i="28"/>
  <c r="AJ21" i="28"/>
  <c r="AB21" i="28"/>
  <c r="T21" i="28"/>
  <c r="BI21" i="28"/>
  <c r="AX21" i="28"/>
  <c r="AN21" i="28"/>
  <c r="AC21" i="28"/>
  <c r="R21" i="28"/>
  <c r="BN21" i="28"/>
  <c r="BD21" i="28"/>
  <c r="AS21" i="28"/>
  <c r="AH21" i="28"/>
  <c r="X21" i="28"/>
  <c r="BM21" i="28"/>
  <c r="BC21" i="28"/>
  <c r="AQ21" i="28"/>
  <c r="AG21" i="28"/>
  <c r="W21" i="28"/>
  <c r="AF21" i="28"/>
  <c r="AW21" i="28"/>
  <c r="BO21" i="28"/>
  <c r="X31" i="28"/>
  <c r="AT31" i="28"/>
  <c r="BO33" i="28"/>
  <c r="BG33" i="28"/>
  <c r="AY33" i="28"/>
  <c r="AQ33" i="28"/>
  <c r="AI33" i="28"/>
  <c r="AA33" i="28"/>
  <c r="S33" i="28"/>
  <c r="BK33" i="28"/>
  <c r="BC33" i="28"/>
  <c r="AU33" i="28"/>
  <c r="AM33" i="28"/>
  <c r="AE33" i="28"/>
  <c r="W33" i="28"/>
  <c r="BP33" i="28"/>
  <c r="BE33" i="28"/>
  <c r="AT33" i="28"/>
  <c r="AJ33" i="28"/>
  <c r="Y33" i="28"/>
  <c r="BM33" i="28"/>
  <c r="BB33" i="28"/>
  <c r="AR33" i="28"/>
  <c r="AG33" i="28"/>
  <c r="V33" i="28"/>
  <c r="BH33" i="28"/>
  <c r="AS33" i="28"/>
  <c r="AD33" i="28"/>
  <c r="Q33" i="28"/>
  <c r="BN33" i="28"/>
  <c r="AZ33" i="28"/>
  <c r="AL33" i="28"/>
  <c r="X33" i="28"/>
  <c r="BL33" i="28"/>
  <c r="AX33" i="28"/>
  <c r="AK33" i="28"/>
  <c r="U33" i="28"/>
  <c r="AN33" i="28"/>
  <c r="BI33" i="28"/>
  <c r="BO25" i="28"/>
  <c r="BG25" i="28"/>
  <c r="AY25" i="28"/>
  <c r="AQ25" i="28"/>
  <c r="AI25" i="28"/>
  <c r="AA25" i="28"/>
  <c r="S25" i="28"/>
  <c r="BK25" i="28"/>
  <c r="BC25" i="28"/>
  <c r="AU25" i="28"/>
  <c r="AM25" i="28"/>
  <c r="AE25" i="28"/>
  <c r="W25" i="28"/>
  <c r="BP25" i="28"/>
  <c r="BE25" i="28"/>
  <c r="AT25" i="28"/>
  <c r="AJ25" i="28"/>
  <c r="Y25" i="28"/>
  <c r="BM25" i="28"/>
  <c r="BB25" i="28"/>
  <c r="AR25" i="28"/>
  <c r="AG25" i="28"/>
  <c r="V25" i="28"/>
  <c r="AC25" i="28"/>
  <c r="AP25" i="28"/>
  <c r="BF25" i="28"/>
  <c r="BN30" i="28"/>
  <c r="BF30" i="28"/>
  <c r="AX30" i="28"/>
  <c r="AP30" i="28"/>
  <c r="AH30" i="28"/>
  <c r="Z30" i="28"/>
  <c r="R30" i="28"/>
  <c r="BJ30" i="28"/>
  <c r="BB30" i="28"/>
  <c r="AT30" i="28"/>
  <c r="AL30" i="28"/>
  <c r="AD30" i="28"/>
  <c r="V30" i="28"/>
  <c r="BP30" i="28"/>
  <c r="BE30" i="28"/>
  <c r="AU30" i="28"/>
  <c r="AJ30" i="28"/>
  <c r="Y30" i="28"/>
  <c r="BM30" i="28"/>
  <c r="BC30" i="28"/>
  <c r="AR30" i="28"/>
  <c r="AG30" i="28"/>
  <c r="W30" i="28"/>
  <c r="AC30" i="28"/>
  <c r="AQ30" i="28"/>
  <c r="BG30" i="28"/>
  <c r="BM35" i="28"/>
  <c r="BE35" i="28"/>
  <c r="AW35" i="28"/>
  <c r="AO35" i="28"/>
  <c r="AG35" i="28"/>
  <c r="Y35" i="28"/>
  <c r="Q35" i="28"/>
  <c r="BI35" i="28"/>
  <c r="BA35" i="28"/>
  <c r="AS35" i="28"/>
  <c r="AK35" i="28"/>
  <c r="AC35" i="28"/>
  <c r="U35" i="28"/>
  <c r="BP35" i="28"/>
  <c r="BF35" i="28"/>
  <c r="AU35" i="28"/>
  <c r="AJ35" i="28"/>
  <c r="Z35" i="28"/>
  <c r="BN35" i="28"/>
  <c r="BC35" i="28"/>
  <c r="AR35" i="28"/>
  <c r="AH35" i="28"/>
  <c r="W35" i="28"/>
  <c r="AD35" i="28"/>
  <c r="AQ35" i="28"/>
  <c r="BG35" i="28"/>
  <c r="BI18" i="28"/>
  <c r="BO18" i="28"/>
  <c r="BG18" i="28"/>
  <c r="X18" i="28"/>
  <c r="AF18" i="28"/>
  <c r="AN18" i="28"/>
  <c r="AV18" i="28"/>
  <c r="BD18" i="28"/>
  <c r="BN18" i="28"/>
  <c r="Q25" i="28"/>
  <c r="AD25" i="28"/>
  <c r="AS25" i="28"/>
  <c r="BH25" i="28"/>
  <c r="Q30" i="28"/>
  <c r="AE30" i="28"/>
  <c r="AS30" i="28"/>
  <c r="BH30" i="28"/>
  <c r="R35" i="28"/>
  <c r="AE35" i="28"/>
  <c r="AT35" i="28"/>
  <c r="BH35" i="28"/>
  <c r="X25" i="28"/>
  <c r="AL25" i="28"/>
  <c r="AZ25" i="28"/>
  <c r="BN25" i="28"/>
  <c r="X30" i="28"/>
  <c r="AM30" i="28"/>
  <c r="AZ30" i="28"/>
  <c r="BO30" i="28"/>
  <c r="X35" i="28"/>
  <c r="AM35" i="28"/>
  <c r="AZ35" i="28"/>
  <c r="BO35" i="28"/>
  <c r="V19" i="28"/>
  <c r="AD19" i="28"/>
  <c r="AL19" i="28"/>
  <c r="AT19" i="28"/>
  <c r="BB19" i="28"/>
  <c r="BJ19" i="28"/>
  <c r="X19" i="28"/>
  <c r="AF19" i="28"/>
  <c r="AN19" i="28"/>
  <c r="AV19" i="28"/>
  <c r="BD19" i="28"/>
  <c r="X28" i="28"/>
  <c r="AF28" i="28"/>
  <c r="AN28" i="28"/>
  <c r="AV28" i="28"/>
  <c r="BD28" i="28"/>
  <c r="BL28" i="28"/>
  <c r="T32" i="28"/>
  <c r="AB32" i="28"/>
  <c r="AJ32" i="28"/>
  <c r="AR32" i="28"/>
  <c r="AZ32" i="28"/>
  <c r="BH32" i="28"/>
  <c r="BP32" i="28"/>
  <c r="X36" i="28"/>
  <c r="AF36" i="28"/>
  <c r="AN36" i="28"/>
  <c r="AV36" i="28"/>
  <c r="BD36" i="28"/>
  <c r="BL36" i="28"/>
  <c r="T28" i="28"/>
  <c r="AB28" i="28"/>
  <c r="AJ28" i="28"/>
  <c r="AR28" i="28"/>
  <c r="AZ28" i="28"/>
  <c r="BH28" i="28"/>
  <c r="X32" i="28"/>
  <c r="AF32" i="28"/>
  <c r="AN32" i="28"/>
  <c r="AV32" i="28"/>
  <c r="BD32" i="28"/>
  <c r="T36" i="28"/>
  <c r="AB36" i="28"/>
  <c r="AJ36" i="28"/>
  <c r="AR36" i="28"/>
  <c r="AZ36" i="28"/>
  <c r="BH36" i="28"/>
  <c r="B56" i="27"/>
  <c r="D64" i="27"/>
  <c r="E48" i="27"/>
  <c r="B61" i="27"/>
  <c r="B62" i="27"/>
  <c r="D52" i="27"/>
  <c r="B54" i="27"/>
  <c r="C57" i="27"/>
  <c r="D68" i="27"/>
  <c r="B70" i="27"/>
  <c r="D41" i="27"/>
  <c r="C62" i="27"/>
  <c r="B41" i="27"/>
  <c r="E49" i="27"/>
  <c r="E41" i="27"/>
  <c r="E44" i="27"/>
  <c r="B52" i="27"/>
  <c r="D49" i="27"/>
  <c r="D65" i="27"/>
  <c r="E46" i="27"/>
  <c r="E54" i="27"/>
  <c r="E62" i="27"/>
  <c r="E70" i="27"/>
  <c r="E52" i="27"/>
  <c r="E60" i="27"/>
  <c r="E68" i="27"/>
  <c r="BM12" i="24"/>
  <c r="Y40" i="24"/>
  <c r="Y32" i="24"/>
  <c r="Y31" i="24"/>
  <c r="Y33" i="24"/>
  <c r="Y38" i="24"/>
  <c r="Y24" i="24"/>
  <c r="Y22" i="24"/>
  <c r="Y25" i="24"/>
  <c r="Y37" i="24"/>
  <c r="Y19" i="24"/>
  <c r="Y17" i="24"/>
  <c r="Y36" i="24"/>
  <c r="Y28" i="24"/>
  <c r="Y18" i="24"/>
  <c r="Y21" i="24"/>
  <c r="Y11" i="24"/>
  <c r="Y5" i="24"/>
  <c r="Y30" i="24" s="1"/>
  <c r="Y15" i="24"/>
  <c r="Y12" i="24"/>
  <c r="Y26" i="24"/>
  <c r="Y10" i="24"/>
  <c r="Y20" i="24"/>
  <c r="Y16" i="24"/>
  <c r="Y7" i="24"/>
  <c r="BE31" i="24"/>
  <c r="BE5" i="24"/>
  <c r="BE20" i="24" s="1"/>
  <c r="BE12" i="24"/>
  <c r="BA18" i="24"/>
  <c r="AW25" i="24"/>
  <c r="X39" i="24"/>
  <c r="X31" i="24"/>
  <c r="X30" i="24"/>
  <c r="X27" i="24"/>
  <c r="X33" i="24"/>
  <c r="X32" i="24"/>
  <c r="X40" i="24"/>
  <c r="X34" i="24"/>
  <c r="X38" i="24"/>
  <c r="X21" i="24"/>
  <c r="X11" i="24"/>
  <c r="X23" i="24"/>
  <c r="X14" i="24"/>
  <c r="X15" i="24"/>
  <c r="X16" i="24"/>
  <c r="X25" i="24"/>
  <c r="X20" i="24"/>
  <c r="X18" i="24"/>
  <c r="X13" i="24"/>
  <c r="X7" i="24"/>
  <c r="X5" i="24"/>
  <c r="X28" i="24" s="1"/>
  <c r="X19" i="24"/>
  <c r="X35" i="24"/>
  <c r="X8" i="24"/>
  <c r="X10" i="24"/>
  <c r="AF27" i="24"/>
  <c r="AF30" i="24"/>
  <c r="AF5" i="24"/>
  <c r="AF10" i="24"/>
  <c r="AF19" i="24"/>
  <c r="AN39" i="24"/>
  <c r="AN32" i="24"/>
  <c r="AN27" i="24"/>
  <c r="AN40" i="24"/>
  <c r="AN30" i="24"/>
  <c r="AN21" i="24"/>
  <c r="AN18" i="24"/>
  <c r="AN20" i="24"/>
  <c r="AN25" i="24"/>
  <c r="AN24" i="24"/>
  <c r="AN7" i="24"/>
  <c r="AN5" i="24"/>
  <c r="AN31" i="24" s="1"/>
  <c r="AN12" i="24"/>
  <c r="AV39" i="24"/>
  <c r="AV30" i="24"/>
  <c r="AV35" i="24"/>
  <c r="AV32" i="24"/>
  <c r="AV38" i="24"/>
  <c r="AV26" i="24"/>
  <c r="AV24" i="24"/>
  <c r="AV20" i="24"/>
  <c r="AV16" i="24"/>
  <c r="AV5" i="24"/>
  <c r="AV18" i="24"/>
  <c r="AV12" i="24"/>
  <c r="BD27" i="24"/>
  <c r="BD26" i="24"/>
  <c r="BD22" i="24"/>
  <c r="BD5" i="24"/>
  <c r="BD25" i="24" s="1"/>
  <c r="BD8" i="24"/>
  <c r="BD32" i="24"/>
  <c r="BL33" i="24"/>
  <c r="BL32" i="24"/>
  <c r="BL28" i="24"/>
  <c r="BL27" i="24"/>
  <c r="BL22" i="24"/>
  <c r="BL40" i="24"/>
  <c r="BL24" i="24"/>
  <c r="BL21" i="24"/>
  <c r="BL14" i="24"/>
  <c r="BL15" i="24"/>
  <c r="BL16" i="24"/>
  <c r="BL8" i="24"/>
  <c r="BL5" i="24"/>
  <c r="BL31" i="24" s="1"/>
  <c r="BL13" i="24"/>
  <c r="BL12" i="24"/>
  <c r="BL10" i="24"/>
  <c r="BL9" i="24"/>
  <c r="BL17" i="24"/>
  <c r="AN4" i="24"/>
  <c r="BF4" i="24"/>
  <c r="AC5" i="24"/>
  <c r="AZ5" i="24"/>
  <c r="B47" i="24"/>
  <c r="B39" i="24"/>
  <c r="B31" i="24"/>
  <c r="B46" i="24"/>
  <c r="B45" i="24"/>
  <c r="B37" i="24"/>
  <c r="B48" i="24"/>
  <c r="B36" i="24"/>
  <c r="B43" i="24"/>
  <c r="B38" i="24"/>
  <c r="B32" i="24"/>
  <c r="B42" i="24"/>
  <c r="B27" i="24"/>
  <c r="B41" i="24"/>
  <c r="B51" i="24"/>
  <c r="B40" i="24"/>
  <c r="B44" i="24"/>
  <c r="B33" i="24"/>
  <c r="B34" i="24"/>
  <c r="B24" i="24"/>
  <c r="B28" i="24"/>
  <c r="B25" i="24"/>
  <c r="B22" i="24"/>
  <c r="B35" i="24"/>
  <c r="B21" i="24"/>
  <c r="B30" i="24"/>
  <c r="B11" i="24"/>
  <c r="B14" i="24"/>
  <c r="B50" i="24"/>
  <c r="B15" i="24"/>
  <c r="B16" i="24"/>
  <c r="B17" i="24"/>
  <c r="B12" i="24"/>
  <c r="B7" i="24"/>
  <c r="B5" i="24"/>
  <c r="B3" i="24"/>
  <c r="B20" i="24"/>
  <c r="B49" i="24"/>
  <c r="B13" i="24"/>
  <c r="B10" i="24"/>
  <c r="B26" i="24"/>
  <c r="B23" i="24"/>
  <c r="B19" i="24"/>
  <c r="B29" i="24"/>
  <c r="B9" i="24"/>
  <c r="B8" i="24"/>
  <c r="BN11" i="24"/>
  <c r="AV23" i="24"/>
  <c r="BM34" i="24"/>
  <c r="BM40" i="24"/>
  <c r="BM39" i="24"/>
  <c r="BM31" i="24"/>
  <c r="BM33" i="24"/>
  <c r="BM28" i="24"/>
  <c r="BM38" i="24"/>
  <c r="BM29" i="24"/>
  <c r="BM37" i="24"/>
  <c r="BM26" i="24"/>
  <c r="BM35" i="24"/>
  <c r="BM30" i="24"/>
  <c r="BM25" i="24"/>
  <c r="BM19" i="24"/>
  <c r="BM14" i="24"/>
  <c r="BM17" i="24"/>
  <c r="BM23" i="24"/>
  <c r="BM20" i="24"/>
  <c r="BM36" i="24"/>
  <c r="BM11" i="24"/>
  <c r="BM27" i="24"/>
  <c r="BM18" i="24"/>
  <c r="BM7" i="24"/>
  <c r="BM5" i="24"/>
  <c r="BM32" i="24" s="1"/>
  <c r="BM21" i="24"/>
  <c r="AH37" i="24"/>
  <c r="AH40" i="24"/>
  <c r="AH31" i="24"/>
  <c r="AH20" i="24"/>
  <c r="AH38" i="24"/>
  <c r="AH19" i="24"/>
  <c r="AH18" i="24"/>
  <c r="AH23" i="24"/>
  <c r="AH16" i="24"/>
  <c r="AH5" i="24"/>
  <c r="AH35" i="24" s="1"/>
  <c r="AX5" i="24"/>
  <c r="AX29" i="24" s="1"/>
  <c r="AJ5" i="24"/>
  <c r="BA17" i="24"/>
  <c r="Y4" i="24"/>
  <c r="Y8" i="24"/>
  <c r="AB35" i="24"/>
  <c r="AB33" i="24"/>
  <c r="AB36" i="24"/>
  <c r="AB29" i="24"/>
  <c r="AB26" i="24"/>
  <c r="AB20" i="24"/>
  <c r="AB15" i="24"/>
  <c r="AB10" i="24"/>
  <c r="AB4" i="24"/>
  <c r="AB17" i="24"/>
  <c r="AB14" i="24"/>
  <c r="AB9" i="24"/>
  <c r="BP17" i="24"/>
  <c r="BM8" i="24"/>
  <c r="B18" i="24"/>
  <c r="B52" i="24"/>
  <c r="U30" i="24"/>
  <c r="U36" i="24"/>
  <c r="U35" i="24"/>
  <c r="U29" i="24"/>
  <c r="U28" i="24"/>
  <c r="U32" i="24"/>
  <c r="U21" i="24"/>
  <c r="U33" i="24"/>
  <c r="U10" i="24"/>
  <c r="U20" i="24"/>
  <c r="U13" i="24"/>
  <c r="U37" i="24"/>
  <c r="U8" i="24"/>
  <c r="U4" i="24"/>
  <c r="U31" i="24"/>
  <c r="U22" i="24"/>
  <c r="AC38" i="24"/>
  <c r="AC30" i="24"/>
  <c r="AC36" i="24"/>
  <c r="AC35" i="24"/>
  <c r="AC32" i="24"/>
  <c r="AC37" i="24"/>
  <c r="AC31" i="24"/>
  <c r="AC29" i="24"/>
  <c r="AC26" i="24"/>
  <c r="AC28" i="24"/>
  <c r="AC21" i="24"/>
  <c r="AC40" i="24"/>
  <c r="AC25" i="24"/>
  <c r="AC23" i="24"/>
  <c r="AC33" i="24"/>
  <c r="AC10" i="24"/>
  <c r="AC39" i="24"/>
  <c r="AC22" i="24"/>
  <c r="AC18" i="24"/>
  <c r="AC13" i="24"/>
  <c r="AC24" i="24"/>
  <c r="AC20" i="24"/>
  <c r="AC14" i="24"/>
  <c r="AC19" i="24"/>
  <c r="AC15" i="24"/>
  <c r="AC4" i="24"/>
  <c r="AC17" i="24"/>
  <c r="AC12" i="24"/>
  <c r="AC11" i="24"/>
  <c r="AC8" i="24"/>
  <c r="AC34" i="24"/>
  <c r="AC16" i="24"/>
  <c r="AC9" i="24"/>
  <c r="AC27" i="24"/>
  <c r="AK38" i="24"/>
  <c r="AK30" i="24"/>
  <c r="AK36" i="24"/>
  <c r="AK35" i="24"/>
  <c r="AK26" i="24"/>
  <c r="AK40" i="24"/>
  <c r="AK29" i="24"/>
  <c r="AK34" i="24"/>
  <c r="AK21" i="24"/>
  <c r="AK27" i="24"/>
  <c r="AK31" i="24"/>
  <c r="AK10" i="24"/>
  <c r="AK24" i="24"/>
  <c r="AK19" i="24"/>
  <c r="AK13" i="24"/>
  <c r="AK14" i="24"/>
  <c r="AK16" i="24"/>
  <c r="AK9" i="24"/>
  <c r="AK4" i="24"/>
  <c r="AK18" i="24"/>
  <c r="AK8" i="24"/>
  <c r="AK12" i="24"/>
  <c r="AS20" i="24"/>
  <c r="BA39" i="24"/>
  <c r="AF4" i="24"/>
  <c r="AX4" i="24"/>
  <c r="U5" i="24"/>
  <c r="U19" i="24" s="1"/>
  <c r="AR5" i="24"/>
  <c r="BD9" i="24"/>
  <c r="AW13" i="24"/>
  <c r="BM15" i="24"/>
  <c r="BL20" i="24"/>
  <c r="BM24" i="24"/>
  <c r="BL26" i="24"/>
  <c r="AO34" i="24"/>
  <c r="AO40" i="24"/>
  <c r="AO32" i="24"/>
  <c r="AO39" i="24"/>
  <c r="AO31" i="24"/>
  <c r="AO37" i="24"/>
  <c r="AO33" i="24"/>
  <c r="AO22" i="24"/>
  <c r="AO19" i="24"/>
  <c r="AO28" i="24"/>
  <c r="AO26" i="24"/>
  <c r="AO23" i="24"/>
  <c r="AO30" i="24"/>
  <c r="AO17" i="24"/>
  <c r="AO9" i="24"/>
  <c r="AO29" i="24"/>
  <c r="AO21" i="24"/>
  <c r="AO18" i="24"/>
  <c r="AO11" i="24"/>
  <c r="AO5" i="24"/>
  <c r="AO25" i="24" s="1"/>
  <c r="AO15" i="24"/>
  <c r="AO12" i="24"/>
  <c r="AO24" i="24"/>
  <c r="AO20" i="24"/>
  <c r="AO35" i="24"/>
  <c r="AO27" i="24"/>
  <c r="AO10" i="24"/>
  <c r="AO36" i="24"/>
  <c r="AO16" i="24"/>
  <c r="AO13" i="24"/>
  <c r="AO8" i="24"/>
  <c r="AO7" i="24"/>
  <c r="R20" i="24"/>
  <c r="R22" i="24"/>
  <c r="R5" i="24"/>
  <c r="BF37" i="24"/>
  <c r="BF36" i="24"/>
  <c r="BF25" i="24"/>
  <c r="BF12" i="24"/>
  <c r="BF39" i="24"/>
  <c r="BF23" i="24"/>
  <c r="BF21" i="24"/>
  <c r="BF15" i="24"/>
  <c r="BF7" i="24"/>
  <c r="BF5" i="24"/>
  <c r="BF38" i="24" s="1"/>
  <c r="BM4" i="24"/>
  <c r="AA37" i="24"/>
  <c r="AA39" i="24"/>
  <c r="AA33" i="24"/>
  <c r="AA26" i="24"/>
  <c r="AA24" i="24"/>
  <c r="AA15" i="24"/>
  <c r="AA16" i="24"/>
  <c r="AA34" i="24"/>
  <c r="AA4" i="24"/>
  <c r="AA30" i="24"/>
  <c r="AA13" i="24"/>
  <c r="AA5" i="24"/>
  <c r="AK5" i="24"/>
  <c r="X12" i="24"/>
  <c r="T35" i="24"/>
  <c r="T33" i="24"/>
  <c r="T40" i="24"/>
  <c r="T32" i="24"/>
  <c r="T29" i="24"/>
  <c r="T34" i="24"/>
  <c r="T30" i="24"/>
  <c r="T37" i="24"/>
  <c r="T36" i="24"/>
  <c r="T31" i="24"/>
  <c r="T38" i="24"/>
  <c r="T23" i="24"/>
  <c r="T39" i="24"/>
  <c r="T25" i="24"/>
  <c r="T28" i="24"/>
  <c r="T26" i="24"/>
  <c r="T20" i="24"/>
  <c r="T24" i="24"/>
  <c r="T21" i="24"/>
  <c r="T15" i="24"/>
  <c r="T27" i="24"/>
  <c r="T18" i="24"/>
  <c r="T10" i="24"/>
  <c r="T12" i="24"/>
  <c r="T16" i="24"/>
  <c r="T13" i="24"/>
  <c r="T8" i="24"/>
  <c r="T4" i="24"/>
  <c r="T19" i="24"/>
  <c r="T7" i="24"/>
  <c r="T17" i="24"/>
  <c r="T14" i="24"/>
  <c r="T11" i="24"/>
  <c r="AL5" i="24"/>
  <c r="AL21" i="24" s="1"/>
  <c r="V33" i="24"/>
  <c r="V35" i="24"/>
  <c r="V34" i="24"/>
  <c r="V40" i="24"/>
  <c r="V29" i="24"/>
  <c r="V26" i="24"/>
  <c r="V23" i="24"/>
  <c r="V32" i="24"/>
  <c r="V20" i="24"/>
  <c r="V17" i="24"/>
  <c r="V25" i="24"/>
  <c r="V18" i="24"/>
  <c r="V10" i="24"/>
  <c r="V4" i="24"/>
  <c r="AD33" i="24"/>
  <c r="AD39" i="24"/>
  <c r="AD31" i="24"/>
  <c r="AD38" i="24"/>
  <c r="AD30" i="24"/>
  <c r="AD37" i="24"/>
  <c r="AD29" i="24"/>
  <c r="AD36" i="24"/>
  <c r="AD32" i="24"/>
  <c r="AD21" i="24"/>
  <c r="AD35" i="24"/>
  <c r="AD28" i="24"/>
  <c r="AD23" i="24"/>
  <c r="AD26" i="24"/>
  <c r="AD22" i="24"/>
  <c r="AD18" i="24"/>
  <c r="AD13" i="24"/>
  <c r="AD40" i="24"/>
  <c r="AD16" i="24"/>
  <c r="AD34" i="24"/>
  <c r="AD25" i="24"/>
  <c r="AD17" i="24"/>
  <c r="AD10" i="24"/>
  <c r="AD19" i="24"/>
  <c r="AD12" i="24"/>
  <c r="AD11" i="24"/>
  <c r="AD8" i="24"/>
  <c r="AD14" i="24"/>
  <c r="AD7" i="24"/>
  <c r="AD24" i="24"/>
  <c r="AD27" i="24"/>
  <c r="AD20" i="24"/>
  <c r="AD15" i="24"/>
  <c r="AD4" i="24"/>
  <c r="BD4" i="24"/>
  <c r="V5" i="24"/>
  <c r="AS5" i="24"/>
  <c r="BP5" i="24"/>
  <c r="T9" i="24"/>
  <c r="BM10" i="24"/>
  <c r="U17" i="24"/>
  <c r="AG32" i="24"/>
  <c r="AG39" i="24"/>
  <c r="AG31" i="24"/>
  <c r="AG36" i="24"/>
  <c r="AG37" i="24"/>
  <c r="AG29" i="24"/>
  <c r="AG28" i="24"/>
  <c r="AG19" i="24"/>
  <c r="AG27" i="24"/>
  <c r="AG23" i="24"/>
  <c r="AG11" i="24"/>
  <c r="AG33" i="24"/>
  <c r="AG5" i="24"/>
  <c r="AG30" i="24" s="1"/>
  <c r="AG18" i="24"/>
  <c r="AG38" i="24"/>
  <c r="AG21" i="24"/>
  <c r="AG8" i="24"/>
  <c r="AG7" i="24"/>
  <c r="AW32" i="24"/>
  <c r="AW39" i="24"/>
  <c r="AW31" i="24"/>
  <c r="AW33" i="24"/>
  <c r="AW30" i="24"/>
  <c r="AW29" i="24"/>
  <c r="AW38" i="24"/>
  <c r="AW27" i="24"/>
  <c r="AW26" i="24"/>
  <c r="AW28" i="24"/>
  <c r="AW19" i="24"/>
  <c r="AW14" i="24"/>
  <c r="AW17" i="24"/>
  <c r="AW9" i="24"/>
  <c r="AW23" i="24"/>
  <c r="AW11" i="24"/>
  <c r="AW24" i="24"/>
  <c r="AW20" i="24"/>
  <c r="AW5" i="24"/>
  <c r="AW34" i="24" s="1"/>
  <c r="AW21" i="24"/>
  <c r="AW10" i="24"/>
  <c r="AW7" i="24"/>
  <c r="AO4" i="24"/>
  <c r="Z39" i="24"/>
  <c r="Z23" i="24"/>
  <c r="Z5" i="24"/>
  <c r="AP37" i="24"/>
  <c r="AP40" i="24"/>
  <c r="AP35" i="24"/>
  <c r="AP34" i="24"/>
  <c r="AP25" i="24"/>
  <c r="AP36" i="24"/>
  <c r="AP31" i="24"/>
  <c r="AP38" i="24"/>
  <c r="AP39" i="24"/>
  <c r="AP33" i="24"/>
  <c r="AP24" i="24"/>
  <c r="AP20" i="24"/>
  <c r="AP22" i="24"/>
  <c r="AP30" i="24"/>
  <c r="AP17" i="24"/>
  <c r="AP27" i="24"/>
  <c r="AP12" i="24"/>
  <c r="AP13" i="24"/>
  <c r="AP28" i="24"/>
  <c r="AP26" i="24"/>
  <c r="AP23" i="24"/>
  <c r="AP14" i="24"/>
  <c r="AP18" i="24"/>
  <c r="AP11" i="24"/>
  <c r="AP21" i="24"/>
  <c r="AP19" i="24"/>
  <c r="AP16" i="24"/>
  <c r="AP8" i="24"/>
  <c r="AP7" i="24"/>
  <c r="AP5" i="24"/>
  <c r="AP29" i="24" s="1"/>
  <c r="BN29" i="24"/>
  <c r="BN40" i="24"/>
  <c r="BN35" i="24"/>
  <c r="BN34" i="24"/>
  <c r="BN38" i="24"/>
  <c r="BN32" i="24"/>
  <c r="BN33" i="24"/>
  <c r="BN28" i="24"/>
  <c r="BN27" i="24"/>
  <c r="BN26" i="24"/>
  <c r="BN20" i="24"/>
  <c r="BN22" i="24"/>
  <c r="BN12" i="24"/>
  <c r="BN24" i="24"/>
  <c r="BN18" i="24"/>
  <c r="BN13" i="24"/>
  <c r="BN14" i="24"/>
  <c r="BN23" i="24"/>
  <c r="BN30" i="24"/>
  <c r="BN19" i="24"/>
  <c r="BN15" i="24"/>
  <c r="BN10" i="24"/>
  <c r="BN36" i="24"/>
  <c r="BN31" i="24"/>
  <c r="BN5" i="24"/>
  <c r="BN21" i="24" s="1"/>
  <c r="AP4" i="24"/>
  <c r="BB5" i="24"/>
  <c r="BB39" i="24" s="1"/>
  <c r="AW16" i="24"/>
  <c r="Y35" i="24"/>
  <c r="S38" i="24"/>
  <c r="S37" i="24"/>
  <c r="S36" i="24"/>
  <c r="S31" i="24"/>
  <c r="S35" i="24"/>
  <c r="S28" i="24"/>
  <c r="S20" i="24"/>
  <c r="S23" i="24"/>
  <c r="S34" i="24"/>
  <c r="S22" i="24"/>
  <c r="S39" i="24"/>
  <c r="S33" i="24"/>
  <c r="S24" i="24"/>
  <c r="S21" i="24"/>
  <c r="S15" i="24"/>
  <c r="S30" i="24"/>
  <c r="S16" i="24"/>
  <c r="S19" i="24"/>
  <c r="S27" i="24"/>
  <c r="S11" i="24"/>
  <c r="S10" i="24"/>
  <c r="S18" i="24"/>
  <c r="S13" i="24"/>
  <c r="S8" i="24"/>
  <c r="S4" i="24"/>
  <c r="S5" i="24"/>
  <c r="S40" i="24" s="1"/>
  <c r="S14" i="24"/>
  <c r="AY11" i="24"/>
  <c r="BH5" i="24"/>
  <c r="AW15" i="24"/>
  <c r="AW35" i="24"/>
  <c r="AR17" i="24"/>
  <c r="Z4" i="24"/>
  <c r="AW4" i="24"/>
  <c r="BI5" i="24"/>
  <c r="BI28" i="24" s="1"/>
  <c r="S7" i="24"/>
  <c r="BM16" i="24"/>
  <c r="D19" i="12"/>
  <c r="AE25" i="24"/>
  <c r="AU18" i="24"/>
  <c r="AH4" i="24"/>
  <c r="BE4" i="24"/>
  <c r="AB5" i="24"/>
  <c r="AB37" i="24" s="1"/>
  <c r="AT5" i="24"/>
  <c r="AT40" i="24" s="1"/>
  <c r="B6" i="24"/>
  <c r="AC7" i="24"/>
  <c r="V9" i="24"/>
  <c r="BM13" i="24"/>
  <c r="AB16" i="24"/>
  <c r="X17" i="24"/>
  <c r="AL33" i="24"/>
  <c r="AL31" i="24"/>
  <c r="AL38" i="24"/>
  <c r="AL28" i="24"/>
  <c r="AL35" i="24"/>
  <c r="AL26" i="24"/>
  <c r="AL24" i="24"/>
  <c r="AL13" i="24"/>
  <c r="AL37" i="24"/>
  <c r="AT33" i="24"/>
  <c r="AT39" i="24"/>
  <c r="AT31" i="24"/>
  <c r="AT38" i="24"/>
  <c r="AT30" i="24"/>
  <c r="AT29" i="24"/>
  <c r="AT36" i="24"/>
  <c r="AT32" i="24"/>
  <c r="AT28" i="24"/>
  <c r="AT21" i="24"/>
  <c r="AT26" i="24"/>
  <c r="AT25" i="24"/>
  <c r="AT18" i="24"/>
  <c r="AT37" i="24"/>
  <c r="AT22" i="24"/>
  <c r="AT13" i="24"/>
  <c r="AT20" i="24"/>
  <c r="AT10" i="24"/>
  <c r="BB33" i="24"/>
  <c r="BB21" i="24"/>
  <c r="BB17" i="24"/>
  <c r="BJ33" i="24"/>
  <c r="BJ39" i="24"/>
  <c r="BJ31" i="24"/>
  <c r="BJ38" i="24"/>
  <c r="BJ30" i="24"/>
  <c r="BJ28" i="24"/>
  <c r="BJ35" i="24"/>
  <c r="BJ34" i="24"/>
  <c r="BJ21" i="24"/>
  <c r="BJ29" i="24"/>
  <c r="BJ25" i="24"/>
  <c r="BJ36" i="24"/>
  <c r="BJ23" i="24"/>
  <c r="BJ40" i="24"/>
  <c r="BJ24" i="24"/>
  <c r="BJ18" i="24"/>
  <c r="BJ22" i="24"/>
  <c r="BJ13" i="24"/>
  <c r="BJ16" i="24"/>
  <c r="BJ17" i="24"/>
  <c r="BJ26" i="24"/>
  <c r="BJ20" i="24"/>
  <c r="BJ19" i="24"/>
  <c r="BJ10" i="24"/>
  <c r="AL4" i="24"/>
  <c r="AT4" i="24"/>
  <c r="BB4" i="24"/>
  <c r="BJ4" i="24"/>
  <c r="BG8" i="24"/>
  <c r="AL9" i="24"/>
  <c r="AZ9" i="24"/>
  <c r="AS11" i="24"/>
  <c r="AT12" i="24"/>
  <c r="BJ12" i="24"/>
  <c r="AY14" i="24"/>
  <c r="BO14" i="24"/>
  <c r="AT15" i="24"/>
  <c r="BJ15" i="24"/>
  <c r="BA19" i="24"/>
  <c r="BA20" i="24"/>
  <c r="BG21" i="24"/>
  <c r="AJ22" i="24"/>
  <c r="BP22" i="24"/>
  <c r="BP25" i="24"/>
  <c r="AR26" i="24"/>
  <c r="W39" i="24"/>
  <c r="W30" i="24"/>
  <c r="W35" i="24"/>
  <c r="W26" i="24"/>
  <c r="W16" i="24"/>
  <c r="W8" i="24"/>
  <c r="AE34" i="24"/>
  <c r="AE33" i="24"/>
  <c r="AE31" i="24"/>
  <c r="AE24" i="24"/>
  <c r="AE35" i="24"/>
  <c r="AE37" i="24"/>
  <c r="AE30" i="24"/>
  <c r="AE19" i="24"/>
  <c r="AE26" i="24"/>
  <c r="AE21" i="24"/>
  <c r="AE8" i="24"/>
  <c r="AE11" i="24"/>
  <c r="AE18" i="24"/>
  <c r="AE13" i="24"/>
  <c r="AM34" i="24"/>
  <c r="AM33" i="24"/>
  <c r="AM40" i="24"/>
  <c r="AM19" i="24"/>
  <c r="AM35" i="24"/>
  <c r="AM30" i="24"/>
  <c r="AM12" i="24"/>
  <c r="AM31" i="24"/>
  <c r="AU36" i="24"/>
  <c r="AU28" i="24"/>
  <c r="AU34" i="24"/>
  <c r="AU33" i="24"/>
  <c r="AU35" i="24"/>
  <c r="AU30" i="24"/>
  <c r="AU29" i="24"/>
  <c r="AU39" i="24"/>
  <c r="AU27" i="24"/>
  <c r="AU40" i="24"/>
  <c r="AU38" i="24"/>
  <c r="AU26" i="24"/>
  <c r="AU37" i="24"/>
  <c r="AU19" i="24"/>
  <c r="AU32" i="24"/>
  <c r="AU21" i="24"/>
  <c r="AU20" i="24"/>
  <c r="AU16" i="24"/>
  <c r="AU8" i="24"/>
  <c r="AU11" i="24"/>
  <c r="AU12" i="24"/>
  <c r="AU13" i="24"/>
  <c r="BC36" i="24"/>
  <c r="BC28" i="24"/>
  <c r="BC34" i="24"/>
  <c r="BC33" i="24"/>
  <c r="BC40" i="24"/>
  <c r="BC38" i="24"/>
  <c r="BC24" i="24"/>
  <c r="BC29" i="24"/>
  <c r="BC27" i="24"/>
  <c r="BC32" i="24"/>
  <c r="BC35" i="24"/>
  <c r="BC30" i="24"/>
  <c r="BC25" i="24"/>
  <c r="BC21" i="24"/>
  <c r="BC16" i="24"/>
  <c r="BC8" i="24"/>
  <c r="BC11" i="24"/>
  <c r="BC12" i="24"/>
  <c r="BK28" i="24"/>
  <c r="BK29" i="24"/>
  <c r="BK22" i="24"/>
  <c r="W4" i="24"/>
  <c r="AE4" i="24"/>
  <c r="AM4" i="24"/>
  <c r="AU4" i="24"/>
  <c r="BC4" i="24"/>
  <c r="BK4" i="24"/>
  <c r="AI5" i="24"/>
  <c r="AQ5" i="24"/>
  <c r="AY5" i="24"/>
  <c r="BG5" i="24"/>
  <c r="BG38" i="24" s="1"/>
  <c r="BO5" i="24"/>
  <c r="BO7" i="24" s="1"/>
  <c r="AY8" i="24"/>
  <c r="BH8" i="24"/>
  <c r="AM9" i="24"/>
  <c r="BA9" i="24"/>
  <c r="AT11" i="24"/>
  <c r="BH11" i="24"/>
  <c r="AQ13" i="24"/>
  <c r="BG13" i="24"/>
  <c r="AJ14" i="24"/>
  <c r="BP14" i="24"/>
  <c r="AU15" i="24"/>
  <c r="AJ17" i="24"/>
  <c r="AZ17" i="24"/>
  <c r="AU23" i="24"/>
  <c r="AY26" i="24"/>
  <c r="AJ7" i="24"/>
  <c r="AR7" i="24"/>
  <c r="AR8" i="24"/>
  <c r="BA8" i="24"/>
  <c r="BJ8" i="24"/>
  <c r="AE9" i="24"/>
  <c r="AR9" i="24"/>
  <c r="BC9" i="24"/>
  <c r="BC10" i="24"/>
  <c r="BJ11" i="24"/>
  <c r="BA12" i="24"/>
  <c r="AM14" i="24"/>
  <c r="BC14" i="24"/>
  <c r="AS16" i="24"/>
  <c r="AL20" i="24"/>
  <c r="AR22" i="24"/>
  <c r="BK26" i="24"/>
  <c r="AJ29" i="24"/>
  <c r="BH38" i="24"/>
  <c r="AI33" i="24"/>
  <c r="AI26" i="24"/>
  <c r="AQ40" i="24"/>
  <c r="AQ32" i="24"/>
  <c r="AQ38" i="24"/>
  <c r="AQ30" i="24"/>
  <c r="AQ37" i="24"/>
  <c r="AQ36" i="24"/>
  <c r="AQ31" i="24"/>
  <c r="AQ35" i="24"/>
  <c r="AQ39" i="24"/>
  <c r="AQ33" i="24"/>
  <c r="AQ24" i="24"/>
  <c r="AQ20" i="24"/>
  <c r="AQ28" i="24"/>
  <c r="AQ23" i="24"/>
  <c r="AQ22" i="24"/>
  <c r="AQ34" i="24"/>
  <c r="AQ27" i="24"/>
  <c r="AQ12" i="24"/>
  <c r="AQ15" i="24"/>
  <c r="AQ16" i="24"/>
  <c r="AQ17" i="24"/>
  <c r="AQ9" i="24"/>
  <c r="AY40" i="24"/>
  <c r="AY38" i="24"/>
  <c r="AY30" i="24"/>
  <c r="AY37" i="24"/>
  <c r="AY39" i="24"/>
  <c r="AY33" i="24"/>
  <c r="AY34" i="24"/>
  <c r="AY31" i="24"/>
  <c r="AY36" i="24"/>
  <c r="AY24" i="24"/>
  <c r="AY23" i="24"/>
  <c r="AY22" i="24"/>
  <c r="AY29" i="24"/>
  <c r="AY12" i="24"/>
  <c r="AY35" i="24"/>
  <c r="AY15" i="24"/>
  <c r="AY16" i="24"/>
  <c r="AY27" i="24"/>
  <c r="AY19" i="24"/>
  <c r="AY18" i="24"/>
  <c r="AY17" i="24"/>
  <c r="AY9" i="24"/>
  <c r="BG30" i="24"/>
  <c r="BG37" i="24"/>
  <c r="BG35" i="24"/>
  <c r="BG34" i="24"/>
  <c r="BG36" i="24"/>
  <c r="BG27" i="24"/>
  <c r="BG20" i="24"/>
  <c r="BG22" i="24"/>
  <c r="BG26" i="24"/>
  <c r="BG12" i="24"/>
  <c r="BG15" i="24"/>
  <c r="BG16" i="24"/>
  <c r="BG25" i="24"/>
  <c r="BG17" i="24"/>
  <c r="BO37" i="24"/>
  <c r="BO29" i="24"/>
  <c r="BO36" i="24"/>
  <c r="BO31" i="24"/>
  <c r="BO34" i="24"/>
  <c r="BO28" i="24"/>
  <c r="BO26" i="24"/>
  <c r="BO12" i="24"/>
  <c r="BO15" i="24"/>
  <c r="BO25" i="24"/>
  <c r="BO35" i="24"/>
  <c r="BO9" i="24"/>
  <c r="AI4" i="24"/>
  <c r="AQ4" i="24"/>
  <c r="AY4" i="24"/>
  <c r="BG4" i="24"/>
  <c r="BO4" i="24"/>
  <c r="W5" i="24"/>
  <c r="AE5" i="24"/>
  <c r="AE27" i="24" s="1"/>
  <c r="AM5" i="24"/>
  <c r="AM23" i="24" s="1"/>
  <c r="AU5" i="24"/>
  <c r="AU24" i="24" s="1"/>
  <c r="BC5" i="24"/>
  <c r="BC23" i="24" s="1"/>
  <c r="BK5" i="24"/>
  <c r="AL7" i="24"/>
  <c r="AT7" i="24"/>
  <c r="AT8" i="24"/>
  <c r="BH9" i="24"/>
  <c r="AQ10" i="24"/>
  <c r="BA11" i="24"/>
  <c r="BO11" i="24"/>
  <c r="AY13" i="24"/>
  <c r="AR14" i="24"/>
  <c r="BH14" i="24"/>
  <c r="W15" i="24"/>
  <c r="AM15" i="24"/>
  <c r="BC15" i="24"/>
  <c r="AS19" i="24"/>
  <c r="BA22" i="24"/>
  <c r="AY25" i="24"/>
  <c r="BA27" i="24"/>
  <c r="AY28" i="24"/>
  <c r="BA29" i="24"/>
  <c r="BJ32" i="24"/>
  <c r="BJ37" i="24"/>
  <c r="AJ40" i="24"/>
  <c r="AJ32" i="24"/>
  <c r="AJ34" i="24"/>
  <c r="AJ39" i="24"/>
  <c r="AJ28" i="24"/>
  <c r="AJ30" i="24"/>
  <c r="AJ26" i="24"/>
  <c r="AJ18" i="24"/>
  <c r="AJ36" i="24"/>
  <c r="AJ24" i="24"/>
  <c r="AJ27" i="24"/>
  <c r="AJ20" i="24"/>
  <c r="AJ15" i="24"/>
  <c r="AJ31" i="24"/>
  <c r="AJ10" i="24"/>
  <c r="AJ12" i="24"/>
  <c r="AR35" i="24"/>
  <c r="AR33" i="24"/>
  <c r="AR40" i="24"/>
  <c r="AR32" i="24"/>
  <c r="AR37" i="24"/>
  <c r="AR36" i="24"/>
  <c r="AR31" i="24"/>
  <c r="AR30" i="24"/>
  <c r="AR28" i="24"/>
  <c r="AR23" i="24"/>
  <c r="AR38" i="24"/>
  <c r="AR29" i="24"/>
  <c r="AR27" i="24"/>
  <c r="AR25" i="24"/>
  <c r="AR18" i="24"/>
  <c r="AR34" i="24"/>
  <c r="AR39" i="24"/>
  <c r="AR24" i="24"/>
  <c r="AR20" i="24"/>
  <c r="AR15" i="24"/>
  <c r="AR10" i="24"/>
  <c r="AR21" i="24"/>
  <c r="AR19" i="24"/>
  <c r="AR12" i="24"/>
  <c r="AZ35" i="24"/>
  <c r="AZ33" i="24"/>
  <c r="AZ38" i="24"/>
  <c r="AZ39" i="24"/>
  <c r="AZ36" i="24"/>
  <c r="AZ24" i="24"/>
  <c r="AZ23" i="24"/>
  <c r="AZ18" i="24"/>
  <c r="AZ31" i="24"/>
  <c r="AZ20" i="24"/>
  <c r="AZ21" i="24"/>
  <c r="AZ15" i="24"/>
  <c r="AZ25" i="24"/>
  <c r="AZ10" i="24"/>
  <c r="BH33" i="24"/>
  <c r="BH40" i="24"/>
  <c r="BH32" i="24"/>
  <c r="BH34" i="24"/>
  <c r="BH39" i="24"/>
  <c r="BH28" i="24"/>
  <c r="BH24" i="24"/>
  <c r="BH18" i="24"/>
  <c r="BH37" i="24"/>
  <c r="BH31" i="24"/>
  <c r="BH29" i="24"/>
  <c r="BH15" i="24"/>
  <c r="BH7" i="24"/>
  <c r="BH19" i="24"/>
  <c r="BH10" i="24"/>
  <c r="BH21" i="24"/>
  <c r="BP35" i="24"/>
  <c r="BP33" i="24"/>
  <c r="BP40" i="24"/>
  <c r="BP32" i="24"/>
  <c r="BP37" i="24"/>
  <c r="BP36" i="24"/>
  <c r="BP31" i="24"/>
  <c r="BP23" i="24"/>
  <c r="BP26" i="24"/>
  <c r="BP38" i="24"/>
  <c r="BP29" i="24"/>
  <c r="BP39" i="24"/>
  <c r="BP18" i="24"/>
  <c r="BP28" i="24"/>
  <c r="BP34" i="24"/>
  <c r="BP20" i="24"/>
  <c r="BP27" i="24"/>
  <c r="BP21" i="24"/>
  <c r="BP15" i="24"/>
  <c r="BP7" i="24"/>
  <c r="BP10" i="24"/>
  <c r="BP30" i="24"/>
  <c r="BP19" i="24"/>
  <c r="BP12" i="24"/>
  <c r="AJ4" i="24"/>
  <c r="AR4" i="24"/>
  <c r="AZ4" i="24"/>
  <c r="BH4" i="24"/>
  <c r="BP4" i="24"/>
  <c r="W7" i="24"/>
  <c r="AE7" i="24"/>
  <c r="AU7" i="24"/>
  <c r="BC7" i="24"/>
  <c r="AL8" i="24"/>
  <c r="BO8" i="24"/>
  <c r="AJ9" i="24"/>
  <c r="AU9" i="24"/>
  <c r="AU10" i="24"/>
  <c r="AQ11" i="24"/>
  <c r="BB11" i="24"/>
  <c r="BP11" i="24"/>
  <c r="AJ13" i="24"/>
  <c r="AZ13" i="24"/>
  <c r="BP13" i="24"/>
  <c r="AT14" i="24"/>
  <c r="BJ14" i="24"/>
  <c r="AZ16" i="24"/>
  <c r="BP16" i="24"/>
  <c r="AS17" i="24"/>
  <c r="W18" i="24"/>
  <c r="AT19" i="24"/>
  <c r="W22" i="24"/>
  <c r="W25" i="24"/>
  <c r="BH25" i="24"/>
  <c r="BJ27" i="24"/>
  <c r="AZ28" i="24"/>
  <c r="AU31" i="24"/>
  <c r="AZ34" i="24"/>
  <c r="AS38" i="24"/>
  <c r="AS30" i="24"/>
  <c r="AS36" i="24"/>
  <c r="AS35" i="24"/>
  <c r="AS28" i="24"/>
  <c r="AS26" i="24"/>
  <c r="AS34" i="24"/>
  <c r="AS37" i="24"/>
  <c r="AS31" i="24"/>
  <c r="AS29" i="24"/>
  <c r="AS27" i="24"/>
  <c r="AS25" i="24"/>
  <c r="AS32" i="24"/>
  <c r="AS21" i="24"/>
  <c r="AS39" i="24"/>
  <c r="AS24" i="24"/>
  <c r="AS33" i="24"/>
  <c r="AS23" i="24"/>
  <c r="AS10" i="24"/>
  <c r="AS22" i="24"/>
  <c r="AS13" i="24"/>
  <c r="AS18" i="24"/>
  <c r="AS14" i="24"/>
  <c r="AS40" i="24"/>
  <c r="AS15" i="24"/>
  <c r="BA38" i="24"/>
  <c r="BA30" i="24"/>
  <c r="BA36" i="24"/>
  <c r="BA35" i="24"/>
  <c r="BA32" i="24"/>
  <c r="BA26" i="24"/>
  <c r="BA40" i="24"/>
  <c r="BA37" i="24"/>
  <c r="BA31" i="24"/>
  <c r="BA28" i="24"/>
  <c r="BA33" i="24"/>
  <c r="BA25" i="24"/>
  <c r="BA21" i="24"/>
  <c r="BA24" i="24"/>
  <c r="BA23" i="24"/>
  <c r="BA10" i="24"/>
  <c r="BA13" i="24"/>
  <c r="BA14" i="24"/>
  <c r="BA15" i="24"/>
  <c r="BI30" i="24"/>
  <c r="BI23" i="24"/>
  <c r="BI29" i="24"/>
  <c r="AS4" i="24"/>
  <c r="BA4" i="24"/>
  <c r="BI4" i="24"/>
  <c r="BP8" i="24"/>
  <c r="BJ9" i="24"/>
  <c r="W10" i="24"/>
  <c r="BG10" i="24"/>
  <c r="AR11" i="24"/>
  <c r="AS12" i="24"/>
  <c r="AE14" i="24"/>
  <c r="AU14" i="24"/>
  <c r="BA16" i="24"/>
  <c r="AE17" i="24"/>
  <c r="AU17" i="24"/>
  <c r="AQ18" i="24"/>
  <c r="AZ19" i="24"/>
  <c r="AQ26" i="24"/>
  <c r="BG28" i="24"/>
  <c r="BI31" i="24"/>
  <c r="BA34" i="24"/>
  <c r="AL36" i="24"/>
  <c r="BC39" i="24"/>
  <c r="AI29" i="24" l="1"/>
  <c r="AI18" i="24"/>
  <c r="AI7" i="24"/>
  <c r="AI40" i="24"/>
  <c r="AI28" i="24"/>
  <c r="AI36" i="24"/>
  <c r="AI9" i="24"/>
  <c r="AI32" i="24"/>
  <c r="AI35" i="24"/>
  <c r="AI24" i="24"/>
  <c r="BK27" i="24"/>
  <c r="BK16" i="24"/>
  <c r="BK13" i="24"/>
  <c r="BK37" i="24"/>
  <c r="BK36" i="24"/>
  <c r="BK40" i="24"/>
  <c r="BK8" i="24"/>
  <c r="BK23" i="24"/>
  <c r="BB19" i="24"/>
  <c r="Z40" i="24"/>
  <c r="Z28" i="24"/>
  <c r="Z9" i="24"/>
  <c r="Z11" i="24"/>
  <c r="Z35" i="24"/>
  <c r="Z31" i="24"/>
  <c r="Z12" i="24"/>
  <c r="Z8" i="24"/>
  <c r="Z10" i="24"/>
  <c r="Z34" i="24"/>
  <c r="Z36" i="24"/>
  <c r="Z13" i="24"/>
  <c r="Z16" i="24"/>
  <c r="Z29" i="24"/>
  <c r="Z25" i="24"/>
  <c r="Z17" i="24"/>
  <c r="Z19" i="24"/>
  <c r="Z24" i="24"/>
  <c r="R35" i="24"/>
  <c r="R38" i="24"/>
  <c r="R9" i="24"/>
  <c r="R16" i="24"/>
  <c r="R34" i="24"/>
  <c r="R32" i="24"/>
  <c r="R12" i="24"/>
  <c r="R10" i="24"/>
  <c r="R36" i="24"/>
  <c r="R26" i="24"/>
  <c r="R13" i="24"/>
  <c r="R23" i="24"/>
  <c r="R25" i="24"/>
  <c r="R24" i="24"/>
  <c r="R30" i="24"/>
  <c r="R7" i="24"/>
  <c r="R40" i="24"/>
  <c r="R33" i="24"/>
  <c r="R17" i="24"/>
  <c r="R11" i="24"/>
  <c r="AX16" i="24"/>
  <c r="AF9" i="24"/>
  <c r="AF37" i="24"/>
  <c r="AF21" i="24"/>
  <c r="AF15" i="24"/>
  <c r="AF25" i="24"/>
  <c r="AF24" i="24"/>
  <c r="AF36" i="24"/>
  <c r="AF29" i="24"/>
  <c r="AF33" i="24"/>
  <c r="AF12" i="24"/>
  <c r="AF18" i="24"/>
  <c r="AF35" i="24"/>
  <c r="AF40" i="24"/>
  <c r="AF16" i="24"/>
  <c r="AF38" i="24"/>
  <c r="AF34" i="24"/>
  <c r="AF11" i="24"/>
  <c r="AF23" i="24"/>
  <c r="AF17" i="24"/>
  <c r="AF31" i="24"/>
  <c r="AF22" i="24"/>
  <c r="AF26" i="24"/>
  <c r="AF13" i="24"/>
  <c r="BI22" i="24"/>
  <c r="BB7" i="24"/>
  <c r="W23" i="24"/>
  <c r="W24" i="24"/>
  <c r="W21" i="24"/>
  <c r="W9" i="24"/>
  <c r="W27" i="24"/>
  <c r="W29" i="24"/>
  <c r="W14" i="24"/>
  <c r="BI16" i="24"/>
  <c r="AI11" i="24"/>
  <c r="BK19" i="24"/>
  <c r="BK33" i="24"/>
  <c r="AM16" i="24"/>
  <c r="AM32" i="24"/>
  <c r="W20" i="24"/>
  <c r="W31" i="24"/>
  <c r="W36" i="24"/>
  <c r="AI10" i="24"/>
  <c r="BB13" i="24"/>
  <c r="BB31" i="24"/>
  <c r="BH13" i="24"/>
  <c r="BH16" i="24"/>
  <c r="BH26" i="24"/>
  <c r="BH27" i="24"/>
  <c r="BH12" i="24"/>
  <c r="BH22" i="24"/>
  <c r="BH35" i="24"/>
  <c r="BH23" i="24"/>
  <c r="BH20" i="24"/>
  <c r="BH17" i="24"/>
  <c r="Z21" i="24"/>
  <c r="Z38" i="24"/>
  <c r="R14" i="24"/>
  <c r="R37" i="24"/>
  <c r="AX18" i="24"/>
  <c r="BD23" i="24"/>
  <c r="AF32" i="24"/>
  <c r="BE7" i="24"/>
  <c r="BE22" i="24"/>
  <c r="AI12" i="24"/>
  <c r="BK12" i="24"/>
  <c r="BK10" i="24"/>
  <c r="Z22" i="24"/>
  <c r="AX24" i="24"/>
  <c r="AX32" i="24"/>
  <c r="BK31" i="24"/>
  <c r="AF39" i="24"/>
  <c r="BI33" i="24"/>
  <c r="BK17" i="24"/>
  <c r="BI19" i="24"/>
  <c r="BI39" i="24"/>
  <c r="BO23" i="24"/>
  <c r="BO40" i="24"/>
  <c r="AI15" i="24"/>
  <c r="AI20" i="24"/>
  <c r="BI15" i="24"/>
  <c r="BI20" i="24"/>
  <c r="BI36" i="24"/>
  <c r="BH36" i="24"/>
  <c r="BH30" i="24"/>
  <c r="AI13" i="24"/>
  <c r="BO16" i="24"/>
  <c r="BO33" i="24"/>
  <c r="BG9" i="24"/>
  <c r="BG23" i="24"/>
  <c r="AI21" i="24"/>
  <c r="AI27" i="24"/>
  <c r="W28" i="24"/>
  <c r="AE15" i="24"/>
  <c r="BK18" i="24"/>
  <c r="BK25" i="24"/>
  <c r="BK34" i="24"/>
  <c r="AM26" i="24"/>
  <c r="AM29" i="24"/>
  <c r="AE32" i="24"/>
  <c r="W11" i="24"/>
  <c r="W37" i="24"/>
  <c r="BK9" i="24"/>
  <c r="BB10" i="24"/>
  <c r="BB24" i="24"/>
  <c r="R8" i="24"/>
  <c r="Z14" i="24"/>
  <c r="Z33" i="24"/>
  <c r="AA14" i="24"/>
  <c r="AA11" i="24"/>
  <c r="AA40" i="24"/>
  <c r="AA29" i="24"/>
  <c r="AA31" i="24"/>
  <c r="AA9" i="24"/>
  <c r="AA32" i="24"/>
  <c r="AA25" i="24"/>
  <c r="AA12" i="24"/>
  <c r="AA38" i="24"/>
  <c r="AA20" i="24"/>
  <c r="AA19" i="24"/>
  <c r="AA10" i="24"/>
  <c r="AA7" i="24"/>
  <c r="AA28" i="24"/>
  <c r="AA23" i="24"/>
  <c r="AA35" i="24"/>
  <c r="AA18" i="24"/>
  <c r="AA36" i="24"/>
  <c r="AA22" i="24"/>
  <c r="AA17" i="24"/>
  <c r="AA21" i="24"/>
  <c r="AA8" i="24"/>
  <c r="AA27" i="24"/>
  <c r="BF19" i="24"/>
  <c r="BF30" i="24"/>
  <c r="R19" i="24"/>
  <c r="AJ11" i="24"/>
  <c r="AJ8" i="24"/>
  <c r="AJ19" i="24"/>
  <c r="AJ37" i="24"/>
  <c r="AJ35" i="24"/>
  <c r="AJ25" i="24"/>
  <c r="AJ38" i="24"/>
  <c r="AJ33" i="24"/>
  <c r="AJ23" i="24"/>
  <c r="AJ21" i="24"/>
  <c r="AJ16" i="24"/>
  <c r="AX36" i="24"/>
  <c r="AH26" i="24"/>
  <c r="AV37" i="24"/>
  <c r="AV40" i="24"/>
  <c r="AV19" i="24"/>
  <c r="AV9" i="24"/>
  <c r="AV36" i="24"/>
  <c r="AV22" i="24"/>
  <c r="AV14" i="24"/>
  <c r="AV7" i="24"/>
  <c r="AV34" i="24"/>
  <c r="AV33" i="24"/>
  <c r="AV25" i="24"/>
  <c r="AV8" i="24"/>
  <c r="AV29" i="24"/>
  <c r="AV21" i="24"/>
  <c r="AV15" i="24"/>
  <c r="AV13" i="24"/>
  <c r="AV31" i="24"/>
  <c r="AV28" i="24"/>
  <c r="AV11" i="24"/>
  <c r="AV10" i="24"/>
  <c r="AV17" i="24"/>
  <c r="AV27" i="24"/>
  <c r="AF8" i="24"/>
  <c r="AF28" i="24"/>
  <c r="BE8" i="24"/>
  <c r="BE37" i="24"/>
  <c r="BB12" i="24"/>
  <c r="BB9" i="24"/>
  <c r="BB15" i="24"/>
  <c r="BB14" i="24"/>
  <c r="BB8" i="24"/>
  <c r="BB32" i="24"/>
  <c r="BB23" i="24"/>
  <c r="BB27" i="24"/>
  <c r="BB40" i="24"/>
  <c r="BB18" i="24"/>
  <c r="BB22" i="24"/>
  <c r="BB37" i="24"/>
  <c r="BB35" i="24"/>
  <c r="BB20" i="24"/>
  <c r="BK14" i="24"/>
  <c r="AI14" i="24"/>
  <c r="BB36" i="24"/>
  <c r="R39" i="24"/>
  <c r="BE40" i="24"/>
  <c r="AI31" i="24"/>
  <c r="AI37" i="24"/>
  <c r="W12" i="24"/>
  <c r="BK38" i="24"/>
  <c r="BK32" i="24"/>
  <c r="AM11" i="24"/>
  <c r="AM39" i="24"/>
  <c r="W38" i="24"/>
  <c r="W40" i="24"/>
  <c r="BB26" i="24"/>
  <c r="BB28" i="24"/>
  <c r="Z30" i="24"/>
  <c r="Z27" i="24"/>
  <c r="R18" i="24"/>
  <c r="AL27" i="24"/>
  <c r="AL14" i="24"/>
  <c r="AL15" i="24"/>
  <c r="AL12" i="24"/>
  <c r="AL11" i="24"/>
  <c r="AL40" i="24"/>
  <c r="AL25" i="24"/>
  <c r="AL22" i="24"/>
  <c r="AL29" i="24"/>
  <c r="AL23" i="24"/>
  <c r="AL17" i="24"/>
  <c r="AL32" i="24"/>
  <c r="AL18" i="24"/>
  <c r="AL10" i="24"/>
  <c r="AL30" i="24"/>
  <c r="AL34" i="24"/>
  <c r="AL16" i="24"/>
  <c r="R15" i="24"/>
  <c r="R28" i="24"/>
  <c r="AX21" i="24"/>
  <c r="AX40" i="24"/>
  <c r="AZ11" i="24"/>
  <c r="AZ22" i="24"/>
  <c r="AZ26" i="24"/>
  <c r="AZ8" i="24"/>
  <c r="AZ30" i="24"/>
  <c r="AZ27" i="24"/>
  <c r="AZ14" i="24"/>
  <c r="AZ40" i="24"/>
  <c r="AZ29" i="24"/>
  <c r="AZ12" i="24"/>
  <c r="AZ32" i="24"/>
  <c r="AZ37" i="24"/>
  <c r="AZ7" i="24"/>
  <c r="BD17" i="24"/>
  <c r="BD39" i="24"/>
  <c r="BD40" i="24"/>
  <c r="BD34" i="24"/>
  <c r="BD16" i="24"/>
  <c r="BD31" i="24"/>
  <c r="BD38" i="24"/>
  <c r="BD11" i="24"/>
  <c r="BD13" i="24"/>
  <c r="BD37" i="24"/>
  <c r="BD30" i="24"/>
  <c r="BD24" i="24"/>
  <c r="BD7" i="24"/>
  <c r="BD28" i="24"/>
  <c r="BD19" i="24"/>
  <c r="BD14" i="24"/>
  <c r="BD12" i="24"/>
  <c r="BD10" i="24"/>
  <c r="BD35" i="24"/>
  <c r="BD21" i="24"/>
  <c r="BD15" i="24"/>
  <c r="BD20" i="24"/>
  <c r="BD29" i="24"/>
  <c r="AF7" i="24"/>
  <c r="BI11" i="24"/>
  <c r="BI8" i="24"/>
  <c r="BI32" i="24"/>
  <c r="BI35" i="24"/>
  <c r="BI21" i="24"/>
  <c r="BI13" i="24"/>
  <c r="BI34" i="24"/>
  <c r="BI27" i="24"/>
  <c r="BI17" i="24"/>
  <c r="AI39" i="24"/>
  <c r="BE36" i="24"/>
  <c r="BE19" i="24"/>
  <c r="BE38" i="24"/>
  <c r="BE33" i="24"/>
  <c r="BE35" i="24"/>
  <c r="BE25" i="24"/>
  <c r="BE21" i="24"/>
  <c r="BE16" i="24"/>
  <c r="BE34" i="24"/>
  <c r="BE30" i="24"/>
  <c r="BE24" i="24"/>
  <c r="BE11" i="24"/>
  <c r="BE13" i="24"/>
  <c r="BE32" i="24"/>
  <c r="BE28" i="24"/>
  <c r="BE14" i="24"/>
  <c r="BE15" i="24"/>
  <c r="BE29" i="24"/>
  <c r="BE26" i="24"/>
  <c r="BE9" i="24"/>
  <c r="BE10" i="24"/>
  <c r="BK30" i="24"/>
  <c r="Z18" i="24"/>
  <c r="BE17" i="24"/>
  <c r="AM20" i="24"/>
  <c r="AM22" i="24"/>
  <c r="AM36" i="24"/>
  <c r="AM38" i="24"/>
  <c r="AM21" i="24"/>
  <c r="AM13" i="24"/>
  <c r="AM7" i="24"/>
  <c r="AM28" i="24"/>
  <c r="AM37" i="24"/>
  <c r="AM25" i="24"/>
  <c r="AM10" i="24"/>
  <c r="BK24" i="24"/>
  <c r="AM18" i="24"/>
  <c r="AM27" i="24"/>
  <c r="W32" i="24"/>
  <c r="W33" i="24"/>
  <c r="BB29" i="24"/>
  <c r="BB30" i="24"/>
  <c r="Z7" i="24"/>
  <c r="Z20" i="24"/>
  <c r="R21" i="24"/>
  <c r="R31" i="24"/>
  <c r="AX11" i="24"/>
  <c r="AX30" i="24"/>
  <c r="BD18" i="24"/>
  <c r="BD36" i="24"/>
  <c r="AF14" i="24"/>
  <c r="BE23" i="24"/>
  <c r="AI8" i="24"/>
  <c r="AX34" i="24"/>
  <c r="AX20" i="24"/>
  <c r="AX12" i="24"/>
  <c r="AX15" i="24"/>
  <c r="AX39" i="24"/>
  <c r="AX28" i="24"/>
  <c r="AX26" i="24"/>
  <c r="AX10" i="24"/>
  <c r="AX33" i="24"/>
  <c r="AX22" i="24"/>
  <c r="AX13" i="24"/>
  <c r="AX7" i="24"/>
  <c r="AX37" i="24"/>
  <c r="AX38" i="24"/>
  <c r="AX19" i="24"/>
  <c r="AX14" i="24"/>
  <c r="AX8" i="24"/>
  <c r="AX35" i="24"/>
  <c r="AX31" i="24"/>
  <c r="AX9" i="24"/>
  <c r="AX23" i="24"/>
  <c r="AX27" i="24"/>
  <c r="BI37" i="24"/>
  <c r="BI24" i="24"/>
  <c r="BI38" i="24"/>
  <c r="BK35" i="24"/>
  <c r="BB25" i="24"/>
  <c r="Z37" i="24"/>
  <c r="BE39" i="24"/>
  <c r="BI14" i="24"/>
  <c r="AI22" i="24"/>
  <c r="AI34" i="24"/>
  <c r="BK20" i="24"/>
  <c r="AI19" i="24"/>
  <c r="BB16" i="24"/>
  <c r="AX25" i="24"/>
  <c r="BI25" i="24"/>
  <c r="BI40" i="24"/>
  <c r="BI9" i="24"/>
  <c r="BI10" i="24"/>
  <c r="AI17" i="24"/>
  <c r="AI23" i="24"/>
  <c r="AI30" i="24"/>
  <c r="AM17" i="24"/>
  <c r="BI7" i="24"/>
  <c r="BO10" i="24"/>
  <c r="BO19" i="24"/>
  <c r="BO32" i="24"/>
  <c r="BO20" i="24"/>
  <c r="BO27" i="24"/>
  <c r="BO13" i="24"/>
  <c r="BO24" i="24"/>
  <c r="BO18" i="24"/>
  <c r="BO38" i="24"/>
  <c r="BO39" i="24"/>
  <c r="BO21" i="24"/>
  <c r="BK11" i="24"/>
  <c r="BI12" i="24"/>
  <c r="BI18" i="24"/>
  <c r="BI26" i="24"/>
  <c r="BK7" i="24"/>
  <c r="AE20" i="24"/>
  <c r="AE10" i="24"/>
  <c r="AE36" i="24"/>
  <c r="AE40" i="24"/>
  <c r="AE39" i="24"/>
  <c r="AE23" i="24"/>
  <c r="AE12" i="24"/>
  <c r="AE28" i="24"/>
  <c r="AE38" i="24"/>
  <c r="AE16" i="24"/>
  <c r="BO17" i="24"/>
  <c r="BO22" i="24"/>
  <c r="BO30" i="24"/>
  <c r="AI16" i="24"/>
  <c r="AI25" i="24"/>
  <c r="AI38" i="24"/>
  <c r="W17" i="24"/>
  <c r="BK15" i="24"/>
  <c r="BG19" i="24"/>
  <c r="BG14" i="24"/>
  <c r="BG7" i="24"/>
  <c r="BG24" i="24"/>
  <c r="BG11" i="24"/>
  <c r="BG40" i="24"/>
  <c r="BG31" i="24"/>
  <c r="BG33" i="24"/>
  <c r="BG39" i="24"/>
  <c r="BG32" i="24"/>
  <c r="BG29" i="24"/>
  <c r="BG18" i="24"/>
  <c r="BK21" i="24"/>
  <c r="BK39" i="24"/>
  <c r="AM8" i="24"/>
  <c r="AM24" i="24"/>
  <c r="AE22" i="24"/>
  <c r="AE29" i="24"/>
  <c r="W13" i="24"/>
  <c r="W19" i="24"/>
  <c r="W34" i="24"/>
  <c r="BB34" i="24"/>
  <c r="BB38" i="24"/>
  <c r="AL19" i="24"/>
  <c r="AL39" i="24"/>
  <c r="BE18" i="24"/>
  <c r="Z15" i="24"/>
  <c r="Z32" i="24"/>
  <c r="BF40" i="24"/>
  <c r="BF20" i="24"/>
  <c r="BF28" i="24"/>
  <c r="BF8" i="24"/>
  <c r="BF35" i="24"/>
  <c r="BF26" i="24"/>
  <c r="BF13" i="24"/>
  <c r="BF10" i="24"/>
  <c r="BF34" i="24"/>
  <c r="BF22" i="24"/>
  <c r="BF24" i="24"/>
  <c r="BF18" i="24"/>
  <c r="BF31" i="24"/>
  <c r="BF9" i="24"/>
  <c r="BF14" i="24"/>
  <c r="BF16" i="24"/>
  <c r="BF29" i="24"/>
  <c r="BF27" i="24"/>
  <c r="BF32" i="24"/>
  <c r="BF11" i="24"/>
  <c r="BF33" i="24"/>
  <c r="BF17" i="24"/>
  <c r="R27" i="24"/>
  <c r="R29" i="24"/>
  <c r="AX17" i="24"/>
  <c r="AH30" i="24"/>
  <c r="AH22" i="24"/>
  <c r="AH39" i="24"/>
  <c r="AH7" i="24"/>
  <c r="AH25" i="24"/>
  <c r="AH17" i="24"/>
  <c r="AH32" i="24"/>
  <c r="AH33" i="24"/>
  <c r="AH36" i="24"/>
  <c r="AH9" i="24"/>
  <c r="AH14" i="24"/>
  <c r="AH11" i="24"/>
  <c r="AH8" i="24"/>
  <c r="AH21" i="24"/>
  <c r="AH29" i="24"/>
  <c r="AH24" i="24"/>
  <c r="AH12" i="24"/>
  <c r="AH10" i="24"/>
  <c r="AH34" i="24"/>
  <c r="AH28" i="24"/>
  <c r="AH13" i="24"/>
  <c r="AH15" i="24"/>
  <c r="AH27" i="24"/>
  <c r="BD33" i="24"/>
  <c r="AF20" i="24"/>
  <c r="BE27" i="24"/>
  <c r="Z26" i="24"/>
  <c r="AG20" i="24"/>
  <c r="AG35" i="24"/>
  <c r="V12" i="24"/>
  <c r="V14" i="24"/>
  <c r="V11" i="24"/>
  <c r="V36" i="24"/>
  <c r="V13" i="24"/>
  <c r="V21" i="24"/>
  <c r="V39" i="24"/>
  <c r="U9" i="24"/>
  <c r="U14" i="24"/>
  <c r="U23" i="24"/>
  <c r="U34" i="24"/>
  <c r="AB11" i="24"/>
  <c r="AB21" i="24"/>
  <c r="AB23" i="24"/>
  <c r="AB40" i="24"/>
  <c r="BL23" i="24"/>
  <c r="BL35" i="24"/>
  <c r="BL38" i="24"/>
  <c r="BL39" i="24"/>
  <c r="AN19" i="24"/>
  <c r="AN11" i="24"/>
  <c r="AN29" i="24"/>
  <c r="AB34" i="24"/>
  <c r="AB39" i="24"/>
  <c r="AB19" i="24"/>
  <c r="AB31" i="24"/>
  <c r="AG13" i="24"/>
  <c r="AG16" i="24"/>
  <c r="AN10" i="24"/>
  <c r="AN9" i="24"/>
  <c r="AN17" i="24"/>
  <c r="AN15" i="24"/>
  <c r="AN26" i="24"/>
  <c r="AN38" i="24"/>
  <c r="Y29" i="24"/>
  <c r="Y39" i="24"/>
  <c r="AP10" i="24"/>
  <c r="AG9" i="24"/>
  <c r="AG17" i="24"/>
  <c r="AG24" i="24"/>
  <c r="AG40" i="24"/>
  <c r="V8" i="24"/>
  <c r="V19" i="24"/>
  <c r="V28" i="24"/>
  <c r="V30" i="24"/>
  <c r="U16" i="24"/>
  <c r="U18" i="24"/>
  <c r="U39" i="24"/>
  <c r="U38" i="24"/>
  <c r="AB7" i="24"/>
  <c r="AB22" i="24"/>
  <c r="AB25" i="24"/>
  <c r="AG15" i="24"/>
  <c r="BL11" i="24"/>
  <c r="BL34" i="24"/>
  <c r="BL36" i="24"/>
  <c r="AN8" i="24"/>
  <c r="AN14" i="24"/>
  <c r="AN35" i="24"/>
  <c r="AN33" i="24"/>
  <c r="AW12" i="24"/>
  <c r="AT24" i="24"/>
  <c r="AT9" i="24"/>
  <c r="BC18" i="24"/>
  <c r="AY10" i="24"/>
  <c r="AY7" i="24"/>
  <c r="BC19" i="24"/>
  <c r="BC31" i="24"/>
  <c r="AT17" i="24"/>
  <c r="AT27" i="24"/>
  <c r="AT34" i="24"/>
  <c r="AB24" i="24"/>
  <c r="AB13" i="24"/>
  <c r="S9" i="24"/>
  <c r="S12" i="24"/>
  <c r="S26" i="24"/>
  <c r="S32" i="24"/>
  <c r="BN8" i="24"/>
  <c r="BN9" i="24"/>
  <c r="BN39" i="24"/>
  <c r="BN37" i="24"/>
  <c r="AW18" i="24"/>
  <c r="AW22" i="24"/>
  <c r="AW40" i="24"/>
  <c r="AG26" i="24"/>
  <c r="AG25" i="24"/>
  <c r="AG22" i="24"/>
  <c r="AG34" i="24"/>
  <c r="BP24" i="24"/>
  <c r="BP9" i="24"/>
  <c r="V24" i="24"/>
  <c r="V22" i="24"/>
  <c r="V27" i="24"/>
  <c r="V38" i="24"/>
  <c r="AK28" i="24"/>
  <c r="AK32" i="24"/>
  <c r="AK7" i="24"/>
  <c r="U7" i="24"/>
  <c r="AK22" i="24"/>
  <c r="AK15" i="24"/>
  <c r="AK23" i="24"/>
  <c r="AK33" i="24"/>
  <c r="U11" i="24"/>
  <c r="U15" i="24"/>
  <c r="U25" i="24"/>
  <c r="U40" i="24"/>
  <c r="AB28" i="24"/>
  <c r="AB12" i="24"/>
  <c r="AB18" i="24"/>
  <c r="AB38" i="24"/>
  <c r="BL7" i="24"/>
  <c r="BL25" i="24"/>
  <c r="BL19" i="24"/>
  <c r="BL37" i="24"/>
  <c r="AN13" i="24"/>
  <c r="AN23" i="24"/>
  <c r="AN22" i="24"/>
  <c r="AN36" i="24"/>
  <c r="X26" i="24"/>
  <c r="X22" i="24"/>
  <c r="X36" i="24"/>
  <c r="Y14" i="24"/>
  <c r="Y27" i="24"/>
  <c r="Y34" i="24"/>
  <c r="V15" i="24"/>
  <c r="BC22" i="24"/>
  <c r="AY21" i="24"/>
  <c r="AY20" i="24"/>
  <c r="AY32" i="24"/>
  <c r="BC17" i="24"/>
  <c r="BC20" i="24"/>
  <c r="AQ8" i="24"/>
  <c r="AQ7" i="24"/>
  <c r="AQ29" i="24"/>
  <c r="AQ19" i="24"/>
  <c r="AQ14" i="24"/>
  <c r="AQ21" i="24"/>
  <c r="BC13" i="24"/>
  <c r="BC26" i="24"/>
  <c r="BC37" i="24"/>
  <c r="AU22" i="24"/>
  <c r="AU25" i="24"/>
  <c r="AT16" i="24"/>
  <c r="AT23" i="24"/>
  <c r="AT35" i="24"/>
  <c r="AG12" i="24"/>
  <c r="S17" i="24"/>
  <c r="S25" i="24"/>
  <c r="S29" i="24"/>
  <c r="BN7" i="24"/>
  <c r="BN16" i="24"/>
  <c r="BN17" i="24"/>
  <c r="BN25" i="24"/>
  <c r="AP15" i="24"/>
  <c r="AP9" i="24"/>
  <c r="AP32" i="24"/>
  <c r="AW8" i="24"/>
  <c r="AW36" i="24"/>
  <c r="AW37" i="24"/>
  <c r="AG10" i="24"/>
  <c r="AG14" i="24"/>
  <c r="AK37" i="24"/>
  <c r="AS9" i="24"/>
  <c r="AS7" i="24"/>
  <c r="AS8" i="24"/>
  <c r="V7" i="24"/>
  <c r="V16" i="24"/>
  <c r="V37" i="24"/>
  <c r="V31" i="24"/>
  <c r="AO14" i="24"/>
  <c r="AO38" i="24"/>
  <c r="AR13" i="24"/>
  <c r="AR16" i="24"/>
  <c r="AK11" i="24"/>
  <c r="AK20" i="24"/>
  <c r="AK25" i="24"/>
  <c r="AK39" i="24"/>
  <c r="U12" i="24"/>
  <c r="U24" i="24"/>
  <c r="U27" i="24"/>
  <c r="U26" i="24"/>
  <c r="AB8" i="24"/>
  <c r="AB27" i="24"/>
  <c r="AB30" i="24"/>
  <c r="AB32" i="24"/>
  <c r="AQ25" i="24"/>
  <c r="BM9" i="24"/>
  <c r="BM22" i="24"/>
  <c r="BL18" i="24"/>
  <c r="BL30" i="24"/>
  <c r="BL29" i="24"/>
  <c r="AN16" i="24"/>
  <c r="AN28" i="24"/>
  <c r="AN34" i="24"/>
  <c r="AN37" i="24"/>
  <c r="X9" i="24"/>
  <c r="X29" i="24"/>
  <c r="X24" i="24"/>
  <c r="X37" i="24"/>
  <c r="Y13" i="24"/>
  <c r="Y9" i="24"/>
  <c r="Y23" i="24"/>
  <c r="AK17" i="24"/>
</calcChain>
</file>

<file path=xl/sharedStrings.xml><?xml version="1.0" encoding="utf-8"?>
<sst xmlns="http://schemas.openxmlformats.org/spreadsheetml/2006/main" count="428" uniqueCount="261">
  <si>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</si>
  <si>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</si>
  <si>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</si>
  <si>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</si>
  <si>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</si>
  <si>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</si>
  <si>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</si>
  <si>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</si>
  <si>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</si>
  <si>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</si>
  <si>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</si>
  <si>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</si>
  <si>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</si>
  <si>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</si>
  <si>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</si>
  <si>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</si>
  <si>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</si>
  <si>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</si>
  <si>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</si>
  <si>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</si>
  <si>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</si>
  <si>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</si>
  <si>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</si>
  <si>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</si>
  <si>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</si>
  <si>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</si>
  <si>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</si>
  <si>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</si>
  <si>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</si>
  <si>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</si>
  <si>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</si>
  <si>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</si>
  <si>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</si>
  <si>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</si>
  <si>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</si>
  <si>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</si>
  <si>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</si>
  <si>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</si>
  <si>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</si>
  <si>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</si>
  <si>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</si>
  <si>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</si>
  <si>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</si>
  <si>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</si>
  <si>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</si>
  <si>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</si>
  <si>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</si>
  <si>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</si>
  <si>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</si>
  <si>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</si>
  <si>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</si>
  <si>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</si>
  <si>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</si>
  <si>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</si>
  <si>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</si>
  <si>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</si>
  <si>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</si>
  <si>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</si>
  <si>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</si>
  <si>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</si>
  <si>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</si>
  <si>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</si>
  <si>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</si>
  <si>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</si>
  <si>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</si>
  <si>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</si>
  <si>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</si>
  <si>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</si>
  <si>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</si>
  <si>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</si>
  <si>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</si>
  <si>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</si>
  <si>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</si>
  <si>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</si>
  <si>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</si>
  <si>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</si>
  <si>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</si>
  <si>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</si>
  <si>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</si>
  <si>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</si>
  <si>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</si>
  <si>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</si>
  <si>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</si>
  <si>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</si>
  <si>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</si>
  <si>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</si>
  <si>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</si>
  <si>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</si>
  <si>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</si>
  <si>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</si>
  <si>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</si>
  <si>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</si>
  <si>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</si>
  <si>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</si>
  <si>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</si>
  <si>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</si>
  <si>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</si>
  <si>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</si>
  <si>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</si>
  <si>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</si>
  <si>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</si>
  <si>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</si>
  <si>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</si>
  <si>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</si>
  <si>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</si>
  <si>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</si>
  <si>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</si>
  <si>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</si>
  <si>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</si>
  <si>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</si>
  <si>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</si>
  <si>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</si>
  <si>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</si>
  <si>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</si>
  <si>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</si>
  <si>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</si>
  <si>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</si>
  <si>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</si>
  <si>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</si>
  <si>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</si>
  <si>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</si>
  <si>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</si>
  <si>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</si>
  <si>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</si>
  <si>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</si>
  <si>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</si>
  <si>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</si>
  <si>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</si>
  <si>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</si>
  <si>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</si>
  <si>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</si>
  <si>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</si>
  <si>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</si>
  <si>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</si>
  <si>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 xml:space="preserve">--&gt; </t>
  </si>
  <si>
    <t>Change Values</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</si>
  <si>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</si>
  <si>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</si>
  <si>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</si>
  <si>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</si>
  <si>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</si>
  <si>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</si>
  <si>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</si>
  <si>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</si>
  <si>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</si>
  <si>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</si>
  <si>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</si>
  <si>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</si>
  <si>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</si>
  <si>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</si>
  <si>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</si>
  <si>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</si>
  <si>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</si>
  <si>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</si>
  <si>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</si>
  <si>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</si>
  <si>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</si>
  <si>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</si>
  <si>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</si>
  <si>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</si>
  <si>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</si>
  <si>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</si>
  <si>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</si>
  <si>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</si>
  <si>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</si>
  <si>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</si>
  <si>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</si>
  <si>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</si>
  <si>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</si>
  <si>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</si>
  <si>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</si>
  <si>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</si>
  <si>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</si>
  <si>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</si>
  <si>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</si>
  <si>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</si>
  <si>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</si>
  <si>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</si>
  <si>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</si>
  <si>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</si>
  <si>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</si>
  <si>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</si>
  <si>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</si>
  <si>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</si>
  <si>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</si>
  <si>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</si>
  <si>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</si>
  <si>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</si>
  <si>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</si>
  <si>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</si>
  <si>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</si>
  <si>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</si>
  <si>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</si>
  <si>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</si>
  <si>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</si>
  <si>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</si>
  <si>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</si>
  <si>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</si>
  <si>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</si>
  <si>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</si>
  <si>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Fatal Alcohol-Related Motor Vehicle Crashes as a Share of Total Fatal Crashes</t>
  </si>
  <si>
    <t xml:space="preserve">States with no alcohol tax changes over $1.00, including control states. </t>
  </si>
  <si>
    <t>_82_synth</t>
  </si>
  <si>
    <t>_85_synth</t>
  </si>
  <si>
    <t>_90_synth</t>
  </si>
  <si>
    <t>_95_synth</t>
  </si>
  <si>
    <t>_allin_synth</t>
  </si>
  <si>
    <t>_no_5_synth</t>
  </si>
  <si>
    <t>_no_8_synth</t>
  </si>
  <si>
    <t>_no_18_synth</t>
  </si>
  <si>
    <t>_no_20_synth</t>
  </si>
  <si>
    <t>_no_27_synth</t>
  </si>
  <si>
    <t>_no_29_synth</t>
  </si>
  <si>
    <t>_no_31_synth</t>
  </si>
  <si>
    <t>_no_38_synth</t>
  </si>
  <si>
    <t>_no_41_synth</t>
  </si>
  <si>
    <t>_no_42_synth</t>
  </si>
  <si>
    <t>_no_45_synth</t>
  </si>
  <si>
    <t>_no_53_synth</t>
  </si>
  <si>
    <t>_no_55_synth</t>
  </si>
  <si>
    <t>_no_56_synth</t>
  </si>
  <si>
    <t>Synthetic 1982-1998</t>
  </si>
  <si>
    <t>1985-1998</t>
  </si>
  <si>
    <t>1990-1998</t>
  </si>
  <si>
    <t>1995-1998</t>
  </si>
  <si>
    <t>_no_1_synth</t>
  </si>
  <si>
    <t>_no_2_synth</t>
  </si>
  <si>
    <t>_no_4_synth</t>
  </si>
  <si>
    <t>_no_6_synth</t>
  </si>
  <si>
    <t>_no_9_synth</t>
  </si>
  <si>
    <t>_no_10_synth</t>
  </si>
  <si>
    <t>_no_11_synth</t>
  </si>
  <si>
    <t>_no_12_synth</t>
  </si>
  <si>
    <t>_no_13_synth</t>
  </si>
  <si>
    <t>_no_15_synth</t>
  </si>
  <si>
    <t>_no_16_synth</t>
  </si>
  <si>
    <t>_no_19_synth</t>
  </si>
  <si>
    <t>_no_21_synth</t>
  </si>
  <si>
    <t>_no_22_synth</t>
  </si>
  <si>
    <t>_no_23_synth</t>
  </si>
  <si>
    <t>_no_24_synth</t>
  </si>
  <si>
    <t>_no_25_synth</t>
  </si>
  <si>
    <t>_no_26_synth</t>
  </si>
  <si>
    <t>_no_28_synth</t>
  </si>
  <si>
    <t>_no_30_synth</t>
  </si>
  <si>
    <t>_no_32_synth</t>
  </si>
  <si>
    <t>_no_33_synth</t>
  </si>
  <si>
    <t>_no_34_synth</t>
  </si>
  <si>
    <t>_no_35_synth</t>
  </si>
  <si>
    <t>_no_36_synth</t>
  </si>
  <si>
    <t>_no_37_synth</t>
  </si>
  <si>
    <t>_no_39_synth</t>
  </si>
  <si>
    <t>_no_40_synth</t>
  </si>
  <si>
    <t>_no_44_synth</t>
  </si>
  <si>
    <t>_no_46_synth</t>
  </si>
  <si>
    <t>_no_47_synth</t>
  </si>
  <si>
    <t>_no_48_synth</t>
  </si>
  <si>
    <t>_no_49_synth</t>
  </si>
  <si>
    <t>_no_50_synth</t>
  </si>
  <si>
    <t>_no_51_synth</t>
  </si>
  <si>
    <t>_no_54_synth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</si>
</sst>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7">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cellStyleXfs>
  <cellXfs count="23">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2" applyFont="1" applyFill="1"/>
    <xf numFmtId="0" fontId="2" fillId="0" borderId="0" xfId="5" applyBorder="1"/>
    <xf numFmtId="0" fontId="10" fillId="2" borderId="0" xfId="5" applyFont="1" applyFill="1" applyBorder="1" applyAlignment="1">
      <alignment horizontal="left" vertical="center" wrapText="1" indent="1"/>
    </xf>
    <xf numFmtId="0" fontId="11" fillId="2" borderId="0" xfId="5" applyFont="1" applyFill="1" applyBorder="1" applyAlignment="1">
      <alignment horizontal="center" vertical="center"/>
    </xf>
    <xf numFmtId="0" fontId="12" fillId="3" borderId="1" xfId="5"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Alignment="1">
      <alignment horizontal="left" wrapText="1"/>
    </xf>
    <xf numFmtId="0" fontId="13" fillId="4" borderId="2" xfId="5" applyFont="1" applyFill="1" applyBorder="1" applyAlignment="1">
      <alignment horizontal="center" vertical="center" wrapText="1"/>
    </xf>
    <xf numFmtId="0" fontId="1" fillId="0" borderId="0" xfId="6" applyFill="1"/>
    <xf numFmtId="0" fontId="1" fillId="0" borderId="0" xfId="6"/>
    <xf numFmtId="43" fontId="0" fillId="0" borderId="0" xfId="0" applyNumberFormat="1"/>
  </cellXfs>
  <cellStyles count="7">
    <cellStyle name="Comma" xfId="1" builtinId="3"/>
    <cellStyle name="Comma 2" xfId="3"/>
    <cellStyle name="Normal" xfId="0" builtinId="0"/>
    <cellStyle name="Normal 2" xfId="2"/>
    <cellStyle name="Normal 2 2" xfId="6"/>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0.46409379726648337</c:v>
                </c:pt>
                <c:pt idx="1">
                  <c:v>0.45417230641841888</c:v>
                </c:pt>
                <c:pt idx="2">
                  <c:v>0.41898042371869088</c:v>
                </c:pt>
                <c:pt idx="3">
                  <c:v>0.39270129913091661</c:v>
                </c:pt>
                <c:pt idx="4">
                  <c:v>0.41936417025327677</c:v>
                </c:pt>
                <c:pt idx="5">
                  <c:v>0.39052555578947074</c:v>
                </c:pt>
                <c:pt idx="6">
                  <c:v>0.37933190551400187</c:v>
                </c:pt>
                <c:pt idx="7">
                  <c:v>0.38563938981294632</c:v>
                </c:pt>
                <c:pt idx="8">
                  <c:v>0.38219956463575372</c:v>
                </c:pt>
                <c:pt idx="9">
                  <c:v>0.37587051388621329</c:v>
                </c:pt>
                <c:pt idx="10">
                  <c:v>0.36361245816946036</c:v>
                </c:pt>
                <c:pt idx="11">
                  <c:v>0.33778256237506865</c:v>
                </c:pt>
                <c:pt idx="12">
                  <c:v>0.33300294750928883</c:v>
                </c:pt>
                <c:pt idx="13">
                  <c:v>0.33452633103728302</c:v>
                </c:pt>
                <c:pt idx="14">
                  <c:v>0.30679406479001042</c:v>
                </c:pt>
                <c:pt idx="15">
                  <c:v>0.27817331631481651</c:v>
                </c:pt>
                <c:pt idx="16">
                  <c:v>0.31621912422776227</c:v>
                </c:pt>
                <c:pt idx="17">
                  <c:v>0.28286562258005138</c:v>
                </c:pt>
                <c:pt idx="18">
                  <c:v>0.30447611433267596</c:v>
                </c:pt>
                <c:pt idx="19">
                  <c:v>0.30996625009179118</c:v>
                </c:pt>
                <c:pt idx="20">
                  <c:v>0.31471189543604849</c:v>
                </c:pt>
                <c:pt idx="21">
                  <c:v>0.30234938293695446</c:v>
                </c:pt>
                <c:pt idx="22">
                  <c:v>0.29137469252943998</c:v>
                </c:pt>
                <c:pt idx="23">
                  <c:v>0.30309589132666587</c:v>
                </c:pt>
                <c:pt idx="24">
                  <c:v>0.30032211939990522</c:v>
                </c:pt>
                <c:pt idx="25">
                  <c:v>0.30877213242650037</c:v>
                </c:pt>
                <c:pt idx="26">
                  <c:v>0.31561786864697927</c:v>
                </c:pt>
                <c:pt idx="27">
                  <c:v>0.30088931144773956</c:v>
                </c:pt>
                <c:pt idx="28">
                  <c:v>0.29165321768820285</c:v>
                </c:pt>
                <c:pt idx="29">
                  <c:v>0.29056902673840523</c:v>
                </c:pt>
                <c:pt idx="30">
                  <c:v>0.29605962260067464</c:v>
                </c:pt>
                <c:pt idx="31">
                  <c:v>0.27607860396802425</c:v>
                </c:pt>
                <c:pt idx="32">
                  <c:v>0.27671616150438788</c:v>
                </c:pt>
                <c:pt idx="33">
                  <c:v>0.26352136230468748</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626597308397982"/>
          <c:y val="0.1460525870594718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3.5899250272728679E-3</c:v>
                </c:pt>
                <c:pt idx="1">
                  <c:v>-9.7177918253490998E-3</c:v>
                </c:pt>
                <c:pt idx="2">
                  <c:v>1.9980377508700221E-2</c:v>
                </c:pt>
                <c:pt idx="3">
                  <c:v>2.3590610114099428E-3</c:v>
                </c:pt>
                <c:pt idx="4">
                  <c:v>-2.5224517407004019E-2</c:v>
                </c:pt>
                <c:pt idx="5">
                  <c:v>1.7024231899632213E-2</c:v>
                </c:pt>
                <c:pt idx="6">
                  <c:v>-1.6579191586009265E-2</c:v>
                </c:pt>
                <c:pt idx="7">
                  <c:v>2.3023627389826214E-2</c:v>
                </c:pt>
                <c:pt idx="8">
                  <c:v>1.5493038149208547E-2</c:v>
                </c:pt>
                <c:pt idx="9">
                  <c:v>-4.2912320243004384E-2</c:v>
                </c:pt>
                <c:pt idx="10">
                  <c:v>2.2419701082552167E-2</c:v>
                </c:pt>
                <c:pt idx="11">
                  <c:v>2.367007280564425E-2</c:v>
                </c:pt>
                <c:pt idx="12">
                  <c:v>8.1796877925219703E-4</c:v>
                </c:pt>
                <c:pt idx="13">
                  <c:v>-4.827132711248841E-2</c:v>
                </c:pt>
                <c:pt idx="14">
                  <c:v>7.9735951289010322E-3</c:v>
                </c:pt>
                <c:pt idx="15">
                  <c:v>3.0945066124000619E-2</c:v>
                </c:pt>
                <c:pt idx="16">
                  <c:v>-8.48468397858686E-2</c:v>
                </c:pt>
                <c:pt idx="17">
                  <c:v>8.533637811615237E-2</c:v>
                </c:pt>
                <c:pt idx="18">
                  <c:v>-1.4382674510269406E-2</c:v>
                </c:pt>
                <c:pt idx="19">
                  <c:v>5.3835629228895898E-2</c:v>
                </c:pt>
                <c:pt idx="20">
                  <c:v>-5.7047188350465017E-2</c:v>
                </c:pt>
                <c:pt idx="21">
                  <c:v>3.6670268741627758E-2</c:v>
                </c:pt>
                <c:pt idx="22">
                  <c:v>-3.5049786910193469E-2</c:v>
                </c:pt>
                <c:pt idx="23">
                  <c:v>3.4524799252003649E-2</c:v>
                </c:pt>
                <c:pt idx="24">
                  <c:v>-5.4296950111366607E-2</c:v>
                </c:pt>
                <c:pt idx="25">
                  <c:v>-4.8632695353126587E-2</c:v>
                </c:pt>
                <c:pt idx="26">
                  <c:v>2.3278801214522412E-2</c:v>
                </c:pt>
                <c:pt idx="27">
                  <c:v>-1.1059051121169209E-2</c:v>
                </c:pt>
                <c:pt idx="28">
                  <c:v>0.24237701947324403</c:v>
                </c:pt>
                <c:pt idx="29">
                  <c:v>0.1292531624615916</c:v>
                </c:pt>
                <c:pt idx="30">
                  <c:v>-0.15981201436718234</c:v>
                </c:pt>
                <c:pt idx="31">
                  <c:v>-6.2216036668269005E-2</c:v>
                </c:pt>
                <c:pt idx="32">
                  <c:v>1.4415062089338054E-2</c:v>
                </c:pt>
                <c:pt idx="33">
                  <c:v>-6.3312911592010704E-2</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9.6551179885864258E-3</c:v>
                </c:pt>
                <c:pt idx="1">
                  <c:v>-1.5493401326239109E-2</c:v>
                </c:pt>
                <c:pt idx="2">
                  <c:v>6.7360601387917995E-3</c:v>
                </c:pt>
                <c:pt idx="3">
                  <c:v>3.8698352873325348E-2</c:v>
                </c:pt>
                <c:pt idx="4">
                  <c:v>1.1134949745610356E-3</c:v>
                </c:pt>
                <c:pt idx="5">
                  <c:v>-3.691767156124115E-2</c:v>
                </c:pt>
                <c:pt idx="6">
                  <c:v>2.3452058434486389E-2</c:v>
                </c:pt>
                <c:pt idx="7">
                  <c:v>-1.8706535920500755E-2</c:v>
                </c:pt>
                <c:pt idx="8">
                  <c:v>-8.2708084955811501E-3</c:v>
                </c:pt>
                <c:pt idx="9">
                  <c:v>-1.8777567893266678E-3</c:v>
                </c:pt>
                <c:pt idx="10">
                  <c:v>-2.4009311571717262E-2</c:v>
                </c:pt>
                <c:pt idx="11">
                  <c:v>-5.9034735895693302E-3</c:v>
                </c:pt>
                <c:pt idx="12">
                  <c:v>6.1093666590750217E-3</c:v>
                </c:pt>
                <c:pt idx="13">
                  <c:v>-1.1969590559601784E-3</c:v>
                </c:pt>
                <c:pt idx="14">
                  <c:v>-3.2976185902953148E-3</c:v>
                </c:pt>
                <c:pt idx="15">
                  <c:v>-1.3648450374603271E-2</c:v>
                </c:pt>
                <c:pt idx="16">
                  <c:v>-8.5544148460030556E-3</c:v>
                </c:pt>
                <c:pt idx="17">
                  <c:v>-7.3472447693347931E-3</c:v>
                </c:pt>
                <c:pt idx="18">
                  <c:v>-1.4318143017590046E-2</c:v>
                </c:pt>
                <c:pt idx="19">
                  <c:v>1.6348224133253098E-2</c:v>
                </c:pt>
                <c:pt idx="20">
                  <c:v>1.7409349093213677E-3</c:v>
                </c:pt>
                <c:pt idx="21">
                  <c:v>-8.5255242884159088E-3</c:v>
                </c:pt>
                <c:pt idx="22">
                  <c:v>-6.6531230695545673E-3</c:v>
                </c:pt>
                <c:pt idx="23">
                  <c:v>3.1635657069273293E-4</c:v>
                </c:pt>
                <c:pt idx="24">
                  <c:v>2.5472989305853844E-2</c:v>
                </c:pt>
                <c:pt idx="25">
                  <c:v>6.0846912674605846E-3</c:v>
                </c:pt>
                <c:pt idx="26">
                  <c:v>4.4640139676630497E-3</c:v>
                </c:pt>
                <c:pt idx="27">
                  <c:v>1.882941834628582E-2</c:v>
                </c:pt>
                <c:pt idx="28">
                  <c:v>2.1276259794831276E-2</c:v>
                </c:pt>
                <c:pt idx="29">
                  <c:v>1.6659030690789223E-2</c:v>
                </c:pt>
                <c:pt idx="30">
                  <c:v>3.6347847431898117E-2</c:v>
                </c:pt>
                <c:pt idx="31">
                  <c:v>8.9372415095567703E-3</c:v>
                </c:pt>
                <c:pt idx="32">
                  <c:v>-2.4946242570877075E-2</c:v>
                </c:pt>
                <c:pt idx="33">
                  <c:v>1.2518607079982758E-2</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9.7909737378358841E-3</c:v>
                </c:pt>
                <c:pt idx="1">
                  <c:v>1.971861720085144E-2</c:v>
                </c:pt>
                <c:pt idx="2">
                  <c:v>7.7660367824137211E-3</c:v>
                </c:pt>
                <c:pt idx="3">
                  <c:v>-1.1232839897274971E-2</c:v>
                </c:pt>
                <c:pt idx="4">
                  <c:v>9.8359044641256332E-3</c:v>
                </c:pt>
                <c:pt idx="5">
                  <c:v>-1.209110114723444E-2</c:v>
                </c:pt>
                <c:pt idx="6">
                  <c:v>1.2608675751835108E-3</c:v>
                </c:pt>
                <c:pt idx="7">
                  <c:v>6.4466251060366631E-3</c:v>
                </c:pt>
                <c:pt idx="8">
                  <c:v>4.3007517233490944E-3</c:v>
                </c:pt>
                <c:pt idx="9">
                  <c:v>-2.7573693543672562E-2</c:v>
                </c:pt>
                <c:pt idx="10">
                  <c:v>-6.6755741136148572E-4</c:v>
                </c:pt>
                <c:pt idx="11">
                  <c:v>-1.1633357033133507E-2</c:v>
                </c:pt>
                <c:pt idx="12">
                  <c:v>2.448694221675396E-2</c:v>
                </c:pt>
                <c:pt idx="13">
                  <c:v>6.6846767440438271E-3</c:v>
                </c:pt>
                <c:pt idx="14">
                  <c:v>-5.069198552519083E-3</c:v>
                </c:pt>
                <c:pt idx="15">
                  <c:v>-4.5799851417541504E-2</c:v>
                </c:pt>
                <c:pt idx="16">
                  <c:v>4.1044149547815323E-3</c:v>
                </c:pt>
                <c:pt idx="17">
                  <c:v>1.7935123294591904E-2</c:v>
                </c:pt>
                <c:pt idx="18">
                  <c:v>-1.8193052383139729E-3</c:v>
                </c:pt>
                <c:pt idx="19">
                  <c:v>-1.633838377892971E-2</c:v>
                </c:pt>
                <c:pt idx="20">
                  <c:v>-8.8994968682527542E-3</c:v>
                </c:pt>
                <c:pt idx="21">
                  <c:v>-9.9707711488008499E-3</c:v>
                </c:pt>
                <c:pt idx="22">
                  <c:v>1.3463085517287254E-2</c:v>
                </c:pt>
                <c:pt idx="23">
                  <c:v>8.2174269482493401E-3</c:v>
                </c:pt>
                <c:pt idx="24">
                  <c:v>1.7221882939338684E-2</c:v>
                </c:pt>
                <c:pt idx="25">
                  <c:v>-2.0151634234935045E-3</c:v>
                </c:pt>
                <c:pt idx="26">
                  <c:v>1.5328855253756046E-2</c:v>
                </c:pt>
                <c:pt idx="27">
                  <c:v>3.8547039031982422E-2</c:v>
                </c:pt>
                <c:pt idx="28">
                  <c:v>2.2937925532460213E-2</c:v>
                </c:pt>
                <c:pt idx="29">
                  <c:v>6.2145456671714783E-2</c:v>
                </c:pt>
                <c:pt idx="30">
                  <c:v>2.1535372361540794E-2</c:v>
                </c:pt>
                <c:pt idx="31">
                  <c:v>4.5968998223543167E-2</c:v>
                </c:pt>
                <c:pt idx="32">
                  <c:v>1.1574295349419117E-2</c:v>
                </c:pt>
                <c:pt idx="33">
                  <c:v>-2.9259713366627693E-2</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-1.163182407617569E-2</c:v>
                </c:pt>
                <c:pt idx="1">
                  <c:v>-8.0756153911352158E-3</c:v>
                </c:pt>
                <c:pt idx="2">
                  <c:v>-3.3463701605796814E-2</c:v>
                </c:pt>
                <c:pt idx="3">
                  <c:v>-7.0894025266170502E-2</c:v>
                </c:pt>
                <c:pt idx="4">
                  <c:v>-4.4169746339321136E-2</c:v>
                </c:pt>
                <c:pt idx="5">
                  <c:v>-3.0040150508284569E-2</c:v>
                </c:pt>
                <c:pt idx="6">
                  <c:v>-9.9994130432605743E-2</c:v>
                </c:pt>
                <c:pt idx="7">
                  <c:v>-0.12728117406368256</c:v>
                </c:pt>
                <c:pt idx="8">
                  <c:v>-7.1715399622917175E-2</c:v>
                </c:pt>
                <c:pt idx="9">
                  <c:v>-8.3727017045021057E-2</c:v>
                </c:pt>
                <c:pt idx="10">
                  <c:v>-2.7784427627921104E-2</c:v>
                </c:pt>
                <c:pt idx="11">
                  <c:v>3.1924545764923096E-2</c:v>
                </c:pt>
                <c:pt idx="12">
                  <c:v>1.8893050029873848E-2</c:v>
                </c:pt>
                <c:pt idx="13">
                  <c:v>4.1450109332799911E-2</c:v>
                </c:pt>
                <c:pt idx="14">
                  <c:v>2.7568582445383072E-2</c:v>
                </c:pt>
                <c:pt idx="15">
                  <c:v>5.5784892290830612E-2</c:v>
                </c:pt>
                <c:pt idx="16">
                  <c:v>4.1542954742908478E-2</c:v>
                </c:pt>
                <c:pt idx="17">
                  <c:v>2.3464510217308998E-2</c:v>
                </c:pt>
                <c:pt idx="18">
                  <c:v>8.3304256200790405E-2</c:v>
                </c:pt>
                <c:pt idx="19">
                  <c:v>0.10481783747673035</c:v>
                </c:pt>
                <c:pt idx="20">
                  <c:v>1.8511680886149406E-2</c:v>
                </c:pt>
                <c:pt idx="21">
                  <c:v>-1.1865978129208088E-2</c:v>
                </c:pt>
                <c:pt idx="22">
                  <c:v>1.5235028229653835E-2</c:v>
                </c:pt>
                <c:pt idx="23">
                  <c:v>4.0967803448438644E-2</c:v>
                </c:pt>
                <c:pt idx="24">
                  <c:v>2.29464340955019E-2</c:v>
                </c:pt>
                <c:pt idx="25">
                  <c:v>1.6292883083224297E-2</c:v>
                </c:pt>
                <c:pt idx="26">
                  <c:v>3.0948549509048462E-2</c:v>
                </c:pt>
                <c:pt idx="27">
                  <c:v>4.4331956654787064E-2</c:v>
                </c:pt>
                <c:pt idx="28">
                  <c:v>-3.5593567881733179E-3</c:v>
                </c:pt>
                <c:pt idx="29">
                  <c:v>1.4345454983413219E-2</c:v>
                </c:pt>
                <c:pt idx="30">
                  <c:v>5.4706551134586334E-2</c:v>
                </c:pt>
                <c:pt idx="31">
                  <c:v>1.6841189935803413E-2</c:v>
                </c:pt>
                <c:pt idx="32">
                  <c:v>-2.2585500031709671E-2</c:v>
                </c:pt>
                <c:pt idx="33">
                  <c:v>8.1906719133257866E-3</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-1.1640233919024467E-2</c:v>
                </c:pt>
                <c:pt idx="1">
                  <c:v>-2.0367823541164398E-2</c:v>
                </c:pt>
                <c:pt idx="2">
                  <c:v>-6.5446707594674081E-5</c:v>
                </c:pt>
                <c:pt idx="3">
                  <c:v>-2.1959537640213966E-2</c:v>
                </c:pt>
                <c:pt idx="4">
                  <c:v>-5.0866261124610901E-2</c:v>
                </c:pt>
                <c:pt idx="5">
                  <c:v>3.843080997467041E-2</c:v>
                </c:pt>
                <c:pt idx="6">
                  <c:v>2.9381435364484787E-2</c:v>
                </c:pt>
                <c:pt idx="7">
                  <c:v>8.2996929995715618E-4</c:v>
                </c:pt>
                <c:pt idx="8">
                  <c:v>5.1606688648462296E-2</c:v>
                </c:pt>
                <c:pt idx="9">
                  <c:v>-2.9429640620946884E-2</c:v>
                </c:pt>
                <c:pt idx="10">
                  <c:v>-9.6947727724909782E-3</c:v>
                </c:pt>
                <c:pt idx="11">
                  <c:v>1.6090802382677794E-3</c:v>
                </c:pt>
                <c:pt idx="12">
                  <c:v>-1.272185891866684E-2</c:v>
                </c:pt>
                <c:pt idx="13">
                  <c:v>-6.0520535334944725E-3</c:v>
                </c:pt>
                <c:pt idx="14">
                  <c:v>-4.4215787202119827E-3</c:v>
                </c:pt>
                <c:pt idx="15">
                  <c:v>2.183200791478157E-2</c:v>
                </c:pt>
                <c:pt idx="16">
                  <c:v>1.5798337757587433E-2</c:v>
                </c:pt>
                <c:pt idx="17">
                  <c:v>2.8488621115684509E-2</c:v>
                </c:pt>
                <c:pt idx="18">
                  <c:v>3.0182560905814171E-2</c:v>
                </c:pt>
                <c:pt idx="19">
                  <c:v>-6.8115214817225933E-3</c:v>
                </c:pt>
                <c:pt idx="20">
                  <c:v>1.4894470805302262E-3</c:v>
                </c:pt>
                <c:pt idx="21">
                  <c:v>8.3432514220476151E-3</c:v>
                </c:pt>
                <c:pt idx="22">
                  <c:v>2.3868225514888763E-2</c:v>
                </c:pt>
                <c:pt idx="23">
                  <c:v>-3.1221196055412292E-2</c:v>
                </c:pt>
                <c:pt idx="24">
                  <c:v>-2.2336354479193687E-2</c:v>
                </c:pt>
                <c:pt idx="25">
                  <c:v>1.4841705560684204E-2</c:v>
                </c:pt>
                <c:pt idx="26">
                  <c:v>-5.2725891582667828E-3</c:v>
                </c:pt>
                <c:pt idx="27">
                  <c:v>-1.9336365163326263E-2</c:v>
                </c:pt>
                <c:pt idx="28">
                  <c:v>4.9281701445579529E-2</c:v>
                </c:pt>
                <c:pt idx="29">
                  <c:v>-6.6950045526027679E-2</c:v>
                </c:pt>
                <c:pt idx="30">
                  <c:v>3.8678023964166641E-2</c:v>
                </c:pt>
                <c:pt idx="31">
                  <c:v>3.5222005099058151E-3</c:v>
                </c:pt>
                <c:pt idx="32">
                  <c:v>9.0778041630983353E-3</c:v>
                </c:pt>
                <c:pt idx="33">
                  <c:v>4.6555962413549423E-2</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-2.5991814211010933E-2</c:v>
                </c:pt>
                <c:pt idx="1">
                  <c:v>1.9742751028388739E-3</c:v>
                </c:pt>
                <c:pt idx="2">
                  <c:v>7.4682016856968403E-3</c:v>
                </c:pt>
                <c:pt idx="3">
                  <c:v>4.7778752632439137E-3</c:v>
                </c:pt>
                <c:pt idx="4">
                  <c:v>-1.2823379598557949E-2</c:v>
                </c:pt>
                <c:pt idx="5">
                  <c:v>-7.2422148659825325E-3</c:v>
                </c:pt>
                <c:pt idx="6">
                  <c:v>2.2847162559628487E-2</c:v>
                </c:pt>
                <c:pt idx="7">
                  <c:v>-9.9096717312932014E-3</c:v>
                </c:pt>
                <c:pt idx="8">
                  <c:v>-9.4811525195837021E-3</c:v>
                </c:pt>
                <c:pt idx="9">
                  <c:v>-4.4985469430685043E-3</c:v>
                </c:pt>
                <c:pt idx="10">
                  <c:v>1.0031295940279961E-2</c:v>
                </c:pt>
                <c:pt idx="11">
                  <c:v>1.9325910834595561E-3</c:v>
                </c:pt>
                <c:pt idx="12">
                  <c:v>5.2062091417610645E-3</c:v>
                </c:pt>
                <c:pt idx="13">
                  <c:v>1.9331331131979823E-3</c:v>
                </c:pt>
                <c:pt idx="14">
                  <c:v>-1.5370994806289673E-2</c:v>
                </c:pt>
                <c:pt idx="15">
                  <c:v>-4.1528288275003433E-3</c:v>
                </c:pt>
                <c:pt idx="16">
                  <c:v>6.2916646711528301E-3</c:v>
                </c:pt>
                <c:pt idx="17">
                  <c:v>1.2557979673147202E-2</c:v>
                </c:pt>
                <c:pt idx="18">
                  <c:v>4.1595072252675891E-4</c:v>
                </c:pt>
                <c:pt idx="19">
                  <c:v>-5.5253086611628532E-3</c:v>
                </c:pt>
                <c:pt idx="20">
                  <c:v>1.4002830721437931E-2</c:v>
                </c:pt>
                <c:pt idx="21">
                  <c:v>1.0724714957177639E-2</c:v>
                </c:pt>
                <c:pt idx="22">
                  <c:v>2.4374451488256454E-2</c:v>
                </c:pt>
                <c:pt idx="23">
                  <c:v>1.9989663269370794E-3</c:v>
                </c:pt>
                <c:pt idx="24">
                  <c:v>1.4376967214047909E-2</c:v>
                </c:pt>
                <c:pt idx="25">
                  <c:v>-2.933574141934514E-4</c:v>
                </c:pt>
                <c:pt idx="26">
                  <c:v>1.3403048797044903E-4</c:v>
                </c:pt>
                <c:pt idx="27">
                  <c:v>-2.2748741321265697E-4</c:v>
                </c:pt>
                <c:pt idx="28">
                  <c:v>2.6576535776257515E-2</c:v>
                </c:pt>
                <c:pt idx="29">
                  <c:v>3.9607968181371689E-2</c:v>
                </c:pt>
                <c:pt idx="30">
                  <c:v>3.8895439356565475E-3</c:v>
                </c:pt>
                <c:pt idx="31">
                  <c:v>2.0288515836000443E-2</c:v>
                </c:pt>
                <c:pt idx="32">
                  <c:v>3.3112898468971252E-2</c:v>
                </c:pt>
                <c:pt idx="33">
                  <c:v>1.1268902570009232E-2</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3.4959308803081512E-2</c:v>
                </c:pt>
                <c:pt idx="1">
                  <c:v>-2.9765481594949961E-3</c:v>
                </c:pt>
                <c:pt idx="2">
                  <c:v>3.7567280232906342E-2</c:v>
                </c:pt>
                <c:pt idx="3">
                  <c:v>-1.009182445704937E-2</c:v>
                </c:pt>
                <c:pt idx="4">
                  <c:v>-3.0983681790530682E-3</c:v>
                </c:pt>
                <c:pt idx="5">
                  <c:v>-2.186310850083828E-2</c:v>
                </c:pt>
                <c:pt idx="6">
                  <c:v>1.6241660341620445E-2</c:v>
                </c:pt>
                <c:pt idx="7">
                  <c:v>1.4256852678954601E-2</c:v>
                </c:pt>
                <c:pt idx="8">
                  <c:v>-4.05874103307724E-2</c:v>
                </c:pt>
                <c:pt idx="9">
                  <c:v>8.7892813608050346E-3</c:v>
                </c:pt>
                <c:pt idx="10">
                  <c:v>-2.7428111061453819E-2</c:v>
                </c:pt>
                <c:pt idx="11">
                  <c:v>-3.7405546754598618E-2</c:v>
                </c:pt>
                <c:pt idx="12">
                  <c:v>7.5873625464737415E-3</c:v>
                </c:pt>
                <c:pt idx="13">
                  <c:v>1.8613023683428764E-2</c:v>
                </c:pt>
                <c:pt idx="14">
                  <c:v>1.3921186327934265E-2</c:v>
                </c:pt>
                <c:pt idx="15">
                  <c:v>-1.1842525564134121E-2</c:v>
                </c:pt>
                <c:pt idx="16">
                  <c:v>1.23615562915802E-2</c:v>
                </c:pt>
                <c:pt idx="17">
                  <c:v>2.6630010455846786E-2</c:v>
                </c:pt>
                <c:pt idx="18">
                  <c:v>-1.6003083437681198E-2</c:v>
                </c:pt>
                <c:pt idx="19">
                  <c:v>2.2637760266661644E-2</c:v>
                </c:pt>
                <c:pt idx="20">
                  <c:v>5.0311360508203506E-2</c:v>
                </c:pt>
                <c:pt idx="21">
                  <c:v>3.0072778463363647E-3</c:v>
                </c:pt>
                <c:pt idx="22">
                  <c:v>2.6765458285808563E-2</c:v>
                </c:pt>
                <c:pt idx="23">
                  <c:v>2.5250520557165146E-2</c:v>
                </c:pt>
                <c:pt idx="24">
                  <c:v>-3.6510664969682693E-2</c:v>
                </c:pt>
                <c:pt idx="25">
                  <c:v>6.7559821764007211E-4</c:v>
                </c:pt>
                <c:pt idx="26">
                  <c:v>-4.368426650762558E-2</c:v>
                </c:pt>
                <c:pt idx="27">
                  <c:v>1.3651270419359207E-2</c:v>
                </c:pt>
                <c:pt idx="28">
                  <c:v>-3.5971317440271378E-2</c:v>
                </c:pt>
                <c:pt idx="29">
                  <c:v>-6.7330431193113327E-3</c:v>
                </c:pt>
                <c:pt idx="30">
                  <c:v>1.2296857312321663E-2</c:v>
                </c:pt>
                <c:pt idx="31">
                  <c:v>-2.0058659836649895E-2</c:v>
                </c:pt>
                <c:pt idx="32">
                  <c:v>-1.8027301877737045E-2</c:v>
                </c:pt>
                <c:pt idx="33">
                  <c:v>-2.9803117737174034E-2</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2.0427824929356575E-2</c:v>
                </c:pt>
                <c:pt idx="1">
                  <c:v>9.723300114274025E-3</c:v>
                </c:pt>
                <c:pt idx="2">
                  <c:v>-1.5680870041251183E-2</c:v>
                </c:pt>
                <c:pt idx="3">
                  <c:v>3.2110165804624557E-2</c:v>
                </c:pt>
                <c:pt idx="4">
                  <c:v>-1.8510643392801285E-2</c:v>
                </c:pt>
                <c:pt idx="5">
                  <c:v>1.6389144584536552E-2</c:v>
                </c:pt>
                <c:pt idx="6">
                  <c:v>2.4379577953368425E-3</c:v>
                </c:pt>
                <c:pt idx="7">
                  <c:v>4.3873139657080173E-3</c:v>
                </c:pt>
                <c:pt idx="8">
                  <c:v>-2.263917587697506E-2</c:v>
                </c:pt>
                <c:pt idx="9">
                  <c:v>-3.8871321827173233E-2</c:v>
                </c:pt>
                <c:pt idx="10">
                  <c:v>1.1896993964910507E-2</c:v>
                </c:pt>
                <c:pt idx="11">
                  <c:v>3.8781040348112583E-3</c:v>
                </c:pt>
                <c:pt idx="12">
                  <c:v>1.900177076458931E-2</c:v>
                </c:pt>
                <c:pt idx="13">
                  <c:v>1.8073960673063993E-3</c:v>
                </c:pt>
                <c:pt idx="14">
                  <c:v>7.4695702642202377E-3</c:v>
                </c:pt>
                <c:pt idx="15">
                  <c:v>-1.5103520825505257E-2</c:v>
                </c:pt>
                <c:pt idx="16">
                  <c:v>-4.9163643270730972E-2</c:v>
                </c:pt>
                <c:pt idx="17">
                  <c:v>-5.4180948063731194E-3</c:v>
                </c:pt>
                <c:pt idx="18">
                  <c:v>1.7426211386919022E-2</c:v>
                </c:pt>
                <c:pt idx="19">
                  <c:v>-7.6008448377251625E-3</c:v>
                </c:pt>
                <c:pt idx="20">
                  <c:v>2.0986124873161316E-2</c:v>
                </c:pt>
                <c:pt idx="21">
                  <c:v>1.1344118043780327E-2</c:v>
                </c:pt>
                <c:pt idx="22">
                  <c:v>1.8814671784639359E-2</c:v>
                </c:pt>
                <c:pt idx="23">
                  <c:v>-2.64024268835783E-3</c:v>
                </c:pt>
                <c:pt idx="24">
                  <c:v>-1.6709767282009125E-2</c:v>
                </c:pt>
                <c:pt idx="25">
                  <c:v>1.0972959920763969E-2</c:v>
                </c:pt>
                <c:pt idx="26">
                  <c:v>4.3569956906139851E-3</c:v>
                </c:pt>
                <c:pt idx="27">
                  <c:v>-4.8549290746450424E-2</c:v>
                </c:pt>
                <c:pt idx="28">
                  <c:v>-5.6558060459792614E-3</c:v>
                </c:pt>
                <c:pt idx="29">
                  <c:v>-3.854057565331459E-2</c:v>
                </c:pt>
                <c:pt idx="30">
                  <c:v>-3.1887415796518326E-2</c:v>
                </c:pt>
                <c:pt idx="31">
                  <c:v>2.8710861224681139E-3</c:v>
                </c:pt>
                <c:pt idx="32">
                  <c:v>5.7381942868232727E-2</c:v>
                </c:pt>
                <c:pt idx="33">
                  <c:v>5.9963472187519073E-2</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1.0614357888698578E-2</c:v>
                </c:pt>
                <c:pt idx="1">
                  <c:v>-1.6288012266159058E-2</c:v>
                </c:pt>
                <c:pt idx="2">
                  <c:v>2.2595502436161041E-2</c:v>
                </c:pt>
                <c:pt idx="3">
                  <c:v>2.9047923162579536E-2</c:v>
                </c:pt>
                <c:pt idx="4">
                  <c:v>-4.8187603242695332E-3</c:v>
                </c:pt>
                <c:pt idx="5">
                  <c:v>-2.063431404531002E-2</c:v>
                </c:pt>
                <c:pt idx="6">
                  <c:v>9.2099513858556747E-3</c:v>
                </c:pt>
                <c:pt idx="7">
                  <c:v>3.1532570719718933E-2</c:v>
                </c:pt>
                <c:pt idx="8">
                  <c:v>-3.6615252494812012E-2</c:v>
                </c:pt>
                <c:pt idx="9">
                  <c:v>-2.7973033487796783E-2</c:v>
                </c:pt>
                <c:pt idx="10">
                  <c:v>-1.6087865456938744E-2</c:v>
                </c:pt>
                <c:pt idx="11">
                  <c:v>5.1143728196620941E-2</c:v>
                </c:pt>
                <c:pt idx="12">
                  <c:v>8.1452513113617897E-3</c:v>
                </c:pt>
                <c:pt idx="13">
                  <c:v>-4.8166248947381973E-2</c:v>
                </c:pt>
                <c:pt idx="14">
                  <c:v>-1.410321332514286E-2</c:v>
                </c:pt>
                <c:pt idx="15">
                  <c:v>3.620142862200737E-2</c:v>
                </c:pt>
                <c:pt idx="16">
                  <c:v>1.1845319531857967E-2</c:v>
                </c:pt>
                <c:pt idx="17">
                  <c:v>-5.2974028512835503E-3</c:v>
                </c:pt>
                <c:pt idx="18">
                  <c:v>3.536546602845192E-2</c:v>
                </c:pt>
                <c:pt idx="19">
                  <c:v>-9.308595210313797E-3</c:v>
                </c:pt>
                <c:pt idx="20">
                  <c:v>-5.2731331437826157E-2</c:v>
                </c:pt>
                <c:pt idx="21">
                  <c:v>-4.6973071992397308E-2</c:v>
                </c:pt>
                <c:pt idx="22">
                  <c:v>5.7717218995094299E-2</c:v>
                </c:pt>
                <c:pt idx="23">
                  <c:v>4.4127359986305237E-2</c:v>
                </c:pt>
                <c:pt idx="24">
                  <c:v>2.1754041314125061E-2</c:v>
                </c:pt>
                <c:pt idx="25">
                  <c:v>2.8206588700413704E-2</c:v>
                </c:pt>
                <c:pt idx="26">
                  <c:v>-4.7442641109228134E-2</c:v>
                </c:pt>
                <c:pt idx="27">
                  <c:v>1.7258670181035995E-2</c:v>
                </c:pt>
                <c:pt idx="28">
                  <c:v>-2.3067135363817215E-2</c:v>
                </c:pt>
                <c:pt idx="29">
                  <c:v>1.8398609012365341E-2</c:v>
                </c:pt>
                <c:pt idx="30">
                  <c:v>1.9094016402959824E-2</c:v>
                </c:pt>
                <c:pt idx="31">
                  <c:v>-1.4057985506951809E-2</c:v>
                </c:pt>
                <c:pt idx="32">
                  <c:v>1.8167305737733841E-2</c:v>
                </c:pt>
                <c:pt idx="33">
                  <c:v>5.1188855431973934E-3</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7.4078282341361046E-3</c:v>
                </c:pt>
                <c:pt idx="1">
                  <c:v>-3.1659673899412155E-2</c:v>
                </c:pt>
                <c:pt idx="2">
                  <c:v>2.725689485669136E-2</c:v>
                </c:pt>
                <c:pt idx="3">
                  <c:v>-1.2398036196827888E-2</c:v>
                </c:pt>
                <c:pt idx="4">
                  <c:v>1.0821811854839325E-2</c:v>
                </c:pt>
                <c:pt idx="5">
                  <c:v>1.8807970918715E-3</c:v>
                </c:pt>
                <c:pt idx="6">
                  <c:v>-2.5112233124673367E-3</c:v>
                </c:pt>
                <c:pt idx="7">
                  <c:v>9.8354537039995193E-3</c:v>
                </c:pt>
                <c:pt idx="8">
                  <c:v>1.4904608950018883E-2</c:v>
                </c:pt>
                <c:pt idx="9">
                  <c:v>-1.2885196134448051E-2</c:v>
                </c:pt>
                <c:pt idx="10">
                  <c:v>-9.6030719578266144E-3</c:v>
                </c:pt>
                <c:pt idx="11">
                  <c:v>-3.9448048919439316E-3</c:v>
                </c:pt>
                <c:pt idx="12">
                  <c:v>3.1835127156227827E-3</c:v>
                </c:pt>
                <c:pt idx="13">
                  <c:v>7.8801466152071953E-3</c:v>
                </c:pt>
                <c:pt idx="14">
                  <c:v>-2.0931493490934372E-2</c:v>
                </c:pt>
                <c:pt idx="15">
                  <c:v>-9.0365149080753326E-3</c:v>
                </c:pt>
                <c:pt idx="16">
                  <c:v>-1.0309318313375115E-3</c:v>
                </c:pt>
                <c:pt idx="17">
                  <c:v>-2.450655959546566E-2</c:v>
                </c:pt>
                <c:pt idx="18">
                  <c:v>7.4651450850069523E-3</c:v>
                </c:pt>
                <c:pt idx="19">
                  <c:v>2.9954710975289345E-2</c:v>
                </c:pt>
                <c:pt idx="20">
                  <c:v>1.279684342443943E-2</c:v>
                </c:pt>
                <c:pt idx="21">
                  <c:v>-1.5884438762441278E-3</c:v>
                </c:pt>
                <c:pt idx="22">
                  <c:v>1.6977414488792419E-2</c:v>
                </c:pt>
                <c:pt idx="23">
                  <c:v>-1.0480240453034639E-3</c:v>
                </c:pt>
                <c:pt idx="24">
                  <c:v>2.994612418115139E-2</c:v>
                </c:pt>
                <c:pt idx="25">
                  <c:v>1.0383111424744129E-2</c:v>
                </c:pt>
                <c:pt idx="26">
                  <c:v>1.8546326085925102E-2</c:v>
                </c:pt>
                <c:pt idx="27">
                  <c:v>2.3666206747293472E-2</c:v>
                </c:pt>
                <c:pt idx="28">
                  <c:v>2.4832136929035187E-2</c:v>
                </c:pt>
                <c:pt idx="29">
                  <c:v>2.9336722567677498E-2</c:v>
                </c:pt>
                <c:pt idx="30">
                  <c:v>3.3245816826820374E-2</c:v>
                </c:pt>
                <c:pt idx="31">
                  <c:v>-2.1357560530304909E-2</c:v>
                </c:pt>
                <c:pt idx="32">
                  <c:v>-1.1520830914378166E-2</c:v>
                </c:pt>
                <c:pt idx="33">
                  <c:v>-2.9645044356584549E-2</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5.6447554379701614E-2</c:v>
                </c:pt>
                <c:pt idx="1">
                  <c:v>2.3118363693356514E-2</c:v>
                </c:pt>
                <c:pt idx="2">
                  <c:v>-4.6106483787298203E-2</c:v>
                </c:pt>
                <c:pt idx="3">
                  <c:v>3.6614753305912018E-2</c:v>
                </c:pt>
                <c:pt idx="4">
                  <c:v>1.9270122051239014E-2</c:v>
                </c:pt>
                <c:pt idx="5">
                  <c:v>1.644880510866642E-2</c:v>
                </c:pt>
                <c:pt idx="6">
                  <c:v>-4.6081007458269596E-3</c:v>
                </c:pt>
                <c:pt idx="7">
                  <c:v>9.3563990667462349E-3</c:v>
                </c:pt>
                <c:pt idx="8">
                  <c:v>-2.1058322861790657E-2</c:v>
                </c:pt>
                <c:pt idx="9">
                  <c:v>-1.6209365800023079E-2</c:v>
                </c:pt>
                <c:pt idx="10">
                  <c:v>-3.3597977017052472E-4</c:v>
                </c:pt>
                <c:pt idx="11">
                  <c:v>-4.2561618611216545E-3</c:v>
                </c:pt>
                <c:pt idx="12">
                  <c:v>1.1238082312047482E-2</c:v>
                </c:pt>
                <c:pt idx="13">
                  <c:v>-2.4459859356284142E-2</c:v>
                </c:pt>
                <c:pt idx="14">
                  <c:v>1.0056224651634693E-2</c:v>
                </c:pt>
                <c:pt idx="15">
                  <c:v>-8.8930400088429451E-3</c:v>
                </c:pt>
                <c:pt idx="16">
                  <c:v>7.5595993548631668E-3</c:v>
                </c:pt>
                <c:pt idx="17">
                  <c:v>-1.9368695095181465E-2</c:v>
                </c:pt>
                <c:pt idx="18">
                  <c:v>-2.3177176713943481E-2</c:v>
                </c:pt>
                <c:pt idx="19">
                  <c:v>1.0789297521114349E-2</c:v>
                </c:pt>
                <c:pt idx="20">
                  <c:v>-4.9906168133020401E-3</c:v>
                </c:pt>
                <c:pt idx="21">
                  <c:v>-2.9957219958305359E-2</c:v>
                </c:pt>
                <c:pt idx="22">
                  <c:v>-6.5326378680765629E-3</c:v>
                </c:pt>
                <c:pt idx="23">
                  <c:v>-1.3587402645498514E-3</c:v>
                </c:pt>
                <c:pt idx="24">
                  <c:v>-3.1792495399713516E-2</c:v>
                </c:pt>
                <c:pt idx="25">
                  <c:v>5.3124851547181606E-4</c:v>
                </c:pt>
                <c:pt idx="26">
                  <c:v>-2.1114807575941086E-2</c:v>
                </c:pt>
                <c:pt idx="27">
                  <c:v>-1.0504750534892082E-2</c:v>
                </c:pt>
                <c:pt idx="28">
                  <c:v>2.241336926817894E-2</c:v>
                </c:pt>
                <c:pt idx="29">
                  <c:v>2.9876423068344593E-3</c:v>
                </c:pt>
                <c:pt idx="30">
                  <c:v>5.2332103252410889E-2</c:v>
                </c:pt>
                <c:pt idx="31">
                  <c:v>-6.073861732147634E-4</c:v>
                </c:pt>
                <c:pt idx="32">
                  <c:v>9.2329429462552071E-3</c:v>
                </c:pt>
                <c:pt idx="33">
                  <c:v>-1.5199224464595318E-2</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4.6269223093986511E-2</c:v>
                </c:pt>
                <c:pt idx="1">
                  <c:v>-4.3428920209407806E-2</c:v>
                </c:pt>
                <c:pt idx="2">
                  <c:v>-9.1606371104717255E-2</c:v>
                </c:pt>
                <c:pt idx="3">
                  <c:v>-2.08317581564188E-2</c:v>
                </c:pt>
                <c:pt idx="4">
                  <c:v>9.324975311756134E-3</c:v>
                </c:pt>
                <c:pt idx="5">
                  <c:v>-5.3491503931581974E-3</c:v>
                </c:pt>
                <c:pt idx="6">
                  <c:v>4.3347056955099106E-2</c:v>
                </c:pt>
                <c:pt idx="7">
                  <c:v>1.822349801659584E-2</c:v>
                </c:pt>
                <c:pt idx="8">
                  <c:v>-2.8008448425680399E-3</c:v>
                </c:pt>
                <c:pt idx="9">
                  <c:v>4.9817252904176712E-2</c:v>
                </c:pt>
                <c:pt idx="10">
                  <c:v>-1.4158105477690697E-2</c:v>
                </c:pt>
                <c:pt idx="11">
                  <c:v>-4.2909957468509674E-2</c:v>
                </c:pt>
                <c:pt idx="12">
                  <c:v>2.7954079210758209E-2</c:v>
                </c:pt>
                <c:pt idx="13">
                  <c:v>1.771857775747776E-2</c:v>
                </c:pt>
                <c:pt idx="14">
                  <c:v>-3.5725001245737076E-2</c:v>
                </c:pt>
                <c:pt idx="15">
                  <c:v>1.9010435789823532E-3</c:v>
                </c:pt>
                <c:pt idx="16">
                  <c:v>3.021242655813694E-2</c:v>
                </c:pt>
                <c:pt idx="17">
                  <c:v>-7.9366406425833702E-3</c:v>
                </c:pt>
                <c:pt idx="18">
                  <c:v>6.2478672713041306E-2</c:v>
                </c:pt>
                <c:pt idx="19">
                  <c:v>6.0478369705379009E-3</c:v>
                </c:pt>
                <c:pt idx="20">
                  <c:v>8.6956724524497986E-2</c:v>
                </c:pt>
                <c:pt idx="21">
                  <c:v>-7.3946299962699413E-3</c:v>
                </c:pt>
                <c:pt idx="22">
                  <c:v>1.9569164142012596E-2</c:v>
                </c:pt>
                <c:pt idx="23">
                  <c:v>-1.3410221785306931E-2</c:v>
                </c:pt>
                <c:pt idx="24">
                  <c:v>2.2039778530597687E-2</c:v>
                </c:pt>
                <c:pt idx="25">
                  <c:v>-4.7672569751739502E-2</c:v>
                </c:pt>
                <c:pt idx="26">
                  <c:v>8.6215734481811523E-3</c:v>
                </c:pt>
                <c:pt idx="27">
                  <c:v>1.7335903830826283E-3</c:v>
                </c:pt>
                <c:pt idx="28">
                  <c:v>3.4933049231767654E-2</c:v>
                </c:pt>
                <c:pt idx="29">
                  <c:v>0.10945718735456467</c:v>
                </c:pt>
                <c:pt idx="30">
                  <c:v>4.1335998103022575E-3</c:v>
                </c:pt>
                <c:pt idx="31">
                  <c:v>-6.1849048361182213E-3</c:v>
                </c:pt>
                <c:pt idx="32">
                  <c:v>-1.0654349811375141E-2</c:v>
                </c:pt>
                <c:pt idx="33">
                  <c:v>-6.5979242324829102E-2</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-4.0958814322948456E-2</c:v>
                </c:pt>
                <c:pt idx="1">
                  <c:v>-3.369433805346489E-2</c:v>
                </c:pt>
                <c:pt idx="2">
                  <c:v>3.3826727420091629E-2</c:v>
                </c:pt>
                <c:pt idx="3">
                  <c:v>-1.6269754618406296E-2</c:v>
                </c:pt>
                <c:pt idx="4">
                  <c:v>-2.3681856691837311E-2</c:v>
                </c:pt>
                <c:pt idx="5">
                  <c:v>6.8699970142915845E-4</c:v>
                </c:pt>
                <c:pt idx="6">
                  <c:v>2.0305566489696503E-2</c:v>
                </c:pt>
                <c:pt idx="7">
                  <c:v>2.8950119391083717E-2</c:v>
                </c:pt>
                <c:pt idx="8">
                  <c:v>3.6982592428103089E-4</c:v>
                </c:pt>
                <c:pt idx="9">
                  <c:v>3.8067206740379333E-2</c:v>
                </c:pt>
                <c:pt idx="10">
                  <c:v>-5.1831168821081519E-4</c:v>
                </c:pt>
                <c:pt idx="11">
                  <c:v>3.8083449006080627E-2</c:v>
                </c:pt>
                <c:pt idx="12">
                  <c:v>1.1342400684952736E-2</c:v>
                </c:pt>
                <c:pt idx="13">
                  <c:v>-4.4267312623560429E-3</c:v>
                </c:pt>
                <c:pt idx="14">
                  <c:v>5.2371226251125336E-2</c:v>
                </c:pt>
                <c:pt idx="15">
                  <c:v>-2.5413887575268745E-2</c:v>
                </c:pt>
                <c:pt idx="16">
                  <c:v>-1.4467836357653141E-2</c:v>
                </c:pt>
                <c:pt idx="17">
                  <c:v>9.9934209138154984E-3</c:v>
                </c:pt>
                <c:pt idx="18">
                  <c:v>1.0183881968259811E-2</c:v>
                </c:pt>
                <c:pt idx="19">
                  <c:v>3.1310757622122765E-3</c:v>
                </c:pt>
                <c:pt idx="20">
                  <c:v>-4.2775445617735386E-3</c:v>
                </c:pt>
                <c:pt idx="21">
                  <c:v>-1.7464172095060349E-2</c:v>
                </c:pt>
                <c:pt idx="22">
                  <c:v>-3.5212460905313492E-2</c:v>
                </c:pt>
                <c:pt idx="23">
                  <c:v>-7.4698664247989655E-3</c:v>
                </c:pt>
                <c:pt idx="24">
                  <c:v>-1.5112506225705147E-2</c:v>
                </c:pt>
                <c:pt idx="25">
                  <c:v>1.3813311234116554E-2</c:v>
                </c:pt>
                <c:pt idx="26">
                  <c:v>2.496776357293129E-2</c:v>
                </c:pt>
                <c:pt idx="27">
                  <c:v>-1.0461140424013138E-2</c:v>
                </c:pt>
                <c:pt idx="28">
                  <c:v>-1.7295155674219131E-2</c:v>
                </c:pt>
                <c:pt idx="29">
                  <c:v>-5.4547838866710663E-2</c:v>
                </c:pt>
                <c:pt idx="30">
                  <c:v>-1.7531469464302063E-2</c:v>
                </c:pt>
                <c:pt idx="31">
                  <c:v>-3.8182714488357306E-3</c:v>
                </c:pt>
                <c:pt idx="32">
                  <c:v>1.8958484753966331E-2</c:v>
                </c:pt>
                <c:pt idx="33">
                  <c:v>-2.4394890293478966E-2</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-2.6069346349686384E-3</c:v>
                </c:pt>
                <c:pt idx="1">
                  <c:v>-2.6294302195310593E-2</c:v>
                </c:pt>
                <c:pt idx="2">
                  <c:v>-1.4749648049473763E-2</c:v>
                </c:pt>
                <c:pt idx="3">
                  <c:v>2.0417127758264542E-2</c:v>
                </c:pt>
                <c:pt idx="4">
                  <c:v>4.2193830013275146E-2</c:v>
                </c:pt>
                <c:pt idx="5">
                  <c:v>-1.8496403936296701E-3</c:v>
                </c:pt>
                <c:pt idx="6">
                  <c:v>-1.7088877037167549E-2</c:v>
                </c:pt>
                <c:pt idx="7">
                  <c:v>-1.5064025297760963E-2</c:v>
                </c:pt>
                <c:pt idx="8">
                  <c:v>-3.737221285700798E-2</c:v>
                </c:pt>
                <c:pt idx="9">
                  <c:v>2.4130390956997871E-2</c:v>
                </c:pt>
                <c:pt idx="10">
                  <c:v>-2.3631507530808449E-2</c:v>
                </c:pt>
                <c:pt idx="11">
                  <c:v>1.5302057377994061E-2</c:v>
                </c:pt>
                <c:pt idx="12">
                  <c:v>-1.1189433746039867E-2</c:v>
                </c:pt>
                <c:pt idx="13">
                  <c:v>1.6519321128726006E-2</c:v>
                </c:pt>
                <c:pt idx="14">
                  <c:v>1.8551167100667953E-2</c:v>
                </c:pt>
                <c:pt idx="15">
                  <c:v>-2.6646503829397261E-4</c:v>
                </c:pt>
                <c:pt idx="16">
                  <c:v>2.7428470551967621E-2</c:v>
                </c:pt>
                <c:pt idx="17">
                  <c:v>-4.5035145012661815E-4</c:v>
                </c:pt>
                <c:pt idx="18">
                  <c:v>-4.549854900687933E-3</c:v>
                </c:pt>
                <c:pt idx="19">
                  <c:v>-1.9392650574445724E-2</c:v>
                </c:pt>
                <c:pt idx="20">
                  <c:v>-2.737651951611042E-2</c:v>
                </c:pt>
                <c:pt idx="21">
                  <c:v>-1.6078831627964973E-2</c:v>
                </c:pt>
                <c:pt idx="22">
                  <c:v>-1.5513536520302296E-2</c:v>
                </c:pt>
                <c:pt idx="23">
                  <c:v>2.7243949007242918E-3</c:v>
                </c:pt>
                <c:pt idx="24">
                  <c:v>2.9779814183712006E-2</c:v>
                </c:pt>
                <c:pt idx="25">
                  <c:v>3.5986306611448526E-3</c:v>
                </c:pt>
                <c:pt idx="26">
                  <c:v>1.0815379209816456E-2</c:v>
                </c:pt>
                <c:pt idx="27">
                  <c:v>3.7237357348203659E-2</c:v>
                </c:pt>
                <c:pt idx="28">
                  <c:v>3.3623641356825829E-3</c:v>
                </c:pt>
                <c:pt idx="29">
                  <c:v>-3.9154021069407463E-3</c:v>
                </c:pt>
                <c:pt idx="30">
                  <c:v>5.6043237447738647E-2</c:v>
                </c:pt>
                <c:pt idx="31">
                  <c:v>-1.2307850643992424E-2</c:v>
                </c:pt>
                <c:pt idx="32">
                  <c:v>-5.9750497341156006E-2</c:v>
                </c:pt>
                <c:pt idx="33">
                  <c:v>4.7706395387649536E-2</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-2.1051710471510887E-2</c:v>
                </c:pt>
                <c:pt idx="1">
                  <c:v>-9.9185621365904808E-3</c:v>
                </c:pt>
                <c:pt idx="2">
                  <c:v>-1.1550229974091053E-3</c:v>
                </c:pt>
                <c:pt idx="3">
                  <c:v>9.7789345309138298E-3</c:v>
                </c:pt>
                <c:pt idx="4">
                  <c:v>1.1701754294335842E-2</c:v>
                </c:pt>
                <c:pt idx="5">
                  <c:v>-1.721065491437912E-2</c:v>
                </c:pt>
                <c:pt idx="6">
                  <c:v>-2.2532527800649405E-3</c:v>
                </c:pt>
                <c:pt idx="7">
                  <c:v>1.0262566618621349E-2</c:v>
                </c:pt>
                <c:pt idx="8">
                  <c:v>-1.2275028042495251E-2</c:v>
                </c:pt>
                <c:pt idx="9">
                  <c:v>3.4762886352837086E-3</c:v>
                </c:pt>
                <c:pt idx="10">
                  <c:v>1.0447828099131584E-2</c:v>
                </c:pt>
                <c:pt idx="11">
                  <c:v>2.3014085309114307E-4</c:v>
                </c:pt>
                <c:pt idx="12">
                  <c:v>-2.4677705951035023E-3</c:v>
                </c:pt>
                <c:pt idx="13">
                  <c:v>2.3455163463950157E-3</c:v>
                </c:pt>
                <c:pt idx="14">
                  <c:v>-5.8379763504490256E-4</c:v>
                </c:pt>
                <c:pt idx="15">
                  <c:v>1.0373533703386784E-2</c:v>
                </c:pt>
                <c:pt idx="16">
                  <c:v>-8.4285642951726913E-3</c:v>
                </c:pt>
                <c:pt idx="17">
                  <c:v>-1.1802477762103081E-2</c:v>
                </c:pt>
                <c:pt idx="18">
                  <c:v>1.6458936035633087E-2</c:v>
                </c:pt>
                <c:pt idx="19">
                  <c:v>-5.9469277039170265E-3</c:v>
                </c:pt>
                <c:pt idx="20">
                  <c:v>1.1912819929420948E-2</c:v>
                </c:pt>
                <c:pt idx="21">
                  <c:v>9.7672417759895325E-3</c:v>
                </c:pt>
                <c:pt idx="22">
                  <c:v>-1.0162650607526302E-2</c:v>
                </c:pt>
                <c:pt idx="23">
                  <c:v>9.6538914367556572E-3</c:v>
                </c:pt>
                <c:pt idx="24">
                  <c:v>-5.5477367714047432E-3</c:v>
                </c:pt>
                <c:pt idx="25">
                  <c:v>6.7888372577726841E-3</c:v>
                </c:pt>
                <c:pt idx="26">
                  <c:v>4.3582725338637829E-3</c:v>
                </c:pt>
                <c:pt idx="27">
                  <c:v>2.8263205662369728E-2</c:v>
                </c:pt>
                <c:pt idx="28">
                  <c:v>3.3890049904584885E-2</c:v>
                </c:pt>
                <c:pt idx="29">
                  <c:v>5.2714296616613865E-3</c:v>
                </c:pt>
                <c:pt idx="30">
                  <c:v>4.3100514449179173E-3</c:v>
                </c:pt>
                <c:pt idx="31">
                  <c:v>4.3931227177381516E-2</c:v>
                </c:pt>
                <c:pt idx="32">
                  <c:v>5.3054507821798325E-2</c:v>
                </c:pt>
                <c:pt idx="33">
                  <c:v>2.3301169276237488E-2</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-5.4739736951887608E-3</c:v>
                </c:pt>
                <c:pt idx="1">
                  <c:v>-8.1971436738967896E-3</c:v>
                </c:pt>
                <c:pt idx="2">
                  <c:v>-2.0225230604410172E-2</c:v>
                </c:pt>
                <c:pt idx="3">
                  <c:v>2.7664721012115479E-2</c:v>
                </c:pt>
                <c:pt idx="4">
                  <c:v>1.2562016490846872E-3</c:v>
                </c:pt>
                <c:pt idx="5">
                  <c:v>2.6151444762945175E-3</c:v>
                </c:pt>
                <c:pt idx="6">
                  <c:v>7.1744071319699287E-3</c:v>
                </c:pt>
                <c:pt idx="7">
                  <c:v>-3.6171998828649521E-2</c:v>
                </c:pt>
                <c:pt idx="8">
                  <c:v>1.9599867984652519E-2</c:v>
                </c:pt>
                <c:pt idx="9">
                  <c:v>8.6340988054871559E-3</c:v>
                </c:pt>
                <c:pt idx="10">
                  <c:v>1.9804183393716812E-3</c:v>
                </c:pt>
                <c:pt idx="11">
                  <c:v>6.2616197392344475E-3</c:v>
                </c:pt>
                <c:pt idx="12">
                  <c:v>5.6033330038189888E-3</c:v>
                </c:pt>
                <c:pt idx="13">
                  <c:v>-2.1093016490340233E-2</c:v>
                </c:pt>
                <c:pt idx="14">
                  <c:v>9.0629700571298599E-3</c:v>
                </c:pt>
                <c:pt idx="15">
                  <c:v>3.2350178807973862E-2</c:v>
                </c:pt>
                <c:pt idx="16">
                  <c:v>-2.7601858600974083E-2</c:v>
                </c:pt>
                <c:pt idx="17">
                  <c:v>3.101169690489769E-2</c:v>
                </c:pt>
                <c:pt idx="18">
                  <c:v>-3.2362878322601318E-2</c:v>
                </c:pt>
                <c:pt idx="19">
                  <c:v>1.3697316870093346E-2</c:v>
                </c:pt>
                <c:pt idx="20">
                  <c:v>-1.7358544573653489E-4</c:v>
                </c:pt>
                <c:pt idx="21">
                  <c:v>-2.4434901773929596E-2</c:v>
                </c:pt>
                <c:pt idx="22">
                  <c:v>1.7023244872689247E-2</c:v>
                </c:pt>
                <c:pt idx="23">
                  <c:v>5.845031701028347E-3</c:v>
                </c:pt>
                <c:pt idx="24">
                  <c:v>-6.5602483227849007E-3</c:v>
                </c:pt>
                <c:pt idx="25">
                  <c:v>-1.2138397432863712E-2</c:v>
                </c:pt>
                <c:pt idx="26">
                  <c:v>9.3515141634270549E-4</c:v>
                </c:pt>
                <c:pt idx="27">
                  <c:v>4.557892307639122E-2</c:v>
                </c:pt>
                <c:pt idx="28">
                  <c:v>-1.6930151730775833E-2</c:v>
                </c:pt>
                <c:pt idx="29">
                  <c:v>-2.4948246777057648E-2</c:v>
                </c:pt>
                <c:pt idx="30">
                  <c:v>-1.9731134176254272E-2</c:v>
                </c:pt>
                <c:pt idx="31">
                  <c:v>4.3246559798717499E-2</c:v>
                </c:pt>
                <c:pt idx="32">
                  <c:v>1.3778702355921268E-2</c:v>
                </c:pt>
                <c:pt idx="33">
                  <c:v>1.9384598359465599E-2</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-6.1045777052640915E-2</c:v>
                </c:pt>
                <c:pt idx="1">
                  <c:v>5.2282102406024933E-2</c:v>
                </c:pt>
                <c:pt idx="2">
                  <c:v>0.12084618210792542</c:v>
                </c:pt>
                <c:pt idx="3">
                  <c:v>0.10701463371515274</c:v>
                </c:pt>
                <c:pt idx="4">
                  <c:v>0.11824169009923935</c:v>
                </c:pt>
                <c:pt idx="5">
                  <c:v>0.10113061964511871</c:v>
                </c:pt>
                <c:pt idx="6">
                  <c:v>0.17308333516120911</c:v>
                </c:pt>
                <c:pt idx="7">
                  <c:v>5.2640434354543686E-2</c:v>
                </c:pt>
                <c:pt idx="8">
                  <c:v>8.9882649481296539E-2</c:v>
                </c:pt>
                <c:pt idx="9">
                  <c:v>3.0699342489242554E-2</c:v>
                </c:pt>
                <c:pt idx="10">
                  <c:v>-9.7943693399429321E-2</c:v>
                </c:pt>
                <c:pt idx="11">
                  <c:v>-5.2002780139446259E-2</c:v>
                </c:pt>
                <c:pt idx="12">
                  <c:v>-3.2312013208866119E-2</c:v>
                </c:pt>
                <c:pt idx="13">
                  <c:v>-4.5755736529827118E-2</c:v>
                </c:pt>
                <c:pt idx="14">
                  <c:v>-1.6663195565342903E-2</c:v>
                </c:pt>
                <c:pt idx="15">
                  <c:v>-6.055908277630806E-2</c:v>
                </c:pt>
                <c:pt idx="16">
                  <c:v>-5.9504613280296326E-2</c:v>
                </c:pt>
                <c:pt idx="17">
                  <c:v>-1.4392389915883541E-2</c:v>
                </c:pt>
                <c:pt idx="18">
                  <c:v>1.87029168009758E-2</c:v>
                </c:pt>
                <c:pt idx="19">
                  <c:v>3.9197634905576706E-3</c:v>
                </c:pt>
                <c:pt idx="20">
                  <c:v>1.3440588489174843E-2</c:v>
                </c:pt>
                <c:pt idx="21">
                  <c:v>-2.6266045868396759E-2</c:v>
                </c:pt>
                <c:pt idx="22">
                  <c:v>-2.2905627265572548E-2</c:v>
                </c:pt>
                <c:pt idx="23">
                  <c:v>-4.1447024792432785E-2</c:v>
                </c:pt>
                <c:pt idx="24">
                  <c:v>-4.899316281080246E-2</c:v>
                </c:pt>
                <c:pt idx="25">
                  <c:v>-2.4639671668410301E-2</c:v>
                </c:pt>
                <c:pt idx="26">
                  <c:v>1.0171682573854923E-2</c:v>
                </c:pt>
                <c:pt idx="27">
                  <c:v>-2.7240157127380371E-2</c:v>
                </c:pt>
                <c:pt idx="28">
                  <c:v>4.1279740631580353E-2</c:v>
                </c:pt>
                <c:pt idx="29">
                  <c:v>5.7242713868618011E-2</c:v>
                </c:pt>
                <c:pt idx="30">
                  <c:v>-3.9694622159004211E-2</c:v>
                </c:pt>
                <c:pt idx="31">
                  <c:v>-3.5941723734140396E-2</c:v>
                </c:pt>
                <c:pt idx="32">
                  <c:v>3.0299758538603783E-2</c:v>
                </c:pt>
                <c:pt idx="33">
                  <c:v>2.662280946969986E-2</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3.9874594658613205E-2</c:v>
                </c:pt>
                <c:pt idx="1">
                  <c:v>-7.3753390461206436E-4</c:v>
                </c:pt>
                <c:pt idx="2">
                  <c:v>3.8155023008584976E-2</c:v>
                </c:pt>
                <c:pt idx="3">
                  <c:v>2.7419190853834152E-2</c:v>
                </c:pt>
                <c:pt idx="4">
                  <c:v>6.0826363041996956E-3</c:v>
                </c:pt>
                <c:pt idx="5">
                  <c:v>6.3118757680058479E-3</c:v>
                </c:pt>
                <c:pt idx="6">
                  <c:v>-1.3107936829328537E-2</c:v>
                </c:pt>
                <c:pt idx="7">
                  <c:v>-3.6880984902381897E-2</c:v>
                </c:pt>
                <c:pt idx="8">
                  <c:v>-2.0234046969562769E-3</c:v>
                </c:pt>
                <c:pt idx="9">
                  <c:v>-1.3478034175932407E-2</c:v>
                </c:pt>
                <c:pt idx="10">
                  <c:v>2.8984772507101297E-3</c:v>
                </c:pt>
                <c:pt idx="11">
                  <c:v>-1.9734818488359451E-3</c:v>
                </c:pt>
                <c:pt idx="12">
                  <c:v>-5.054064467549324E-2</c:v>
                </c:pt>
                <c:pt idx="13">
                  <c:v>-2.5662943720817566E-2</c:v>
                </c:pt>
                <c:pt idx="14">
                  <c:v>-3.5649821162223816E-2</c:v>
                </c:pt>
                <c:pt idx="15">
                  <c:v>9.9670132622122765E-3</c:v>
                </c:pt>
                <c:pt idx="16">
                  <c:v>2.5248643010854721E-2</c:v>
                </c:pt>
                <c:pt idx="17">
                  <c:v>2.4153918027877808E-2</c:v>
                </c:pt>
                <c:pt idx="18">
                  <c:v>1.1540903709828854E-2</c:v>
                </c:pt>
                <c:pt idx="19">
                  <c:v>-2.5625873357057571E-2</c:v>
                </c:pt>
                <c:pt idx="20">
                  <c:v>2.7984768152236938E-2</c:v>
                </c:pt>
                <c:pt idx="21">
                  <c:v>5.613336805254221E-3</c:v>
                </c:pt>
                <c:pt idx="22">
                  <c:v>-1.0339652188122272E-2</c:v>
                </c:pt>
                <c:pt idx="23">
                  <c:v>1.8010411411523819E-2</c:v>
                </c:pt>
                <c:pt idx="24">
                  <c:v>-2.1563535556197166E-2</c:v>
                </c:pt>
                <c:pt idx="25">
                  <c:v>-4.9367998726665974E-3</c:v>
                </c:pt>
                <c:pt idx="26">
                  <c:v>4.3095522560179234E-3</c:v>
                </c:pt>
                <c:pt idx="27">
                  <c:v>8.9546302333474159E-3</c:v>
                </c:pt>
                <c:pt idx="28">
                  <c:v>1.3283452019095421E-2</c:v>
                </c:pt>
                <c:pt idx="29">
                  <c:v>-1.935877837240696E-2</c:v>
                </c:pt>
                <c:pt idx="30">
                  <c:v>-4.4044461101293564E-2</c:v>
                </c:pt>
                <c:pt idx="31">
                  <c:v>-7.4941688217222691E-3</c:v>
                </c:pt>
                <c:pt idx="32">
                  <c:v>5.6644529104232788E-3</c:v>
                </c:pt>
                <c:pt idx="33">
                  <c:v>1.1928114108741283E-2</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-1.7309542745351791E-2</c:v>
                </c:pt>
                <c:pt idx="1">
                  <c:v>2.1784750744700432E-2</c:v>
                </c:pt>
                <c:pt idx="2">
                  <c:v>8.9971981942653656E-3</c:v>
                </c:pt>
                <c:pt idx="3">
                  <c:v>-9.8172329366207123E-2</c:v>
                </c:pt>
                <c:pt idx="4">
                  <c:v>2.7077225968241692E-3</c:v>
                </c:pt>
                <c:pt idx="5">
                  <c:v>-5.4874114692211151E-2</c:v>
                </c:pt>
                <c:pt idx="6">
                  <c:v>-4.924359917640686E-2</c:v>
                </c:pt>
                <c:pt idx="7">
                  <c:v>1.042691757902503E-3</c:v>
                </c:pt>
                <c:pt idx="8">
                  <c:v>-9.1519784182310104E-3</c:v>
                </c:pt>
                <c:pt idx="9">
                  <c:v>-5.9589389711618423E-2</c:v>
                </c:pt>
                <c:pt idx="10">
                  <c:v>-4.6491440385580063E-2</c:v>
                </c:pt>
                <c:pt idx="11">
                  <c:v>-6.5175950527191162E-2</c:v>
                </c:pt>
                <c:pt idx="12">
                  <c:v>-3.501579537987709E-2</c:v>
                </c:pt>
                <c:pt idx="13">
                  <c:v>1.6848672181367874E-2</c:v>
                </c:pt>
                <c:pt idx="14">
                  <c:v>6.9734424352645874E-2</c:v>
                </c:pt>
                <c:pt idx="15">
                  <c:v>-4.1943829506635666E-2</c:v>
                </c:pt>
                <c:pt idx="16">
                  <c:v>1.8097428604960442E-2</c:v>
                </c:pt>
                <c:pt idx="17">
                  <c:v>-8.6571216583251953E-2</c:v>
                </c:pt>
                <c:pt idx="18">
                  <c:v>-3.8857348263263702E-2</c:v>
                </c:pt>
                <c:pt idx="19">
                  <c:v>-2.4363977834582329E-2</c:v>
                </c:pt>
                <c:pt idx="20">
                  <c:v>1.2115827761590481E-2</c:v>
                </c:pt>
                <c:pt idx="21">
                  <c:v>-2.9432609677314758E-2</c:v>
                </c:pt>
                <c:pt idx="22">
                  <c:v>-8.6103588342666626E-2</c:v>
                </c:pt>
                <c:pt idx="23">
                  <c:v>-2.9595853760838509E-2</c:v>
                </c:pt>
                <c:pt idx="24">
                  <c:v>-3.634936735033989E-2</c:v>
                </c:pt>
                <c:pt idx="25">
                  <c:v>1.4929789118468761E-2</c:v>
                </c:pt>
                <c:pt idx="26">
                  <c:v>-2.3543338757008314E-3</c:v>
                </c:pt>
                <c:pt idx="27">
                  <c:v>4.671828355640173E-3</c:v>
                </c:pt>
                <c:pt idx="28">
                  <c:v>-6.0114194639027119E-3</c:v>
                </c:pt>
                <c:pt idx="29">
                  <c:v>-1.4984491281211376E-2</c:v>
                </c:pt>
                <c:pt idx="30">
                  <c:v>-7.3210254311561584E-2</c:v>
                </c:pt>
                <c:pt idx="31">
                  <c:v>-1.9175091758370399E-2</c:v>
                </c:pt>
                <c:pt idx="32">
                  <c:v>-4.4037904590368271E-2</c:v>
                </c:pt>
                <c:pt idx="33">
                  <c:v>-7.56854098290205E-3</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4.1404247283935547E-2</c:v>
                </c:pt>
                <c:pt idx="1">
                  <c:v>9.5687489956617355E-3</c:v>
                </c:pt>
                <c:pt idx="2">
                  <c:v>6.4600944519042969E-2</c:v>
                </c:pt>
                <c:pt idx="3">
                  <c:v>1.8624158576130867E-2</c:v>
                </c:pt>
                <c:pt idx="4">
                  <c:v>5.1936241798102856E-3</c:v>
                </c:pt>
                <c:pt idx="5">
                  <c:v>3.0250208452343941E-2</c:v>
                </c:pt>
                <c:pt idx="6">
                  <c:v>-5.1089752465486526E-2</c:v>
                </c:pt>
                <c:pt idx="7">
                  <c:v>-1.8665134120965376E-5</c:v>
                </c:pt>
                <c:pt idx="8">
                  <c:v>1.5509394928812981E-2</c:v>
                </c:pt>
                <c:pt idx="9">
                  <c:v>1.2234616093337536E-2</c:v>
                </c:pt>
                <c:pt idx="10">
                  <c:v>4.2455501854419708E-2</c:v>
                </c:pt>
                <c:pt idx="11">
                  <c:v>9.3126380816102028E-3</c:v>
                </c:pt>
                <c:pt idx="12">
                  <c:v>-3.6212276667356491E-2</c:v>
                </c:pt>
                <c:pt idx="13">
                  <c:v>5.5051050148904324E-3</c:v>
                </c:pt>
                <c:pt idx="14">
                  <c:v>1.6518844291567802E-2</c:v>
                </c:pt>
                <c:pt idx="15">
                  <c:v>6.1752819456160069E-3</c:v>
                </c:pt>
                <c:pt idx="16">
                  <c:v>-2.4300714954733849E-2</c:v>
                </c:pt>
                <c:pt idx="17">
                  <c:v>-5.0378650426864624E-2</c:v>
                </c:pt>
                <c:pt idx="18">
                  <c:v>9.6969464793801308E-3</c:v>
                </c:pt>
                <c:pt idx="19">
                  <c:v>-1.2737646698951721E-2</c:v>
                </c:pt>
                <c:pt idx="20">
                  <c:v>-3.2101962715387344E-3</c:v>
                </c:pt>
                <c:pt idx="21">
                  <c:v>-5.6345716118812561E-2</c:v>
                </c:pt>
                <c:pt idx="22">
                  <c:v>2.8646672144532204E-3</c:v>
                </c:pt>
                <c:pt idx="23">
                  <c:v>-1.0181760415434837E-2</c:v>
                </c:pt>
                <c:pt idx="24">
                  <c:v>4.7949483268894255E-4</c:v>
                </c:pt>
                <c:pt idx="25">
                  <c:v>-1.8619706854224205E-2</c:v>
                </c:pt>
                <c:pt idx="26">
                  <c:v>1.0405464097857475E-2</c:v>
                </c:pt>
                <c:pt idx="27">
                  <c:v>-5.1089571788907051E-3</c:v>
                </c:pt>
                <c:pt idx="28">
                  <c:v>1.678231917321682E-2</c:v>
                </c:pt>
                <c:pt idx="29">
                  <c:v>1.9824463874101639E-2</c:v>
                </c:pt>
                <c:pt idx="30">
                  <c:v>-7.773386687040329E-2</c:v>
                </c:pt>
                <c:pt idx="31">
                  <c:v>-1.4223288744688034E-2</c:v>
                </c:pt>
                <c:pt idx="32">
                  <c:v>-3.1856749206781387E-2</c:v>
                </c:pt>
                <c:pt idx="33">
                  <c:v>-2.4111449718475342E-2</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-4.1435956954956055E-2</c:v>
                </c:pt>
                <c:pt idx="1">
                  <c:v>1.20439063757658E-2</c:v>
                </c:pt>
                <c:pt idx="2">
                  <c:v>-5.9454094618558884E-2</c:v>
                </c:pt>
                <c:pt idx="3">
                  <c:v>1.8729684874415398E-2</c:v>
                </c:pt>
                <c:pt idx="4">
                  <c:v>-1.6890645027160645E-2</c:v>
                </c:pt>
                <c:pt idx="5">
                  <c:v>5.0461921840906143E-2</c:v>
                </c:pt>
                <c:pt idx="6">
                  <c:v>2.3886281996965408E-2</c:v>
                </c:pt>
                <c:pt idx="7">
                  <c:v>-2.5898158550262451E-2</c:v>
                </c:pt>
                <c:pt idx="8">
                  <c:v>-1.5310401096940041E-2</c:v>
                </c:pt>
                <c:pt idx="9">
                  <c:v>2.4014096707105637E-2</c:v>
                </c:pt>
                <c:pt idx="10">
                  <c:v>5.7588890194892883E-2</c:v>
                </c:pt>
                <c:pt idx="11">
                  <c:v>-1.5558189712464809E-2</c:v>
                </c:pt>
                <c:pt idx="12">
                  <c:v>-5.3440544754266739E-2</c:v>
                </c:pt>
                <c:pt idx="13">
                  <c:v>4.6388342976570129E-2</c:v>
                </c:pt>
                <c:pt idx="14">
                  <c:v>2.8474807739257813E-2</c:v>
                </c:pt>
                <c:pt idx="15">
                  <c:v>-5.6907165795564651E-2</c:v>
                </c:pt>
                <c:pt idx="16">
                  <c:v>1.3960401527583599E-2</c:v>
                </c:pt>
                <c:pt idx="17">
                  <c:v>-8.4605813026428223E-3</c:v>
                </c:pt>
                <c:pt idx="18">
                  <c:v>-4.1974622756242752E-2</c:v>
                </c:pt>
                <c:pt idx="19">
                  <c:v>2.5345694739371538E-3</c:v>
                </c:pt>
                <c:pt idx="20">
                  <c:v>-2.9463700950145721E-2</c:v>
                </c:pt>
                <c:pt idx="21">
                  <c:v>3.2083097845315933E-2</c:v>
                </c:pt>
                <c:pt idx="22">
                  <c:v>1.3404476456344128E-2</c:v>
                </c:pt>
                <c:pt idx="23">
                  <c:v>1.1028182925656438E-3</c:v>
                </c:pt>
                <c:pt idx="24">
                  <c:v>-5.6235078722238541E-2</c:v>
                </c:pt>
                <c:pt idx="25">
                  <c:v>6.4360722899436951E-2</c:v>
                </c:pt>
                <c:pt idx="26">
                  <c:v>-2.8458381071686745E-2</c:v>
                </c:pt>
                <c:pt idx="27">
                  <c:v>1.9547419622540474E-2</c:v>
                </c:pt>
                <c:pt idx="28">
                  <c:v>-7.4463989585638046E-3</c:v>
                </c:pt>
                <c:pt idx="29">
                  <c:v>-4.6810903586447239E-3</c:v>
                </c:pt>
                <c:pt idx="30">
                  <c:v>3.2501515001058578E-2</c:v>
                </c:pt>
                <c:pt idx="31">
                  <c:v>-6.1880294233560562E-2</c:v>
                </c:pt>
                <c:pt idx="32">
                  <c:v>-8.2931108772754669E-3</c:v>
                </c:pt>
                <c:pt idx="33">
                  <c:v>-5.726093053817749E-2</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-1.2711792252957821E-2</c:v>
                </c:pt>
                <c:pt idx="1">
                  <c:v>-4.2112534865736961E-3</c:v>
                </c:pt>
                <c:pt idx="2">
                  <c:v>3.8981649558991194E-3</c:v>
                </c:pt>
                <c:pt idx="3">
                  <c:v>2.2911917418241501E-2</c:v>
                </c:pt>
                <c:pt idx="4">
                  <c:v>1.0102733969688416E-2</c:v>
                </c:pt>
                <c:pt idx="5">
                  <c:v>-8.8114924728870392E-3</c:v>
                </c:pt>
                <c:pt idx="6">
                  <c:v>-1.4865332283079624E-2</c:v>
                </c:pt>
                <c:pt idx="7">
                  <c:v>2.3318924009799957E-2</c:v>
                </c:pt>
                <c:pt idx="8">
                  <c:v>3.9888132596388459E-4</c:v>
                </c:pt>
                <c:pt idx="9">
                  <c:v>-1.0405507870018482E-2</c:v>
                </c:pt>
                <c:pt idx="10">
                  <c:v>-1.8050327897071838E-2</c:v>
                </c:pt>
                <c:pt idx="11">
                  <c:v>1.5521756373345852E-2</c:v>
                </c:pt>
                <c:pt idx="12">
                  <c:v>2.7053728699684143E-3</c:v>
                </c:pt>
                <c:pt idx="13">
                  <c:v>1.8800150603055954E-2</c:v>
                </c:pt>
                <c:pt idx="14">
                  <c:v>1.6224745661020279E-2</c:v>
                </c:pt>
                <c:pt idx="15">
                  <c:v>3.5516601055860519E-3</c:v>
                </c:pt>
                <c:pt idx="16">
                  <c:v>1.4512280467897654E-3</c:v>
                </c:pt>
                <c:pt idx="17">
                  <c:v>-6.6459299996495247E-3</c:v>
                </c:pt>
                <c:pt idx="18">
                  <c:v>-2.3699399083852768E-2</c:v>
                </c:pt>
                <c:pt idx="19">
                  <c:v>1.9874302670359612E-2</c:v>
                </c:pt>
                <c:pt idx="20">
                  <c:v>3.6750391591340303E-3</c:v>
                </c:pt>
                <c:pt idx="21">
                  <c:v>1.4802494551986456E-3</c:v>
                </c:pt>
                <c:pt idx="22">
                  <c:v>9.9608646705746651E-3</c:v>
                </c:pt>
                <c:pt idx="23">
                  <c:v>-1.1889281682670116E-2</c:v>
                </c:pt>
                <c:pt idx="24">
                  <c:v>5.1195579580962658E-3</c:v>
                </c:pt>
                <c:pt idx="25">
                  <c:v>-7.9261548817157745E-3</c:v>
                </c:pt>
                <c:pt idx="26">
                  <c:v>-1.50119224563241E-2</c:v>
                </c:pt>
                <c:pt idx="27">
                  <c:v>1.3392719440162182E-2</c:v>
                </c:pt>
                <c:pt idx="28">
                  <c:v>-2.1855540573596954E-2</c:v>
                </c:pt>
                <c:pt idx="29">
                  <c:v>-3.9250448346138E-2</c:v>
                </c:pt>
                <c:pt idx="30">
                  <c:v>-6.5526897087693214E-3</c:v>
                </c:pt>
                <c:pt idx="31">
                  <c:v>9.5083359628915787E-3</c:v>
                </c:pt>
                <c:pt idx="32">
                  <c:v>-1.1969450861215591E-2</c:v>
                </c:pt>
                <c:pt idx="33">
                  <c:v>-2.3934785276651382E-2</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-1.9656091928482056E-2</c:v>
                </c:pt>
                <c:pt idx="1">
                  <c:v>-3.3313840627670288E-2</c:v>
                </c:pt>
                <c:pt idx="2">
                  <c:v>1.2099196203052998E-2</c:v>
                </c:pt>
                <c:pt idx="3">
                  <c:v>5.6189659982919693E-2</c:v>
                </c:pt>
                <c:pt idx="4">
                  <c:v>1.1902883648872375E-2</c:v>
                </c:pt>
                <c:pt idx="5">
                  <c:v>8.3549274131655693E-3</c:v>
                </c:pt>
                <c:pt idx="6">
                  <c:v>4.7614581882953644E-2</c:v>
                </c:pt>
                <c:pt idx="7">
                  <c:v>5.6724179536104202E-2</c:v>
                </c:pt>
                <c:pt idx="8">
                  <c:v>-3.2946653664112091E-2</c:v>
                </c:pt>
                <c:pt idx="9">
                  <c:v>2.8441149741411209E-2</c:v>
                </c:pt>
                <c:pt idx="10">
                  <c:v>3.8113504648208618E-2</c:v>
                </c:pt>
                <c:pt idx="11">
                  <c:v>2.0180355757474899E-2</c:v>
                </c:pt>
                <c:pt idx="12">
                  <c:v>-2.3846084251999855E-2</c:v>
                </c:pt>
                <c:pt idx="13">
                  <c:v>-4.6204112470149994E-2</c:v>
                </c:pt>
                <c:pt idx="14">
                  <c:v>-0.14906282722949982</c:v>
                </c:pt>
                <c:pt idx="15">
                  <c:v>-2.0830601453781128E-2</c:v>
                </c:pt>
                <c:pt idx="16">
                  <c:v>-6.0346934944391251E-2</c:v>
                </c:pt>
                <c:pt idx="17">
                  <c:v>-1.5250233002007008E-2</c:v>
                </c:pt>
                <c:pt idx="18">
                  <c:v>-3.2931171357631683E-2</c:v>
                </c:pt>
                <c:pt idx="19">
                  <c:v>-1.9729053601622581E-2</c:v>
                </c:pt>
                <c:pt idx="20">
                  <c:v>-5.2020646631717682E-2</c:v>
                </c:pt>
                <c:pt idx="21">
                  <c:v>-3.9866719394922256E-2</c:v>
                </c:pt>
                <c:pt idx="22">
                  <c:v>4.3024804443120956E-2</c:v>
                </c:pt>
                <c:pt idx="23">
                  <c:v>-2.8208918869495392E-2</c:v>
                </c:pt>
                <c:pt idx="24">
                  <c:v>2.4910600855946541E-2</c:v>
                </c:pt>
                <c:pt idx="25">
                  <c:v>-9.6412740647792816E-2</c:v>
                </c:pt>
                <c:pt idx="26">
                  <c:v>-7.4123650789260864E-2</c:v>
                </c:pt>
                <c:pt idx="27">
                  <c:v>-1.3647042214870453E-2</c:v>
                </c:pt>
                <c:pt idx="28">
                  <c:v>-3.4156996756792068E-2</c:v>
                </c:pt>
                <c:pt idx="29">
                  <c:v>-2.5669720023870468E-2</c:v>
                </c:pt>
                <c:pt idx="30">
                  <c:v>-1.7330886796116829E-2</c:v>
                </c:pt>
                <c:pt idx="31">
                  <c:v>-4.1852425783872604E-2</c:v>
                </c:pt>
                <c:pt idx="32">
                  <c:v>-1.0422574356198311E-2</c:v>
                </c:pt>
                <c:pt idx="33">
                  <c:v>-4.7153506428003311E-2</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6.9686989299952984E-3</c:v>
                </c:pt>
                <c:pt idx="1">
                  <c:v>-2.0478228107094765E-2</c:v>
                </c:pt>
                <c:pt idx="2">
                  <c:v>-2.6228941977024078E-2</c:v>
                </c:pt>
                <c:pt idx="3">
                  <c:v>-1.048008818179369E-2</c:v>
                </c:pt>
                <c:pt idx="4">
                  <c:v>-2.4813458323478699E-2</c:v>
                </c:pt>
                <c:pt idx="5">
                  <c:v>-3.7884525954723358E-2</c:v>
                </c:pt>
                <c:pt idx="6">
                  <c:v>8.0389399081468582E-3</c:v>
                </c:pt>
                <c:pt idx="7">
                  <c:v>7.2878962382674217E-3</c:v>
                </c:pt>
                <c:pt idx="8">
                  <c:v>2.822318859398365E-2</c:v>
                </c:pt>
                <c:pt idx="9">
                  <c:v>-7.4033080600202084E-3</c:v>
                </c:pt>
                <c:pt idx="10">
                  <c:v>3.9339751005172729E-2</c:v>
                </c:pt>
                <c:pt idx="11">
                  <c:v>-5.0785019993782043E-3</c:v>
                </c:pt>
                <c:pt idx="12">
                  <c:v>2.748044952750206E-2</c:v>
                </c:pt>
                <c:pt idx="13">
                  <c:v>7.4972440488636494E-3</c:v>
                </c:pt>
                <c:pt idx="14">
                  <c:v>4.784400574862957E-3</c:v>
                </c:pt>
                <c:pt idx="15">
                  <c:v>-3.0107048805803061E-3</c:v>
                </c:pt>
                <c:pt idx="16">
                  <c:v>-1.714634895324707E-2</c:v>
                </c:pt>
                <c:pt idx="17">
                  <c:v>-9.7064757719635963E-3</c:v>
                </c:pt>
                <c:pt idx="18">
                  <c:v>-3.0194126069545746E-2</c:v>
                </c:pt>
                <c:pt idx="19">
                  <c:v>-2.2857895120978355E-2</c:v>
                </c:pt>
                <c:pt idx="20">
                  <c:v>4.6043833717703819E-3</c:v>
                </c:pt>
                <c:pt idx="21">
                  <c:v>1.634560152888298E-2</c:v>
                </c:pt>
                <c:pt idx="22">
                  <c:v>1.411049347370863E-2</c:v>
                </c:pt>
                <c:pt idx="23">
                  <c:v>1.1798177845776081E-2</c:v>
                </c:pt>
                <c:pt idx="24">
                  <c:v>8.9644221588969231E-3</c:v>
                </c:pt>
                <c:pt idx="25">
                  <c:v>1.298145018517971E-2</c:v>
                </c:pt>
                <c:pt idx="26">
                  <c:v>5.1892739720642567E-3</c:v>
                </c:pt>
                <c:pt idx="27">
                  <c:v>-1.2834962690249085E-3</c:v>
                </c:pt>
                <c:pt idx="28">
                  <c:v>5.4097170941531658E-3</c:v>
                </c:pt>
                <c:pt idx="29">
                  <c:v>2.4649288970977068E-3</c:v>
                </c:pt>
                <c:pt idx="30">
                  <c:v>-3.8679059594869614E-2</c:v>
                </c:pt>
                <c:pt idx="31">
                  <c:v>5.1288928836584091E-2</c:v>
                </c:pt>
                <c:pt idx="32">
                  <c:v>-8.1456452608108521E-3</c:v>
                </c:pt>
                <c:pt idx="33">
                  <c:v>6.3201282173395157E-3</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-3.08789755217731E-3</c:v>
                </c:pt>
                <c:pt idx="1">
                  <c:v>-3.7582446821033955E-3</c:v>
                </c:pt>
                <c:pt idx="2">
                  <c:v>-1.7526900395750999E-2</c:v>
                </c:pt>
                <c:pt idx="3">
                  <c:v>-2.2658124566078186E-2</c:v>
                </c:pt>
                <c:pt idx="4">
                  <c:v>2.10711769759655E-2</c:v>
                </c:pt>
                <c:pt idx="5">
                  <c:v>1.2182094156742096E-2</c:v>
                </c:pt>
                <c:pt idx="6">
                  <c:v>7.5555039802566171E-4</c:v>
                </c:pt>
                <c:pt idx="7">
                  <c:v>7.1206260472536087E-3</c:v>
                </c:pt>
                <c:pt idx="8">
                  <c:v>1.4071007259190083E-2</c:v>
                </c:pt>
                <c:pt idx="9">
                  <c:v>-1.3954066671431065E-2</c:v>
                </c:pt>
                <c:pt idx="10">
                  <c:v>6.1281905509531498E-3</c:v>
                </c:pt>
                <c:pt idx="11">
                  <c:v>2.1434195339679718E-2</c:v>
                </c:pt>
                <c:pt idx="12">
                  <c:v>6.9721825420856476E-3</c:v>
                </c:pt>
                <c:pt idx="13">
                  <c:v>1.6153361648321152E-2</c:v>
                </c:pt>
                <c:pt idx="14">
                  <c:v>6.9288243539631367E-3</c:v>
                </c:pt>
                <c:pt idx="15">
                  <c:v>-2.9744135215878487E-2</c:v>
                </c:pt>
                <c:pt idx="16">
                  <c:v>-2.3569988086819649E-2</c:v>
                </c:pt>
                <c:pt idx="17">
                  <c:v>-2.4791214615106583E-2</c:v>
                </c:pt>
                <c:pt idx="18">
                  <c:v>9.7070112824440002E-3</c:v>
                </c:pt>
                <c:pt idx="19">
                  <c:v>2.1381095051765442E-2</c:v>
                </c:pt>
                <c:pt idx="20">
                  <c:v>-4.0815458633005619E-3</c:v>
                </c:pt>
                <c:pt idx="21">
                  <c:v>-1.079278439283371E-2</c:v>
                </c:pt>
                <c:pt idx="22">
                  <c:v>4.4517805799841881E-3</c:v>
                </c:pt>
                <c:pt idx="23">
                  <c:v>3.5310003906488419E-2</c:v>
                </c:pt>
                <c:pt idx="24">
                  <c:v>9.3917333288118243E-4</c:v>
                </c:pt>
                <c:pt idx="25">
                  <c:v>-1.1196390725672245E-2</c:v>
                </c:pt>
                <c:pt idx="26">
                  <c:v>-1.5050868503749371E-2</c:v>
                </c:pt>
                <c:pt idx="27">
                  <c:v>-1.2565560638904572E-2</c:v>
                </c:pt>
                <c:pt idx="28">
                  <c:v>8.4440357983112335E-2</c:v>
                </c:pt>
                <c:pt idx="29">
                  <c:v>-3.9324339013546705E-4</c:v>
                </c:pt>
                <c:pt idx="30">
                  <c:v>4.3963510543107986E-2</c:v>
                </c:pt>
                <c:pt idx="31">
                  <c:v>-4.4170718640089035E-2</c:v>
                </c:pt>
                <c:pt idx="32">
                  <c:v>2.0211946219205856E-2</c:v>
                </c:pt>
                <c:pt idx="33">
                  <c:v>-7.7886059880256653E-2</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2.5665903463959694E-2</c:v>
                </c:pt>
                <c:pt idx="1">
                  <c:v>5.1008402369916439E-3</c:v>
                </c:pt>
                <c:pt idx="2">
                  <c:v>1.8052767962217331E-2</c:v>
                </c:pt>
                <c:pt idx="3">
                  <c:v>-5.0185946747660637E-3</c:v>
                </c:pt>
                <c:pt idx="4">
                  <c:v>-1.6935296356678009E-2</c:v>
                </c:pt>
                <c:pt idx="5">
                  <c:v>-7.7551859430968761E-3</c:v>
                </c:pt>
                <c:pt idx="6">
                  <c:v>3.7137647159397602E-3</c:v>
                </c:pt>
                <c:pt idx="7">
                  <c:v>-2.6299593970179558E-2</c:v>
                </c:pt>
                <c:pt idx="8">
                  <c:v>1.2073406018316746E-2</c:v>
                </c:pt>
                <c:pt idx="9">
                  <c:v>3.8447992410510778E-3</c:v>
                </c:pt>
                <c:pt idx="10">
                  <c:v>6.811976432800293E-3</c:v>
                </c:pt>
                <c:pt idx="11">
                  <c:v>-5.0022155046463013E-3</c:v>
                </c:pt>
                <c:pt idx="12">
                  <c:v>1.4304658398032188E-2</c:v>
                </c:pt>
                <c:pt idx="13">
                  <c:v>-6.6319420002400875E-3</c:v>
                </c:pt>
                <c:pt idx="14">
                  <c:v>3.3133723773062229E-3</c:v>
                </c:pt>
                <c:pt idx="15">
                  <c:v>-3.5822440404444933E-3</c:v>
                </c:pt>
                <c:pt idx="16">
                  <c:v>-3.1827710568904877E-2</c:v>
                </c:pt>
                <c:pt idx="17">
                  <c:v>-4.0234052576124668E-3</c:v>
                </c:pt>
                <c:pt idx="18">
                  <c:v>-3.8508229772560298E-4</c:v>
                </c:pt>
                <c:pt idx="19">
                  <c:v>-2.4801616091281176E-3</c:v>
                </c:pt>
                <c:pt idx="20">
                  <c:v>5.3933885646983981E-4</c:v>
                </c:pt>
                <c:pt idx="21">
                  <c:v>9.0308226644992828E-3</c:v>
                </c:pt>
                <c:pt idx="22">
                  <c:v>-2.8492441400885582E-2</c:v>
                </c:pt>
                <c:pt idx="23">
                  <c:v>-1.8863114528357983E-3</c:v>
                </c:pt>
                <c:pt idx="24">
                  <c:v>5.1733064465224743E-3</c:v>
                </c:pt>
                <c:pt idx="25">
                  <c:v>-1.0437311138957739E-3</c:v>
                </c:pt>
                <c:pt idx="26">
                  <c:v>-1.3630802277475595E-3</c:v>
                </c:pt>
                <c:pt idx="27">
                  <c:v>1.2298748828470707E-2</c:v>
                </c:pt>
                <c:pt idx="28">
                  <c:v>-5.4621314629912376E-3</c:v>
                </c:pt>
                <c:pt idx="29">
                  <c:v>-2.312791533768177E-2</c:v>
                </c:pt>
                <c:pt idx="30">
                  <c:v>2.6449726428836584E-3</c:v>
                </c:pt>
                <c:pt idx="31">
                  <c:v>-8.2954932004213333E-3</c:v>
                </c:pt>
                <c:pt idx="32">
                  <c:v>2.3058062419295311E-2</c:v>
                </c:pt>
                <c:pt idx="33">
                  <c:v>1.659332774579525E-2</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2.9692739248275757E-2</c:v>
                </c:pt>
                <c:pt idx="1">
                  <c:v>3.6734282970428467E-2</c:v>
                </c:pt>
                <c:pt idx="2">
                  <c:v>2.8550885617733002E-2</c:v>
                </c:pt>
                <c:pt idx="3">
                  <c:v>-8.4491493180394173E-3</c:v>
                </c:pt>
                <c:pt idx="4">
                  <c:v>-1.4882759191095829E-2</c:v>
                </c:pt>
                <c:pt idx="5">
                  <c:v>1.4143336564302444E-2</c:v>
                </c:pt>
                <c:pt idx="6">
                  <c:v>1.9724208686966449E-4</c:v>
                </c:pt>
                <c:pt idx="7">
                  <c:v>-1.8468530848622322E-2</c:v>
                </c:pt>
                <c:pt idx="8">
                  <c:v>-1.0637354105710983E-2</c:v>
                </c:pt>
                <c:pt idx="9">
                  <c:v>-2.7011993806809187E-3</c:v>
                </c:pt>
                <c:pt idx="10">
                  <c:v>1.8662458285689354E-2</c:v>
                </c:pt>
                <c:pt idx="11">
                  <c:v>6.2484398484230042E-2</c:v>
                </c:pt>
                <c:pt idx="12">
                  <c:v>9.7158893942832947E-2</c:v>
                </c:pt>
                <c:pt idx="13">
                  <c:v>5.9941399842500687E-2</c:v>
                </c:pt>
                <c:pt idx="14">
                  <c:v>3.0655392911285162E-3</c:v>
                </c:pt>
                <c:pt idx="15">
                  <c:v>3.5352811217308044E-2</c:v>
                </c:pt>
                <c:pt idx="16">
                  <c:v>5.0806619226932526E-2</c:v>
                </c:pt>
                <c:pt idx="17">
                  <c:v>5.4074883460998535E-2</c:v>
                </c:pt>
                <c:pt idx="18">
                  <c:v>-2.1897368133068085E-3</c:v>
                </c:pt>
                <c:pt idx="19">
                  <c:v>-8.4639087319374084E-2</c:v>
                </c:pt>
                <c:pt idx="20">
                  <c:v>-6.9430939853191376E-2</c:v>
                </c:pt>
                <c:pt idx="21">
                  <c:v>-4.4523689895868301E-2</c:v>
                </c:pt>
                <c:pt idx="22">
                  <c:v>-4.3380990624427795E-2</c:v>
                </c:pt>
                <c:pt idx="23">
                  <c:v>-5.4675322026014328E-2</c:v>
                </c:pt>
                <c:pt idx="24">
                  <c:v>-3.7390172481536865E-2</c:v>
                </c:pt>
                <c:pt idx="25">
                  <c:v>-5.1952924579381943E-2</c:v>
                </c:pt>
                <c:pt idx="26">
                  <c:v>-8.9771218597888947E-2</c:v>
                </c:pt>
                <c:pt idx="27">
                  <c:v>-6.0289826244115829E-2</c:v>
                </c:pt>
                <c:pt idx="28">
                  <c:v>-6.4384691417217255E-2</c:v>
                </c:pt>
                <c:pt idx="29">
                  <c:v>-1.9670534878969193E-2</c:v>
                </c:pt>
                <c:pt idx="30">
                  <c:v>-2.9586641117930412E-2</c:v>
                </c:pt>
                <c:pt idx="31">
                  <c:v>-8.89434814453125E-2</c:v>
                </c:pt>
                <c:pt idx="32">
                  <c:v>-5.8834005147218704E-2</c:v>
                </c:pt>
                <c:pt idx="33">
                  <c:v>9.763120673596859E-3</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-6.1446307227015495E-3</c:v>
                </c:pt>
                <c:pt idx="1">
                  <c:v>5.6775432080030441E-2</c:v>
                </c:pt>
                <c:pt idx="2">
                  <c:v>3.9100912399590015E-3</c:v>
                </c:pt>
                <c:pt idx="3">
                  <c:v>-5.5291075259447098E-2</c:v>
                </c:pt>
                <c:pt idx="4">
                  <c:v>3.31687331199646E-2</c:v>
                </c:pt>
                <c:pt idx="5">
                  <c:v>1.9455121830105782E-2</c:v>
                </c:pt>
                <c:pt idx="6">
                  <c:v>1.8523868173360825E-2</c:v>
                </c:pt>
                <c:pt idx="7">
                  <c:v>-7.6272539794445038E-2</c:v>
                </c:pt>
                <c:pt idx="8">
                  <c:v>1.2659875676035881E-2</c:v>
                </c:pt>
                <c:pt idx="9">
                  <c:v>-2.3376408964395523E-2</c:v>
                </c:pt>
                <c:pt idx="10">
                  <c:v>8.4580825641751289E-3</c:v>
                </c:pt>
                <c:pt idx="11">
                  <c:v>6.1468698084354401E-2</c:v>
                </c:pt>
                <c:pt idx="12">
                  <c:v>-2.5689559057354927E-2</c:v>
                </c:pt>
                <c:pt idx="13">
                  <c:v>-3.934171050786972E-2</c:v>
                </c:pt>
                <c:pt idx="14">
                  <c:v>6.1653187731280923E-4</c:v>
                </c:pt>
                <c:pt idx="15">
                  <c:v>3.4749365877360106E-3</c:v>
                </c:pt>
                <c:pt idx="16">
                  <c:v>-2.2374739870429039E-2</c:v>
                </c:pt>
                <c:pt idx="17">
                  <c:v>-7.999880239367485E-3</c:v>
                </c:pt>
                <c:pt idx="18">
                  <c:v>-1.2287357822060585E-3</c:v>
                </c:pt>
                <c:pt idx="19">
                  <c:v>-1.4025406911969185E-2</c:v>
                </c:pt>
                <c:pt idx="20">
                  <c:v>-5.4244082421064377E-2</c:v>
                </c:pt>
                <c:pt idx="21">
                  <c:v>-3.601379320025444E-2</c:v>
                </c:pt>
                <c:pt idx="22">
                  <c:v>1.7275543883442879E-2</c:v>
                </c:pt>
                <c:pt idx="23">
                  <c:v>-2.3496013134717941E-2</c:v>
                </c:pt>
                <c:pt idx="24">
                  <c:v>-3.6399893462657928E-2</c:v>
                </c:pt>
                <c:pt idx="25">
                  <c:v>2.5834744796156883E-2</c:v>
                </c:pt>
                <c:pt idx="26">
                  <c:v>2.7446746826171875E-2</c:v>
                </c:pt>
                <c:pt idx="27">
                  <c:v>-5.7828787714242935E-2</c:v>
                </c:pt>
                <c:pt idx="28">
                  <c:v>8.1459298729896545E-2</c:v>
                </c:pt>
                <c:pt idx="29">
                  <c:v>6.2121838331222534E-2</c:v>
                </c:pt>
                <c:pt idx="30">
                  <c:v>4.6852808445692062E-3</c:v>
                </c:pt>
                <c:pt idx="31">
                  <c:v>4.6655349433422089E-2</c:v>
                </c:pt>
                <c:pt idx="32">
                  <c:v>-3.3123244065791368E-3</c:v>
                </c:pt>
                <c:pt idx="33">
                  <c:v>-4.7029785811901093E-2</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-6.1231590807437897E-3</c:v>
                </c:pt>
                <c:pt idx="1">
                  <c:v>-2.2085416130721569E-3</c:v>
                </c:pt>
                <c:pt idx="2">
                  <c:v>-5.6085959076881409E-3</c:v>
                </c:pt>
                <c:pt idx="3">
                  <c:v>1.1132125742733479E-2</c:v>
                </c:pt>
                <c:pt idx="4">
                  <c:v>-3.8547897711396217E-3</c:v>
                </c:pt>
                <c:pt idx="5">
                  <c:v>1.0259710252285004E-2</c:v>
                </c:pt>
                <c:pt idx="6">
                  <c:v>2.236661035567522E-3</c:v>
                </c:pt>
                <c:pt idx="7">
                  <c:v>-2.294166199862957E-2</c:v>
                </c:pt>
                <c:pt idx="8">
                  <c:v>1.3675391674041748E-2</c:v>
                </c:pt>
                <c:pt idx="9">
                  <c:v>-1.1527928523719311E-2</c:v>
                </c:pt>
                <c:pt idx="10">
                  <c:v>-2.4763435125350952E-2</c:v>
                </c:pt>
                <c:pt idx="11">
                  <c:v>-9.9348565563559532E-3</c:v>
                </c:pt>
                <c:pt idx="12">
                  <c:v>2.5362132117152214E-2</c:v>
                </c:pt>
                <c:pt idx="13">
                  <c:v>-2.3382750805467367E-3</c:v>
                </c:pt>
                <c:pt idx="14">
                  <c:v>7.1554468013346195E-3</c:v>
                </c:pt>
                <c:pt idx="15">
                  <c:v>-3.5614233929663897E-3</c:v>
                </c:pt>
                <c:pt idx="16">
                  <c:v>2.0433461759239435E-3</c:v>
                </c:pt>
                <c:pt idx="17">
                  <c:v>-1.073821447789669E-2</c:v>
                </c:pt>
                <c:pt idx="18">
                  <c:v>1.0472564026713371E-2</c:v>
                </c:pt>
                <c:pt idx="19">
                  <c:v>-4.8623275011777878E-2</c:v>
                </c:pt>
                <c:pt idx="20">
                  <c:v>9.6785407513380051E-3</c:v>
                </c:pt>
                <c:pt idx="21">
                  <c:v>1.9035224104300141E-3</c:v>
                </c:pt>
                <c:pt idx="22">
                  <c:v>-1.2592596933245659E-2</c:v>
                </c:pt>
                <c:pt idx="23">
                  <c:v>2.4307107552886009E-2</c:v>
                </c:pt>
                <c:pt idx="24">
                  <c:v>-5.3235818631947041E-3</c:v>
                </c:pt>
                <c:pt idx="25">
                  <c:v>4.0611410513520241E-3</c:v>
                </c:pt>
                <c:pt idx="26">
                  <c:v>2.0864129066467285E-2</c:v>
                </c:pt>
                <c:pt idx="27">
                  <c:v>2.0218729972839355E-2</c:v>
                </c:pt>
                <c:pt idx="28">
                  <c:v>3.5728447139263153E-2</c:v>
                </c:pt>
                <c:pt idx="29">
                  <c:v>5.8181047439575195E-2</c:v>
                </c:pt>
                <c:pt idx="30">
                  <c:v>2.0685333758592606E-2</c:v>
                </c:pt>
                <c:pt idx="31">
                  <c:v>3.6259900778532028E-2</c:v>
                </c:pt>
                <c:pt idx="32">
                  <c:v>3.7565156817436218E-2</c:v>
                </c:pt>
                <c:pt idx="33">
                  <c:v>1.3171941973268986E-2</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-1.0820497758686543E-2</c:v>
                </c:pt>
                <c:pt idx="1">
                  <c:v>-5.9198129922151566E-2</c:v>
                </c:pt>
                <c:pt idx="2">
                  <c:v>-5.6621823459863663E-2</c:v>
                </c:pt>
                <c:pt idx="3">
                  <c:v>-8.7266908958554268E-3</c:v>
                </c:pt>
                <c:pt idx="4">
                  <c:v>-2.3495536297559738E-2</c:v>
                </c:pt>
                <c:pt idx="5">
                  <c:v>1.0130382142961025E-2</c:v>
                </c:pt>
                <c:pt idx="6">
                  <c:v>-8.4947468712925911E-4</c:v>
                </c:pt>
                <c:pt idx="7">
                  <c:v>-2.9473459348082542E-2</c:v>
                </c:pt>
                <c:pt idx="8">
                  <c:v>-1.6083342954516411E-2</c:v>
                </c:pt>
                <c:pt idx="9">
                  <c:v>9.0662967413663864E-3</c:v>
                </c:pt>
                <c:pt idx="10">
                  <c:v>-1.8306635320186615E-2</c:v>
                </c:pt>
                <c:pt idx="11">
                  <c:v>-6.996434647589922E-3</c:v>
                </c:pt>
                <c:pt idx="12">
                  <c:v>-2.7321292087435722E-2</c:v>
                </c:pt>
                <c:pt idx="13">
                  <c:v>-3.514755517244339E-2</c:v>
                </c:pt>
                <c:pt idx="14">
                  <c:v>-1.3895148411393166E-2</c:v>
                </c:pt>
                <c:pt idx="15">
                  <c:v>3.9619314484298229E-3</c:v>
                </c:pt>
                <c:pt idx="16">
                  <c:v>-1.1698182672262192E-2</c:v>
                </c:pt>
                <c:pt idx="17">
                  <c:v>3.3823974430561066E-2</c:v>
                </c:pt>
                <c:pt idx="18">
                  <c:v>-1.3717759866267443E-3</c:v>
                </c:pt>
                <c:pt idx="19">
                  <c:v>5.1509714685380459E-3</c:v>
                </c:pt>
                <c:pt idx="20">
                  <c:v>2.3254092957358807E-4</c:v>
                </c:pt>
                <c:pt idx="21">
                  <c:v>1.9564764574170113E-2</c:v>
                </c:pt>
                <c:pt idx="22">
                  <c:v>2.0209593698382378E-2</c:v>
                </c:pt>
                <c:pt idx="23">
                  <c:v>1.3926920481026173E-2</c:v>
                </c:pt>
                <c:pt idx="24">
                  <c:v>-1.8587923841550946E-3</c:v>
                </c:pt>
                <c:pt idx="25">
                  <c:v>1.3106164522469044E-2</c:v>
                </c:pt>
                <c:pt idx="26">
                  <c:v>7.4483314529061317E-3</c:v>
                </c:pt>
                <c:pt idx="27">
                  <c:v>-1.235627755522728E-2</c:v>
                </c:pt>
                <c:pt idx="28">
                  <c:v>-2.8794886544346809E-2</c:v>
                </c:pt>
                <c:pt idx="29">
                  <c:v>-3.7086803466081619E-2</c:v>
                </c:pt>
                <c:pt idx="30">
                  <c:v>2.3785065859556198E-2</c:v>
                </c:pt>
                <c:pt idx="31">
                  <c:v>-1.2178036384284496E-2</c:v>
                </c:pt>
                <c:pt idx="32">
                  <c:v>-2.1412726491689682E-2</c:v>
                </c:pt>
                <c:pt idx="33">
                  <c:v>-2.2141268476843834E-2</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8.4755532443523407E-3</c:v>
                </c:pt>
                <c:pt idx="1">
                  <c:v>-7.2680441662669182E-3</c:v>
                </c:pt>
                <c:pt idx="2">
                  <c:v>-3.9167631417512894E-2</c:v>
                </c:pt>
                <c:pt idx="3">
                  <c:v>2.666935883462429E-2</c:v>
                </c:pt>
                <c:pt idx="4">
                  <c:v>-4.00279201567173E-2</c:v>
                </c:pt>
                <c:pt idx="5">
                  <c:v>-4.0628369897603989E-2</c:v>
                </c:pt>
                <c:pt idx="6">
                  <c:v>-3.5356562584638596E-2</c:v>
                </c:pt>
                <c:pt idx="7">
                  <c:v>2.1540353074669838E-2</c:v>
                </c:pt>
                <c:pt idx="8">
                  <c:v>-1.7347062006592751E-2</c:v>
                </c:pt>
                <c:pt idx="9">
                  <c:v>2.9309980571269989E-2</c:v>
                </c:pt>
                <c:pt idx="10">
                  <c:v>-1.2066602939739823E-3</c:v>
                </c:pt>
                <c:pt idx="11">
                  <c:v>1.6957568004727364E-2</c:v>
                </c:pt>
                <c:pt idx="12">
                  <c:v>-7.9033404588699341E-2</c:v>
                </c:pt>
                <c:pt idx="13">
                  <c:v>-3.3266656100749969E-2</c:v>
                </c:pt>
                <c:pt idx="14">
                  <c:v>2.030816487967968E-2</c:v>
                </c:pt>
                <c:pt idx="15">
                  <c:v>3.705480694770813E-2</c:v>
                </c:pt>
                <c:pt idx="16">
                  <c:v>-5.9648993192240596E-4</c:v>
                </c:pt>
                <c:pt idx="17">
                  <c:v>8.5969781503081322E-3</c:v>
                </c:pt>
                <c:pt idx="18">
                  <c:v>-2.9053475707769394E-2</c:v>
                </c:pt>
                <c:pt idx="19">
                  <c:v>1.7623038962483406E-2</c:v>
                </c:pt>
                <c:pt idx="20">
                  <c:v>2.2056998685002327E-2</c:v>
                </c:pt>
                <c:pt idx="21">
                  <c:v>2.6844525709748268E-2</c:v>
                </c:pt>
                <c:pt idx="22">
                  <c:v>5.9181049466133118E-2</c:v>
                </c:pt>
                <c:pt idx="23">
                  <c:v>-8.4003821015357971E-2</c:v>
                </c:pt>
                <c:pt idx="24">
                  <c:v>3.7172895390540361E-3</c:v>
                </c:pt>
                <c:pt idx="25">
                  <c:v>8.1057902425527573E-3</c:v>
                </c:pt>
                <c:pt idx="26">
                  <c:v>0.12532216310501099</c:v>
                </c:pt>
                <c:pt idx="27">
                  <c:v>-3.1860515475273132E-2</c:v>
                </c:pt>
                <c:pt idx="28">
                  <c:v>5.0029221922159195E-2</c:v>
                </c:pt>
                <c:pt idx="29">
                  <c:v>-0.13414943218231201</c:v>
                </c:pt>
                <c:pt idx="30">
                  <c:v>-1.9179586321115494E-2</c:v>
                </c:pt>
                <c:pt idx="31">
                  <c:v>-2.2528095170855522E-2</c:v>
                </c:pt>
                <c:pt idx="32">
                  <c:v>9.9658921360969543E-2</c:v>
                </c:pt>
                <c:pt idx="33">
                  <c:v>4.0072910487651825E-2</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1.6287993639707565E-2</c:v>
                </c:pt>
                <c:pt idx="1">
                  <c:v>2.2300474811345339E-3</c:v>
                </c:pt>
                <c:pt idx="2">
                  <c:v>-1.2530703097581863E-2</c:v>
                </c:pt>
                <c:pt idx="3">
                  <c:v>3.3013898064382374E-4</c:v>
                </c:pt>
                <c:pt idx="4">
                  <c:v>4.0581598877906799E-3</c:v>
                </c:pt>
                <c:pt idx="5">
                  <c:v>-3.0946487560868263E-2</c:v>
                </c:pt>
                <c:pt idx="6">
                  <c:v>7.1946917159948498E-5</c:v>
                </c:pt>
                <c:pt idx="7">
                  <c:v>1.1018145829439163E-2</c:v>
                </c:pt>
                <c:pt idx="8">
                  <c:v>1.1763767106458545E-3</c:v>
                </c:pt>
                <c:pt idx="9">
                  <c:v>1.2086311355233192E-2</c:v>
                </c:pt>
                <c:pt idx="10">
                  <c:v>3.1027828808873892E-3</c:v>
                </c:pt>
                <c:pt idx="11">
                  <c:v>-1.1840647086501122E-2</c:v>
                </c:pt>
                <c:pt idx="12">
                  <c:v>-1.2584244832396507E-3</c:v>
                </c:pt>
                <c:pt idx="13">
                  <c:v>2.9838057234883308E-3</c:v>
                </c:pt>
                <c:pt idx="14">
                  <c:v>-1.2480680830776691E-2</c:v>
                </c:pt>
                <c:pt idx="15">
                  <c:v>-4.4958083890378475E-3</c:v>
                </c:pt>
                <c:pt idx="16">
                  <c:v>9.6967536956071854E-3</c:v>
                </c:pt>
                <c:pt idx="17">
                  <c:v>1.5588936395943165E-2</c:v>
                </c:pt>
                <c:pt idx="18">
                  <c:v>1.1961386539041996E-2</c:v>
                </c:pt>
                <c:pt idx="19">
                  <c:v>1.5369449742138386E-2</c:v>
                </c:pt>
                <c:pt idx="20">
                  <c:v>-1.4540193602442741E-2</c:v>
                </c:pt>
                <c:pt idx="21">
                  <c:v>-9.6308346837759018E-3</c:v>
                </c:pt>
                <c:pt idx="22">
                  <c:v>-1.6869653016328812E-2</c:v>
                </c:pt>
                <c:pt idx="23">
                  <c:v>-1.1075810762122273E-3</c:v>
                </c:pt>
                <c:pt idx="24">
                  <c:v>-6.2858038581907749E-3</c:v>
                </c:pt>
                <c:pt idx="25">
                  <c:v>2.3551726713776588E-2</c:v>
                </c:pt>
                <c:pt idx="26">
                  <c:v>-3.0345299746841192E-3</c:v>
                </c:pt>
                <c:pt idx="27">
                  <c:v>-2.3554731160402298E-2</c:v>
                </c:pt>
                <c:pt idx="28">
                  <c:v>1.2783507816493511E-2</c:v>
                </c:pt>
                <c:pt idx="29">
                  <c:v>-4.8053506761789322E-3</c:v>
                </c:pt>
                <c:pt idx="30">
                  <c:v>2.7144988998770714E-2</c:v>
                </c:pt>
                <c:pt idx="31">
                  <c:v>-5.2517127245664597E-2</c:v>
                </c:pt>
                <c:pt idx="32">
                  <c:v>-5.4557458497583866E-3</c:v>
                </c:pt>
                <c:pt idx="33">
                  <c:v>-7.7051314292475581E-4</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-3.8624368607997894E-2</c:v>
                </c:pt>
                <c:pt idx="1">
                  <c:v>2.8069864958524704E-2</c:v>
                </c:pt>
                <c:pt idx="2">
                  <c:v>1.2728651985526085E-2</c:v>
                </c:pt>
                <c:pt idx="3">
                  <c:v>1.5569088980555534E-2</c:v>
                </c:pt>
                <c:pt idx="4">
                  <c:v>-7.2738379240036011E-3</c:v>
                </c:pt>
                <c:pt idx="5">
                  <c:v>6.5168137662112713E-3</c:v>
                </c:pt>
                <c:pt idx="6">
                  <c:v>-2.3884234949946404E-2</c:v>
                </c:pt>
                <c:pt idx="7">
                  <c:v>-6.9318343885242939E-3</c:v>
                </c:pt>
                <c:pt idx="8">
                  <c:v>-3.6769495345652103E-3</c:v>
                </c:pt>
                <c:pt idx="9">
                  <c:v>-6.5918234176933765E-3</c:v>
                </c:pt>
                <c:pt idx="10">
                  <c:v>7.0352631155401468E-4</c:v>
                </c:pt>
                <c:pt idx="11">
                  <c:v>-3.1800106167793274E-2</c:v>
                </c:pt>
                <c:pt idx="12">
                  <c:v>2.3629885166883469E-2</c:v>
                </c:pt>
                <c:pt idx="13">
                  <c:v>-1.454569399356842E-3</c:v>
                </c:pt>
                <c:pt idx="14">
                  <c:v>-1.345074363052845E-2</c:v>
                </c:pt>
                <c:pt idx="15">
                  <c:v>-7.8901415690779686E-3</c:v>
                </c:pt>
                <c:pt idx="16">
                  <c:v>-2.7956115081906319E-2</c:v>
                </c:pt>
                <c:pt idx="17">
                  <c:v>1.0220460826531053E-3</c:v>
                </c:pt>
                <c:pt idx="18">
                  <c:v>-2.9142803978174925E-3</c:v>
                </c:pt>
                <c:pt idx="19">
                  <c:v>2.3219237104058266E-2</c:v>
                </c:pt>
                <c:pt idx="20">
                  <c:v>-1.8799703568220139E-2</c:v>
                </c:pt>
                <c:pt idx="21">
                  <c:v>2.0585848018527031E-2</c:v>
                </c:pt>
                <c:pt idx="22">
                  <c:v>9.9556222558021545E-3</c:v>
                </c:pt>
                <c:pt idx="23">
                  <c:v>-2.499108575284481E-2</c:v>
                </c:pt>
                <c:pt idx="24">
                  <c:v>1.5348554588854313E-3</c:v>
                </c:pt>
                <c:pt idx="25">
                  <c:v>1.3752001337707043E-2</c:v>
                </c:pt>
                <c:pt idx="26">
                  <c:v>-2.6045253034681082E-3</c:v>
                </c:pt>
                <c:pt idx="27">
                  <c:v>-5.7442136108875275E-2</c:v>
                </c:pt>
                <c:pt idx="28">
                  <c:v>-1.6144320368766785E-2</c:v>
                </c:pt>
                <c:pt idx="29">
                  <c:v>2.3033530451357365E-3</c:v>
                </c:pt>
                <c:pt idx="30">
                  <c:v>1.6619244590401649E-2</c:v>
                </c:pt>
                <c:pt idx="31">
                  <c:v>-1.5420818235725164E-3</c:v>
                </c:pt>
                <c:pt idx="32">
                  <c:v>5.3038690239191055E-2</c:v>
                </c:pt>
                <c:pt idx="33">
                  <c:v>4.3042242527008057E-2</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8.7093906477093697E-3</c:v>
                </c:pt>
                <c:pt idx="1">
                  <c:v>-2.2860690951347351E-3</c:v>
                </c:pt>
                <c:pt idx="2">
                  <c:v>1.8392918631434441E-2</c:v>
                </c:pt>
                <c:pt idx="3">
                  <c:v>-2.072584442794323E-2</c:v>
                </c:pt>
                <c:pt idx="4">
                  <c:v>-2.1343952044844627E-2</c:v>
                </c:pt>
                <c:pt idx="5">
                  <c:v>2.0932905375957489E-2</c:v>
                </c:pt>
                <c:pt idx="6">
                  <c:v>-7.9136453568935394E-3</c:v>
                </c:pt>
                <c:pt idx="7">
                  <c:v>-2.4843050632625818E-3</c:v>
                </c:pt>
                <c:pt idx="8">
                  <c:v>4.2273029685020447E-3</c:v>
                </c:pt>
                <c:pt idx="9">
                  <c:v>1.5634631738066673E-2</c:v>
                </c:pt>
                <c:pt idx="10">
                  <c:v>-6.0527073219418526E-3</c:v>
                </c:pt>
                <c:pt idx="11">
                  <c:v>-2.0615760236978531E-2</c:v>
                </c:pt>
                <c:pt idx="12">
                  <c:v>-2.5213710963726044E-2</c:v>
                </c:pt>
                <c:pt idx="13">
                  <c:v>-5.2427458576858044E-3</c:v>
                </c:pt>
                <c:pt idx="14">
                  <c:v>1.5533146448433399E-2</c:v>
                </c:pt>
                <c:pt idx="15">
                  <c:v>-1.306363008916378E-2</c:v>
                </c:pt>
                <c:pt idx="16">
                  <c:v>-1.1497640982270241E-2</c:v>
                </c:pt>
                <c:pt idx="17">
                  <c:v>8.4926383569836617E-3</c:v>
                </c:pt>
                <c:pt idx="18">
                  <c:v>-5.2823752164840698E-2</c:v>
                </c:pt>
                <c:pt idx="19">
                  <c:v>1.8077680841088295E-2</c:v>
                </c:pt>
                <c:pt idx="20">
                  <c:v>-2.7562949806451797E-2</c:v>
                </c:pt>
                <c:pt idx="21">
                  <c:v>-1.412105280905962E-3</c:v>
                </c:pt>
                <c:pt idx="22">
                  <c:v>2.3889942094683647E-2</c:v>
                </c:pt>
                <c:pt idx="23">
                  <c:v>1.5735849738121033E-2</c:v>
                </c:pt>
                <c:pt idx="24">
                  <c:v>5.6873064488172531E-2</c:v>
                </c:pt>
                <c:pt idx="25">
                  <c:v>1.4670070260763168E-2</c:v>
                </c:pt>
                <c:pt idx="26">
                  <c:v>-1.4451098628342152E-2</c:v>
                </c:pt>
                <c:pt idx="27">
                  <c:v>-1.318084541708231E-2</c:v>
                </c:pt>
                <c:pt idx="28">
                  <c:v>1.379034947603941E-2</c:v>
                </c:pt>
                <c:pt idx="29">
                  <c:v>4.033949226140976E-2</c:v>
                </c:pt>
                <c:pt idx="30">
                  <c:v>2.413485012948513E-2</c:v>
                </c:pt>
                <c:pt idx="31">
                  <c:v>3.8136310875415802E-2</c:v>
                </c:pt>
                <c:pt idx="32">
                  <c:v>-1.2412835843861103E-2</c:v>
                </c:pt>
                <c:pt idx="33">
                  <c:v>2.2811168804764748E-2</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-2.2250950336456299E-2</c:v>
                </c:pt>
                <c:pt idx="1">
                  <c:v>-2.6328198611736298E-2</c:v>
                </c:pt>
                <c:pt idx="2">
                  <c:v>-2.3822164162993431E-2</c:v>
                </c:pt>
                <c:pt idx="3">
                  <c:v>1.3912145048379898E-2</c:v>
                </c:pt>
                <c:pt idx="4">
                  <c:v>-2.7630988508462906E-2</c:v>
                </c:pt>
                <c:pt idx="5">
                  <c:v>-8.4800096228718758E-3</c:v>
                </c:pt>
                <c:pt idx="6">
                  <c:v>-2.991379052400589E-2</c:v>
                </c:pt>
                <c:pt idx="7">
                  <c:v>9.7864661365747452E-3</c:v>
                </c:pt>
                <c:pt idx="8">
                  <c:v>4.4305671006441116E-2</c:v>
                </c:pt>
                <c:pt idx="9">
                  <c:v>3.7734486162662506E-2</c:v>
                </c:pt>
                <c:pt idx="10">
                  <c:v>6.5691908821463585E-3</c:v>
                </c:pt>
                <c:pt idx="11">
                  <c:v>-2.5788638740777969E-3</c:v>
                </c:pt>
                <c:pt idx="12">
                  <c:v>2.3492267355322838E-3</c:v>
                </c:pt>
                <c:pt idx="13">
                  <c:v>-4.0859286673367023E-3</c:v>
                </c:pt>
                <c:pt idx="14">
                  <c:v>1.0620508342981339E-2</c:v>
                </c:pt>
                <c:pt idx="15">
                  <c:v>-7.7164815738797188E-3</c:v>
                </c:pt>
                <c:pt idx="16">
                  <c:v>2.122421283274889E-3</c:v>
                </c:pt>
                <c:pt idx="17">
                  <c:v>6.6023052204400301E-4</c:v>
                </c:pt>
                <c:pt idx="18">
                  <c:v>2.3446248844265938E-2</c:v>
                </c:pt>
                <c:pt idx="19">
                  <c:v>-5.8702370151877403E-3</c:v>
                </c:pt>
                <c:pt idx="20">
                  <c:v>-1.4106548624113202E-3</c:v>
                </c:pt>
                <c:pt idx="21">
                  <c:v>-1.4822009950876236E-2</c:v>
                </c:pt>
                <c:pt idx="22">
                  <c:v>-2.3866579867899418E-3</c:v>
                </c:pt>
                <c:pt idx="23">
                  <c:v>-8.5099339485168457E-3</c:v>
                </c:pt>
                <c:pt idx="24">
                  <c:v>-5.2193418145179749E-2</c:v>
                </c:pt>
                <c:pt idx="25">
                  <c:v>-2.1848343312740326E-2</c:v>
                </c:pt>
                <c:pt idx="26">
                  <c:v>3.0317289754748344E-2</c:v>
                </c:pt>
                <c:pt idx="27">
                  <c:v>-1.9563939422369003E-3</c:v>
                </c:pt>
                <c:pt idx="28">
                  <c:v>2.0180158317089081E-2</c:v>
                </c:pt>
                <c:pt idx="29">
                  <c:v>3.8865279406309128E-2</c:v>
                </c:pt>
                <c:pt idx="30">
                  <c:v>4.368305578827858E-2</c:v>
                </c:pt>
                <c:pt idx="31">
                  <c:v>4.6656336635351181E-2</c:v>
                </c:pt>
                <c:pt idx="32">
                  <c:v>3.6426521837711334E-2</c:v>
                </c:pt>
                <c:pt idx="33">
                  <c:v>1.0485399514436722E-2</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8.0567393451929092E-3</c:v>
                </c:pt>
                <c:pt idx="1">
                  <c:v>4.1689313948154449E-2</c:v>
                </c:pt>
                <c:pt idx="2">
                  <c:v>-4.3770581483840942E-2</c:v>
                </c:pt>
                <c:pt idx="3">
                  <c:v>1.1870488524436951E-2</c:v>
                </c:pt>
                <c:pt idx="4">
                  <c:v>2.3457396309822798E-4</c:v>
                </c:pt>
                <c:pt idx="5">
                  <c:v>-2.2701701149344444E-2</c:v>
                </c:pt>
                <c:pt idx="6">
                  <c:v>-7.4476846493780613E-3</c:v>
                </c:pt>
                <c:pt idx="7">
                  <c:v>-8.1012174487113953E-3</c:v>
                </c:pt>
                <c:pt idx="8">
                  <c:v>-3.7170901894569397E-2</c:v>
                </c:pt>
                <c:pt idx="9">
                  <c:v>8.2460260018706322E-3</c:v>
                </c:pt>
                <c:pt idx="10">
                  <c:v>-7.6540268957614899E-2</c:v>
                </c:pt>
                <c:pt idx="11">
                  <c:v>-1.2370659969747066E-2</c:v>
                </c:pt>
                <c:pt idx="12">
                  <c:v>-7.4765913188457489E-2</c:v>
                </c:pt>
                <c:pt idx="13">
                  <c:v>-2.636774443089962E-3</c:v>
                </c:pt>
                <c:pt idx="14">
                  <c:v>5.0340272486209869E-2</c:v>
                </c:pt>
                <c:pt idx="15">
                  <c:v>8.2058645784854889E-2</c:v>
                </c:pt>
                <c:pt idx="16">
                  <c:v>-6.1039086431264877E-2</c:v>
                </c:pt>
                <c:pt idx="17">
                  <c:v>2.3097926750779152E-2</c:v>
                </c:pt>
                <c:pt idx="18">
                  <c:v>6.7993387579917908E-2</c:v>
                </c:pt>
                <c:pt idx="19">
                  <c:v>-1.0983445681631565E-2</c:v>
                </c:pt>
                <c:pt idx="20">
                  <c:v>-8.3582503721117973E-3</c:v>
                </c:pt>
                <c:pt idx="21">
                  <c:v>5.3705178201198578E-2</c:v>
                </c:pt>
                <c:pt idx="22">
                  <c:v>-3.0491113662719727E-2</c:v>
                </c:pt>
                <c:pt idx="23">
                  <c:v>-1.9404726102948189E-2</c:v>
                </c:pt>
                <c:pt idx="24">
                  <c:v>3.1456485390663147E-2</c:v>
                </c:pt>
                <c:pt idx="25">
                  <c:v>-2.7413836214691401E-3</c:v>
                </c:pt>
                <c:pt idx="26">
                  <c:v>-4.6905472874641418E-2</c:v>
                </c:pt>
                <c:pt idx="27">
                  <c:v>-1.9870955497026443E-2</c:v>
                </c:pt>
                <c:pt idx="28">
                  <c:v>-3.5873636603355408E-2</c:v>
                </c:pt>
                <c:pt idx="29">
                  <c:v>4.7954700887203217E-2</c:v>
                </c:pt>
                <c:pt idx="30">
                  <c:v>-5.9209860861301422E-2</c:v>
                </c:pt>
                <c:pt idx="31">
                  <c:v>5.721239373087883E-2</c:v>
                </c:pt>
                <c:pt idx="32">
                  <c:v>-3.9371270686388016E-2</c:v>
                </c:pt>
                <c:pt idx="33">
                  <c:v>-8.2475662231445313E-2</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1.6660619294270873E-3</c:v>
                </c:pt>
                <c:pt idx="1">
                  <c:v>-4.4135521166026592E-3</c:v>
                </c:pt>
                <c:pt idx="2">
                  <c:v>8.3713866770267487E-3</c:v>
                </c:pt>
                <c:pt idx="3">
                  <c:v>9.2640629736706614E-4</c:v>
                </c:pt>
                <c:pt idx="4">
                  <c:v>-1.0578258894383907E-2</c:v>
                </c:pt>
                <c:pt idx="5">
                  <c:v>6.6483975388109684E-3</c:v>
                </c:pt>
                <c:pt idx="6">
                  <c:v>-6.289016455411911E-3</c:v>
                </c:pt>
                <c:pt idx="7">
                  <c:v>8.8788177818059921E-3</c:v>
                </c:pt>
                <c:pt idx="8">
                  <c:v>5.9214322827756405E-3</c:v>
                </c:pt>
                <c:pt idx="9">
                  <c:v>-1.6129475086927414E-2</c:v>
                </c:pt>
                <c:pt idx="10">
                  <c:v>8.1520825624465942E-3</c:v>
                </c:pt>
                <c:pt idx="11">
                  <c:v>7.9953381791710854E-3</c:v>
                </c:pt>
                <c:pt idx="12">
                  <c:v>2.7238600887358189E-4</c:v>
                </c:pt>
                <c:pt idx="13">
                  <c:v>-1.6148030757904053E-2</c:v>
                </c:pt>
                <c:pt idx="14">
                  <c:v>2.4462516885250807E-3</c:v>
                </c:pt>
                <c:pt idx="15">
                  <c:v>8.6080916225910187E-3</c:v>
                </c:pt>
                <c:pt idx="16">
                  <c:v>-2.6830192655324936E-2</c:v>
                </c:pt>
                <c:pt idx="17">
                  <c:v>2.4138728156685829E-2</c:v>
                </c:pt>
                <c:pt idx="18">
                  <c:v>-4.3791807256639004E-3</c:v>
                </c:pt>
                <c:pt idx="19">
                  <c:v>1.6687227413058281E-2</c:v>
                </c:pt>
                <c:pt idx="20">
                  <c:v>-1.7953429371118546E-2</c:v>
                </c:pt>
                <c:pt idx="21">
                  <c:v>1.1087233200669289E-2</c:v>
                </c:pt>
                <c:pt idx="22">
                  <c:v>-1.0212620720267296E-2</c:v>
                </c:pt>
                <c:pt idx="23">
                  <c:v>1.0464324615895748E-2</c:v>
                </c:pt>
                <c:pt idx="24">
                  <c:v>-1.6306575387716293E-2</c:v>
                </c:pt>
                <c:pt idx="25">
                  <c:v>-1.5016420744359493E-2</c:v>
                </c:pt>
                <c:pt idx="26">
                  <c:v>7.3472056537866592E-3</c:v>
                </c:pt>
                <c:pt idx="27">
                  <c:v>-3.3275503665208817E-3</c:v>
                </c:pt>
                <c:pt idx="28">
                  <c:v>7.0690035820007324E-2</c:v>
                </c:pt>
                <c:pt idx="29">
                  <c:v>3.7556964904069901E-2</c:v>
                </c:pt>
                <c:pt idx="30">
                  <c:v>-4.7313883900642395E-2</c:v>
                </c:pt>
                <c:pt idx="31">
                  <c:v>-1.7176516354084015E-2</c:v>
                </c:pt>
                <c:pt idx="32">
                  <c:v>3.9888806641101837E-3</c:v>
                </c:pt>
                <c:pt idx="33">
                  <c:v>-1.6684304922819138E-2</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6AD3-4E80-80C2-FF751C415B63}"/>
              </c:ext>
            </c:extLst>
          </c:dPt>
          <c:dPt>
            <c:idx val="35"/>
            <c:invertIfNegative val="0"/>
            <c:bubble3D val="0"/>
            <c:spPr>
              <a:solidFill>
                <a:srgbClr val="FF0000"/>
              </a:solidFill>
              <a:ln>
                <a:noFill/>
              </a:ln>
              <a:effectLst/>
            </c:spPr>
            <c:extLst>
              <c:ext xmlns:c16="http://schemas.microsoft.com/office/drawing/2014/chart" uri="{C3380CC4-5D6E-409C-BE32-E72D297353CC}">
                <c16:uniqueId val="{00000006-DE80-4CB9-9597-DF0F077E33A2}"/>
              </c:ext>
            </c:extLst>
          </c:dPt>
          <c:cat>
            <c:strRef>
              <c:f>'Placebo Lags Figure'!$A$2:$A$37</c:f>
              <c:strCache>
                <c:ptCount val="36"/>
                <c:pt idx="0">
                  <c:v>MS</c:v>
                </c:pt>
                <c:pt idx="1">
                  <c:v>AR</c:v>
                </c:pt>
                <c:pt idx="2">
                  <c:v>ND</c:v>
                </c:pt>
                <c:pt idx="3">
                  <c:v>SC</c:v>
                </c:pt>
                <c:pt idx="4">
                  <c:v>MT</c:v>
                </c:pt>
                <c:pt idx="5">
                  <c:v>VT</c:v>
                </c:pt>
                <c:pt idx="6">
                  <c:v>WY</c:v>
                </c:pt>
                <c:pt idx="7">
                  <c:v>ME</c:v>
                </c:pt>
                <c:pt idx="8">
                  <c:v>NH</c:v>
                </c:pt>
                <c:pt idx="9">
                  <c:v>SD</c:v>
                </c:pt>
                <c:pt idx="10">
                  <c:v>KS</c:v>
                </c:pt>
                <c:pt idx="11">
                  <c:v>NE</c:v>
                </c:pt>
                <c:pt idx="12">
                  <c:v>ID</c:v>
                </c:pt>
                <c:pt idx="13">
                  <c:v>MD</c:v>
                </c:pt>
                <c:pt idx="14">
                  <c:v>CO</c:v>
                </c:pt>
                <c:pt idx="15">
                  <c:v>MO</c:v>
                </c:pt>
                <c:pt idx="16">
                  <c:v>TX</c:v>
                </c:pt>
                <c:pt idx="17">
                  <c:v>LA</c:v>
                </c:pt>
                <c:pt idx="18">
                  <c:v>WI</c:v>
                </c:pt>
                <c:pt idx="19">
                  <c:v>WV</c:v>
                </c:pt>
                <c:pt idx="20">
                  <c:v>MA</c:v>
                </c:pt>
                <c:pt idx="21">
                  <c:v>OH</c:v>
                </c:pt>
                <c:pt idx="22">
                  <c:v>IN</c:v>
                </c:pt>
                <c:pt idx="23">
                  <c:v>MN</c:v>
                </c:pt>
                <c:pt idx="24">
                  <c:v>WA</c:v>
                </c:pt>
                <c:pt idx="25">
                  <c:v>OR</c:v>
                </c:pt>
                <c:pt idx="26">
                  <c:v>KY</c:v>
                </c:pt>
                <c:pt idx="27">
                  <c:v>TN</c:v>
                </c:pt>
                <c:pt idx="28">
                  <c:v>AL</c:v>
                </c:pt>
                <c:pt idx="29">
                  <c:v>AZ</c:v>
                </c:pt>
                <c:pt idx="30">
                  <c:v>PA</c:v>
                </c:pt>
                <c:pt idx="31">
                  <c:v>NC</c:v>
                </c:pt>
                <c:pt idx="32">
                  <c:v>VA</c:v>
                </c:pt>
                <c:pt idx="33">
                  <c:v>GA</c:v>
                </c:pt>
                <c:pt idx="34">
                  <c:v>MI</c:v>
                </c:pt>
                <c:pt idx="35">
                  <c:v>IL</c:v>
                </c:pt>
              </c:strCache>
            </c:strRef>
          </c:cat>
          <c:val>
            <c:numRef>
              <c:f>'Placebo Lags Figure'!$B$2:$B$37</c:f>
              <c:numCache>
                <c:formatCode>_(* #,##0.00_);_(* \(#,##0.00\);_(* "-"??_);_(@_)</c:formatCode>
                <c:ptCount val="36"/>
                <c:pt idx="0">
                  <c:v>5.7048919331730303</c:v>
                </c:pt>
                <c:pt idx="1">
                  <c:v>4.496504464375878</c:v>
                </c:pt>
                <c:pt idx="2">
                  <c:v>4.1338172218596094</c:v>
                </c:pt>
                <c:pt idx="3">
                  <c:v>3.8719174375562164</c:v>
                </c:pt>
                <c:pt idx="4">
                  <c:v>3.7331124224713848</c:v>
                </c:pt>
                <c:pt idx="5">
                  <c:v>3.4434821697167983</c:v>
                </c:pt>
                <c:pt idx="6">
                  <c:v>3.3149248328406959</c:v>
                </c:pt>
                <c:pt idx="7">
                  <c:v>3.1066059678764626</c:v>
                </c:pt>
                <c:pt idx="8">
                  <c:v>3.001081330652803</c:v>
                </c:pt>
                <c:pt idx="9">
                  <c:v>2.729659064423994</c:v>
                </c:pt>
                <c:pt idx="10">
                  <c:v>2.6396583769050461</c:v>
                </c:pt>
                <c:pt idx="11">
                  <c:v>2.3061188568865529</c:v>
                </c:pt>
                <c:pt idx="12">
                  <c:v>2.0823572299598174</c:v>
                </c:pt>
                <c:pt idx="13">
                  <c:v>1.9872265384629533</c:v>
                </c:pt>
                <c:pt idx="14">
                  <c:v>1.9294470041766019</c:v>
                </c:pt>
                <c:pt idx="15">
                  <c:v>1.8821307217067451</c:v>
                </c:pt>
                <c:pt idx="16">
                  <c:v>1.8764319115063894</c:v>
                </c:pt>
                <c:pt idx="17">
                  <c:v>1.8220801423376789</c:v>
                </c:pt>
                <c:pt idx="18">
                  <c:v>1.7754581427392109</c:v>
                </c:pt>
                <c:pt idx="19">
                  <c:v>1.7578247962105435</c:v>
                </c:pt>
                <c:pt idx="20">
                  <c:v>1.6382567880212366</c:v>
                </c:pt>
                <c:pt idx="21">
                  <c:v>1.5470797260604996</c:v>
                </c:pt>
                <c:pt idx="22">
                  <c:v>1.5456627357238777</c:v>
                </c:pt>
                <c:pt idx="23">
                  <c:v>1.4962049619749094</c:v>
                </c:pt>
                <c:pt idx="24">
                  <c:v>1.4516130179190907</c:v>
                </c:pt>
                <c:pt idx="25">
                  <c:v>1.3420251808551427</c:v>
                </c:pt>
                <c:pt idx="26">
                  <c:v>1.2968463193707409</c:v>
                </c:pt>
                <c:pt idx="27">
                  <c:v>1.2859869892354854</c:v>
                </c:pt>
                <c:pt idx="28">
                  <c:v>1.283112666886266</c:v>
                </c:pt>
                <c:pt idx="29">
                  <c:v>1.2557621030321777</c:v>
                </c:pt>
                <c:pt idx="30">
                  <c:v>1.0753875853156527</c:v>
                </c:pt>
                <c:pt idx="31">
                  <c:v>1.0747079544550944</c:v>
                </c:pt>
                <c:pt idx="32">
                  <c:v>0.99715594377711092</c:v>
                </c:pt>
                <c:pt idx="33">
                  <c:v>0.93426615499151977</c:v>
                </c:pt>
                <c:pt idx="34">
                  <c:v>0.81555424785878861</c:v>
                </c:pt>
                <c:pt idx="35">
                  <c:v>1</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03BF-4616-920B-3B10DDB33686}"/>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0.46409379726648337</c:v>
                </c:pt>
                <c:pt idx="1">
                  <c:v>0.45417230641841888</c:v>
                </c:pt>
                <c:pt idx="2">
                  <c:v>0.41898042371869088</c:v>
                </c:pt>
                <c:pt idx="3">
                  <c:v>0.39270129913091661</c:v>
                </c:pt>
                <c:pt idx="4">
                  <c:v>0.41936417025327677</c:v>
                </c:pt>
                <c:pt idx="5">
                  <c:v>0.39052555578947074</c:v>
                </c:pt>
                <c:pt idx="6">
                  <c:v>0.37933190551400187</c:v>
                </c:pt>
                <c:pt idx="7">
                  <c:v>0.38563938981294632</c:v>
                </c:pt>
                <c:pt idx="8">
                  <c:v>0.38219956463575372</c:v>
                </c:pt>
                <c:pt idx="9">
                  <c:v>0.37587051388621329</c:v>
                </c:pt>
                <c:pt idx="10">
                  <c:v>0.36361245816946036</c:v>
                </c:pt>
                <c:pt idx="11">
                  <c:v>0.33778256237506865</c:v>
                </c:pt>
                <c:pt idx="12">
                  <c:v>0.33300294750928883</c:v>
                </c:pt>
                <c:pt idx="13">
                  <c:v>0.33452633103728302</c:v>
                </c:pt>
                <c:pt idx="14">
                  <c:v>0.30679406479001042</c:v>
                </c:pt>
                <c:pt idx="15">
                  <c:v>0.27817331631481651</c:v>
                </c:pt>
                <c:pt idx="16">
                  <c:v>0.31621912422776227</c:v>
                </c:pt>
                <c:pt idx="17">
                  <c:v>0.28286562258005138</c:v>
                </c:pt>
                <c:pt idx="18">
                  <c:v>0.30447611433267596</c:v>
                </c:pt>
                <c:pt idx="19">
                  <c:v>0.30996625009179118</c:v>
                </c:pt>
                <c:pt idx="20">
                  <c:v>0.31471189543604849</c:v>
                </c:pt>
                <c:pt idx="21">
                  <c:v>0.30234938293695446</c:v>
                </c:pt>
                <c:pt idx="22">
                  <c:v>0.29137469252943998</c:v>
                </c:pt>
                <c:pt idx="23">
                  <c:v>0.30309589132666587</c:v>
                </c:pt>
                <c:pt idx="24">
                  <c:v>0.30032211939990522</c:v>
                </c:pt>
                <c:pt idx="25">
                  <c:v>0.30877213242650037</c:v>
                </c:pt>
                <c:pt idx="26">
                  <c:v>0.31561786864697927</c:v>
                </c:pt>
                <c:pt idx="27">
                  <c:v>0.30088931144773956</c:v>
                </c:pt>
                <c:pt idx="28">
                  <c:v>0.29165321768820285</c:v>
                </c:pt>
                <c:pt idx="29">
                  <c:v>0.29056902673840523</c:v>
                </c:pt>
                <c:pt idx="30">
                  <c:v>0.29605962260067464</c:v>
                </c:pt>
                <c:pt idx="31">
                  <c:v>0.27607860396802425</c:v>
                </c:pt>
                <c:pt idx="32">
                  <c:v>0.27671616150438788</c:v>
                </c:pt>
                <c:pt idx="33">
                  <c:v>0.26352136230468748</c:v>
                </c:pt>
              </c:numCache>
            </c:numRef>
          </c:val>
          <c:smooth val="0"/>
          <c:extLst>
            <c:ext xmlns:c16="http://schemas.microsoft.com/office/drawing/2014/chart" uri="{C3380CC4-5D6E-409C-BE32-E72D297353CC}">
              <c16:uniqueId val="{00000001-03BF-4616-920B-3B10DDB33686}"/>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0.48228700101375577</c:v>
                </c:pt>
                <c:pt idx="1">
                  <c:v>0.47278970080614091</c:v>
                </c:pt>
                <c:pt idx="2">
                  <c:v>0.44887328904867169</c:v>
                </c:pt>
                <c:pt idx="3">
                  <c:v>0.39510069736838344</c:v>
                </c:pt>
                <c:pt idx="4">
                  <c:v>0.42445299726724628</c:v>
                </c:pt>
                <c:pt idx="5">
                  <c:v>0.39168473652005198</c:v>
                </c:pt>
                <c:pt idx="6">
                  <c:v>0.37972277048230174</c:v>
                </c:pt>
                <c:pt idx="7">
                  <c:v>0.38681029346585266</c:v>
                </c:pt>
                <c:pt idx="8">
                  <c:v>0.38388854730129246</c:v>
                </c:pt>
                <c:pt idx="9">
                  <c:v>0.37415594106912609</c:v>
                </c:pt>
                <c:pt idx="10">
                  <c:v>0.36787040922045705</c:v>
                </c:pt>
                <c:pt idx="11">
                  <c:v>0.33762407806515693</c:v>
                </c:pt>
                <c:pt idx="12">
                  <c:v>0.33315306511521342</c:v>
                </c:pt>
                <c:pt idx="13">
                  <c:v>0.33824564017355446</c:v>
                </c:pt>
                <c:pt idx="14">
                  <c:v>0.30819683644175533</c:v>
                </c:pt>
                <c:pt idx="15">
                  <c:v>0.2709095198512077</c:v>
                </c:pt>
                <c:pt idx="16">
                  <c:v>0.31271353800594814</c:v>
                </c:pt>
                <c:pt idx="17">
                  <c:v>0.27654516890645031</c:v>
                </c:pt>
                <c:pt idx="18">
                  <c:v>0.30864462181925767</c:v>
                </c:pt>
                <c:pt idx="19">
                  <c:v>0.31235578151047227</c:v>
                </c:pt>
                <c:pt idx="20">
                  <c:v>0.31839093524217604</c:v>
                </c:pt>
                <c:pt idx="21">
                  <c:v>0.30408468064665795</c:v>
                </c:pt>
                <c:pt idx="22">
                  <c:v>0.28526734203100207</c:v>
                </c:pt>
                <c:pt idx="23">
                  <c:v>0.30441561080515384</c:v>
                </c:pt>
                <c:pt idx="24">
                  <c:v>0.30074744701385503</c:v>
                </c:pt>
                <c:pt idx="25">
                  <c:v>0.31099383589625357</c:v>
                </c:pt>
                <c:pt idx="26">
                  <c:v>0.31295839202404024</c:v>
                </c:pt>
                <c:pt idx="27">
                  <c:v>0.29937458840012554</c:v>
                </c:pt>
                <c:pt idx="28">
                  <c:v>0.30302641174197198</c:v>
                </c:pt>
                <c:pt idx="29">
                  <c:v>0.29561367610096934</c:v>
                </c:pt>
                <c:pt idx="30">
                  <c:v>0.29834927231073383</c:v>
                </c:pt>
                <c:pt idx="31">
                  <c:v>0.26792270199954504</c:v>
                </c:pt>
                <c:pt idx="32">
                  <c:v>0.28711836794018747</c:v>
                </c:pt>
                <c:pt idx="33">
                  <c:v>0.26444836005568506</c:v>
                </c:pt>
              </c:numCache>
            </c:numRef>
          </c:val>
          <c:smooth val="0"/>
          <c:extLst>
            <c:ext xmlns:c16="http://schemas.microsoft.com/office/drawing/2014/chart" uri="{C3380CC4-5D6E-409C-BE32-E72D297353CC}">
              <c16:uniqueId val="{00000002-03BF-4616-920B-3B10DDB33686}"/>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0.47398253843188293</c:v>
                </c:pt>
                <c:pt idx="1">
                  <c:v>0.45236734914779669</c:v>
                </c:pt>
                <c:pt idx="2">
                  <c:v>0.43545530906319618</c:v>
                </c:pt>
                <c:pt idx="3">
                  <c:v>0.39171120119094849</c:v>
                </c:pt>
                <c:pt idx="4">
                  <c:v>0.4079908309280873</c:v>
                </c:pt>
                <c:pt idx="5">
                  <c:v>0.38775285640358925</c:v>
                </c:pt>
                <c:pt idx="6">
                  <c:v>0.37844999146461489</c:v>
                </c:pt>
                <c:pt idx="7">
                  <c:v>0.39300604000687595</c:v>
                </c:pt>
                <c:pt idx="8">
                  <c:v>0.38302743315696708</c:v>
                </c:pt>
                <c:pt idx="9">
                  <c:v>0.37461552992463115</c:v>
                </c:pt>
                <c:pt idx="10">
                  <c:v>0.36702327033877374</c:v>
                </c:pt>
                <c:pt idx="11">
                  <c:v>0.33256053504347804</c:v>
                </c:pt>
                <c:pt idx="12">
                  <c:v>0.33940507405996323</c:v>
                </c:pt>
                <c:pt idx="13">
                  <c:v>0.33852979902923103</c:v>
                </c:pt>
                <c:pt idx="14">
                  <c:v>0.30573887276649475</c:v>
                </c:pt>
                <c:pt idx="15">
                  <c:v>0.27338833163678644</c:v>
                </c:pt>
                <c:pt idx="16">
                  <c:v>0.31573280028998851</c:v>
                </c:pt>
                <c:pt idx="17">
                  <c:v>0.28018135598301885</c:v>
                </c:pt>
                <c:pt idx="18">
                  <c:v>0.3094890230894089</c:v>
                </c:pt>
                <c:pt idx="19">
                  <c:v>0.3117872311919927</c:v>
                </c:pt>
                <c:pt idx="20">
                  <c:v>0.31995645138621331</c:v>
                </c:pt>
                <c:pt idx="21">
                  <c:v>0.30809729203581809</c:v>
                </c:pt>
                <c:pt idx="22">
                  <c:v>0.29028318646550177</c:v>
                </c:pt>
                <c:pt idx="23">
                  <c:v>0.305473459944129</c:v>
                </c:pt>
                <c:pt idx="24">
                  <c:v>0.30387140661478046</c:v>
                </c:pt>
                <c:pt idx="25">
                  <c:v>0.31143042105436325</c:v>
                </c:pt>
                <c:pt idx="26">
                  <c:v>0.31108253422379495</c:v>
                </c:pt>
                <c:pt idx="27">
                  <c:v>0.30158553607761862</c:v>
                </c:pt>
                <c:pt idx="28">
                  <c:v>0.28726993325352668</c:v>
                </c:pt>
                <c:pt idx="29">
                  <c:v>0.28369061687588693</c:v>
                </c:pt>
                <c:pt idx="30">
                  <c:v>0.30170943227410318</c:v>
                </c:pt>
                <c:pt idx="31">
                  <c:v>0.26652599848806863</c:v>
                </c:pt>
                <c:pt idx="32">
                  <c:v>0.28290823572874069</c:v>
                </c:pt>
                <c:pt idx="33">
                  <c:v>0.27226672585308553</c:v>
                </c:pt>
              </c:numCache>
            </c:numRef>
          </c:val>
          <c:smooth val="0"/>
          <c:extLst>
            <c:ext xmlns:c16="http://schemas.microsoft.com/office/drawing/2014/chart" uri="{C3380CC4-5D6E-409C-BE32-E72D297353CC}">
              <c16:uniqueId val="{00000003-03BF-4616-920B-3B10DDB33686}"/>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0.48528488674759862</c:v>
                </c:pt>
                <c:pt idx="1">
                  <c:v>0.46626636961102486</c:v>
                </c:pt>
                <c:pt idx="2">
                  <c:v>0.45899132481217386</c:v>
                </c:pt>
                <c:pt idx="3">
                  <c:v>0.38580292481184009</c:v>
                </c:pt>
                <c:pt idx="4">
                  <c:v>0.40930934002995489</c:v>
                </c:pt>
                <c:pt idx="5">
                  <c:v>0.38921840479969977</c:v>
                </c:pt>
                <c:pt idx="6">
                  <c:v>0.37312516161799436</c:v>
                </c:pt>
                <c:pt idx="7">
                  <c:v>0.38611947938799862</c:v>
                </c:pt>
                <c:pt idx="8">
                  <c:v>0.39109276846051211</c:v>
                </c:pt>
                <c:pt idx="9">
                  <c:v>0.36703254547715181</c:v>
                </c:pt>
                <c:pt idx="10">
                  <c:v>0.39317331823706625</c:v>
                </c:pt>
                <c:pt idx="11">
                  <c:v>0.35543639060854915</c:v>
                </c:pt>
                <c:pt idx="12">
                  <c:v>0.36001733118295665</c:v>
                </c:pt>
                <c:pt idx="13">
                  <c:v>0.34920098811388012</c:v>
                </c:pt>
                <c:pt idx="14">
                  <c:v>0.30348851555585854</c:v>
                </c:pt>
                <c:pt idx="15">
                  <c:v>0.2695530108511448</c:v>
                </c:pt>
                <c:pt idx="16">
                  <c:v>0.33435923972725867</c:v>
                </c:pt>
                <c:pt idx="17">
                  <c:v>0.28138632720708845</c:v>
                </c:pt>
                <c:pt idx="18">
                  <c:v>0.30817437353730198</c:v>
                </c:pt>
                <c:pt idx="19">
                  <c:v>0.30737118357419968</c:v>
                </c:pt>
                <c:pt idx="20">
                  <c:v>0.31303684094548223</c:v>
                </c:pt>
                <c:pt idx="21">
                  <c:v>0.29678414872288705</c:v>
                </c:pt>
                <c:pt idx="22">
                  <c:v>0.29405825927853585</c:v>
                </c:pt>
                <c:pt idx="23">
                  <c:v>0.30670402427017684</c:v>
                </c:pt>
                <c:pt idx="24">
                  <c:v>0.29936054757237429</c:v>
                </c:pt>
                <c:pt idx="25">
                  <c:v>0.31641818815469741</c:v>
                </c:pt>
                <c:pt idx="26">
                  <c:v>0.31818930175900462</c:v>
                </c:pt>
                <c:pt idx="27">
                  <c:v>0.29690806390345093</c:v>
                </c:pt>
                <c:pt idx="28">
                  <c:v>0.3079481359422207</c:v>
                </c:pt>
                <c:pt idx="29">
                  <c:v>0.28496091145277019</c:v>
                </c:pt>
                <c:pt idx="30">
                  <c:v>0.30457611916959287</c:v>
                </c:pt>
                <c:pt idx="31">
                  <c:v>0.26133523337543008</c:v>
                </c:pt>
                <c:pt idx="32">
                  <c:v>0.29418011400103572</c:v>
                </c:pt>
                <c:pt idx="33">
                  <c:v>0.28691261203587054</c:v>
                </c:pt>
              </c:numCache>
            </c:numRef>
          </c:val>
          <c:smooth val="0"/>
          <c:extLst>
            <c:ext xmlns:c16="http://schemas.microsoft.com/office/drawing/2014/chart" uri="{C3380CC4-5D6E-409C-BE32-E72D297353CC}">
              <c16:uniqueId val="{00000004-03BF-4616-920B-3B10DDB33686}"/>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EC04-4C72-9801-E6D19C61ED67}"/>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0.46409379726648337</c:v>
                </c:pt>
                <c:pt idx="1">
                  <c:v>0.45417230641841888</c:v>
                </c:pt>
                <c:pt idx="2">
                  <c:v>0.41898042371869088</c:v>
                </c:pt>
                <c:pt idx="3">
                  <c:v>0.39270129913091661</c:v>
                </c:pt>
                <c:pt idx="4">
                  <c:v>0.41936417025327677</c:v>
                </c:pt>
                <c:pt idx="5">
                  <c:v>0.39052555578947074</c:v>
                </c:pt>
                <c:pt idx="6">
                  <c:v>0.37933190551400187</c:v>
                </c:pt>
                <c:pt idx="7">
                  <c:v>0.38563938981294632</c:v>
                </c:pt>
                <c:pt idx="8">
                  <c:v>0.38219956463575372</c:v>
                </c:pt>
                <c:pt idx="9">
                  <c:v>0.37587051388621329</c:v>
                </c:pt>
                <c:pt idx="10">
                  <c:v>0.36361245816946036</c:v>
                </c:pt>
                <c:pt idx="11">
                  <c:v>0.33778256237506865</c:v>
                </c:pt>
                <c:pt idx="12">
                  <c:v>0.33300294750928883</c:v>
                </c:pt>
                <c:pt idx="13">
                  <c:v>0.33452633103728302</c:v>
                </c:pt>
                <c:pt idx="14">
                  <c:v>0.30679406479001042</c:v>
                </c:pt>
                <c:pt idx="15">
                  <c:v>0.27817331631481651</c:v>
                </c:pt>
                <c:pt idx="16">
                  <c:v>0.31621912422776227</c:v>
                </c:pt>
                <c:pt idx="17">
                  <c:v>0.28286562258005138</c:v>
                </c:pt>
                <c:pt idx="18">
                  <c:v>0.30447611433267596</c:v>
                </c:pt>
                <c:pt idx="19">
                  <c:v>0.30996625009179118</c:v>
                </c:pt>
                <c:pt idx="20">
                  <c:v>0.31471189543604849</c:v>
                </c:pt>
                <c:pt idx="21">
                  <c:v>0.30234938293695446</c:v>
                </c:pt>
                <c:pt idx="22">
                  <c:v>0.29137469252943998</c:v>
                </c:pt>
                <c:pt idx="23">
                  <c:v>0.30309589132666587</c:v>
                </c:pt>
                <c:pt idx="24">
                  <c:v>0.30032211939990522</c:v>
                </c:pt>
                <c:pt idx="25">
                  <c:v>0.30877213242650037</c:v>
                </c:pt>
                <c:pt idx="26">
                  <c:v>0.31561786864697927</c:v>
                </c:pt>
                <c:pt idx="27">
                  <c:v>0.30088931144773956</c:v>
                </c:pt>
                <c:pt idx="28">
                  <c:v>0.29165321768820285</c:v>
                </c:pt>
                <c:pt idx="29">
                  <c:v>0.29056902673840523</c:v>
                </c:pt>
                <c:pt idx="30">
                  <c:v>0.29605962260067464</c:v>
                </c:pt>
                <c:pt idx="31">
                  <c:v>0.27607860396802425</c:v>
                </c:pt>
                <c:pt idx="32">
                  <c:v>0.27671616150438788</c:v>
                </c:pt>
                <c:pt idx="33">
                  <c:v>0.26352136230468748</c:v>
                </c:pt>
              </c:numCache>
            </c:numRef>
          </c:val>
          <c:smooth val="0"/>
          <c:extLst>
            <c:ext xmlns:c16="http://schemas.microsoft.com/office/drawing/2014/chart" uri="{C3380CC4-5D6E-409C-BE32-E72D297353CC}">
              <c16:uniqueId val="{00000001-EC04-4C72-9801-E6D19C61ED67}"/>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0.48228700101375577</c:v>
                </c:pt>
                <c:pt idx="1">
                  <c:v>0.47278970080614091</c:v>
                </c:pt>
                <c:pt idx="2">
                  <c:v>0.44887328904867169</c:v>
                </c:pt>
                <c:pt idx="3">
                  <c:v>0.39510069736838344</c:v>
                </c:pt>
                <c:pt idx="4">
                  <c:v>0.42445299726724628</c:v>
                </c:pt>
                <c:pt idx="5">
                  <c:v>0.39168473652005198</c:v>
                </c:pt>
                <c:pt idx="6">
                  <c:v>0.37972277048230174</c:v>
                </c:pt>
                <c:pt idx="7">
                  <c:v>0.38681029346585266</c:v>
                </c:pt>
                <c:pt idx="8">
                  <c:v>0.38388854730129246</c:v>
                </c:pt>
                <c:pt idx="9">
                  <c:v>0.37415594106912609</c:v>
                </c:pt>
                <c:pt idx="10">
                  <c:v>0.36787040922045705</c:v>
                </c:pt>
                <c:pt idx="11">
                  <c:v>0.33762407806515693</c:v>
                </c:pt>
                <c:pt idx="12">
                  <c:v>0.33315306511521342</c:v>
                </c:pt>
                <c:pt idx="13">
                  <c:v>0.33824564017355446</c:v>
                </c:pt>
                <c:pt idx="14">
                  <c:v>0.30819683644175533</c:v>
                </c:pt>
                <c:pt idx="15">
                  <c:v>0.2709095198512077</c:v>
                </c:pt>
                <c:pt idx="16">
                  <c:v>0.31271353800594814</c:v>
                </c:pt>
                <c:pt idx="17">
                  <c:v>0.27654516890645031</c:v>
                </c:pt>
                <c:pt idx="18">
                  <c:v>0.30864462181925767</c:v>
                </c:pt>
                <c:pt idx="19">
                  <c:v>0.31235578151047227</c:v>
                </c:pt>
                <c:pt idx="20">
                  <c:v>0.31839093524217604</c:v>
                </c:pt>
                <c:pt idx="21">
                  <c:v>0.30408468064665795</c:v>
                </c:pt>
                <c:pt idx="22">
                  <c:v>0.28526734203100207</c:v>
                </c:pt>
                <c:pt idx="23">
                  <c:v>0.30441561080515384</c:v>
                </c:pt>
                <c:pt idx="24">
                  <c:v>0.30074744701385503</c:v>
                </c:pt>
                <c:pt idx="25">
                  <c:v>0.31099383589625357</c:v>
                </c:pt>
                <c:pt idx="26">
                  <c:v>0.31295839202404024</c:v>
                </c:pt>
                <c:pt idx="27">
                  <c:v>0.29937458840012554</c:v>
                </c:pt>
                <c:pt idx="28">
                  <c:v>0.30302641174197198</c:v>
                </c:pt>
                <c:pt idx="29">
                  <c:v>0.29561367610096934</c:v>
                </c:pt>
                <c:pt idx="30">
                  <c:v>0.29834927231073383</c:v>
                </c:pt>
                <c:pt idx="31">
                  <c:v>0.26792270199954504</c:v>
                </c:pt>
                <c:pt idx="32">
                  <c:v>0.28711836794018747</c:v>
                </c:pt>
                <c:pt idx="33">
                  <c:v>0.26444836005568506</c:v>
                </c:pt>
              </c:numCache>
            </c:numRef>
          </c:val>
          <c:smooth val="0"/>
          <c:extLst>
            <c:ext xmlns:c16="http://schemas.microsoft.com/office/drawing/2014/chart" uri="{C3380CC4-5D6E-409C-BE32-E72D297353CC}">
              <c16:uniqueId val="{00000002-EC04-4C72-9801-E6D19C61ED67}"/>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0.47398253843188293</c:v>
                </c:pt>
                <c:pt idx="1">
                  <c:v>0.45236734914779669</c:v>
                </c:pt>
                <c:pt idx="2">
                  <c:v>0.43545530906319618</c:v>
                </c:pt>
                <c:pt idx="3">
                  <c:v>0.39171120119094849</c:v>
                </c:pt>
                <c:pt idx="4">
                  <c:v>0.4079908309280873</c:v>
                </c:pt>
                <c:pt idx="5">
                  <c:v>0.38775285640358925</c:v>
                </c:pt>
                <c:pt idx="6">
                  <c:v>0.37844999146461489</c:v>
                </c:pt>
                <c:pt idx="7">
                  <c:v>0.39300604000687595</c:v>
                </c:pt>
                <c:pt idx="8">
                  <c:v>0.38302743315696708</c:v>
                </c:pt>
                <c:pt idx="9">
                  <c:v>0.37461552992463115</c:v>
                </c:pt>
                <c:pt idx="10">
                  <c:v>0.36702327033877374</c:v>
                </c:pt>
                <c:pt idx="11">
                  <c:v>0.33256053504347804</c:v>
                </c:pt>
                <c:pt idx="12">
                  <c:v>0.33940507405996323</c:v>
                </c:pt>
                <c:pt idx="13">
                  <c:v>0.33852979902923103</c:v>
                </c:pt>
                <c:pt idx="14">
                  <c:v>0.30573887276649475</c:v>
                </c:pt>
                <c:pt idx="15">
                  <c:v>0.27338833163678644</c:v>
                </c:pt>
                <c:pt idx="16">
                  <c:v>0.31573280028998851</c:v>
                </c:pt>
                <c:pt idx="17">
                  <c:v>0.28018135598301885</c:v>
                </c:pt>
                <c:pt idx="18">
                  <c:v>0.3094890230894089</c:v>
                </c:pt>
                <c:pt idx="19">
                  <c:v>0.3117872311919927</c:v>
                </c:pt>
                <c:pt idx="20">
                  <c:v>0.31995645138621331</c:v>
                </c:pt>
                <c:pt idx="21">
                  <c:v>0.30809729203581809</c:v>
                </c:pt>
                <c:pt idx="22">
                  <c:v>0.29028318646550177</c:v>
                </c:pt>
                <c:pt idx="23">
                  <c:v>0.305473459944129</c:v>
                </c:pt>
                <c:pt idx="24">
                  <c:v>0.30387140661478046</c:v>
                </c:pt>
                <c:pt idx="25">
                  <c:v>0.31143042105436325</c:v>
                </c:pt>
                <c:pt idx="26">
                  <c:v>0.31108253422379495</c:v>
                </c:pt>
                <c:pt idx="27">
                  <c:v>0.30158553607761862</c:v>
                </c:pt>
                <c:pt idx="28">
                  <c:v>0.28726993325352668</c:v>
                </c:pt>
                <c:pt idx="29">
                  <c:v>0.28369061687588693</c:v>
                </c:pt>
                <c:pt idx="30">
                  <c:v>0.30170943227410318</c:v>
                </c:pt>
                <c:pt idx="31">
                  <c:v>0.26652599848806863</c:v>
                </c:pt>
                <c:pt idx="32">
                  <c:v>0.28290823572874069</c:v>
                </c:pt>
                <c:pt idx="33">
                  <c:v>0.27226672585308553</c:v>
                </c:pt>
              </c:numCache>
            </c:numRef>
          </c:val>
          <c:smooth val="0"/>
          <c:extLst>
            <c:ext xmlns:c16="http://schemas.microsoft.com/office/drawing/2014/chart" uri="{C3380CC4-5D6E-409C-BE32-E72D297353CC}">
              <c16:uniqueId val="{00000003-EC04-4C72-9801-E6D19C61ED67}"/>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0.48528488674759862</c:v>
                </c:pt>
                <c:pt idx="1">
                  <c:v>0.46626636961102486</c:v>
                </c:pt>
                <c:pt idx="2">
                  <c:v>0.45899132481217386</c:v>
                </c:pt>
                <c:pt idx="3">
                  <c:v>0.38580292481184009</c:v>
                </c:pt>
                <c:pt idx="4">
                  <c:v>0.40930934002995489</c:v>
                </c:pt>
                <c:pt idx="5">
                  <c:v>0.38921840479969977</c:v>
                </c:pt>
                <c:pt idx="6">
                  <c:v>0.37312516161799436</c:v>
                </c:pt>
                <c:pt idx="7">
                  <c:v>0.38611947938799862</c:v>
                </c:pt>
                <c:pt idx="8">
                  <c:v>0.39109276846051211</c:v>
                </c:pt>
                <c:pt idx="9">
                  <c:v>0.36703254547715181</c:v>
                </c:pt>
                <c:pt idx="10">
                  <c:v>0.39317331823706625</c:v>
                </c:pt>
                <c:pt idx="11">
                  <c:v>0.35543639060854915</c:v>
                </c:pt>
                <c:pt idx="12">
                  <c:v>0.36001733118295665</c:v>
                </c:pt>
                <c:pt idx="13">
                  <c:v>0.34920098811388012</c:v>
                </c:pt>
                <c:pt idx="14">
                  <c:v>0.30348851555585854</c:v>
                </c:pt>
                <c:pt idx="15">
                  <c:v>0.2695530108511448</c:v>
                </c:pt>
                <c:pt idx="16">
                  <c:v>0.33435923972725867</c:v>
                </c:pt>
                <c:pt idx="17">
                  <c:v>0.28138632720708845</c:v>
                </c:pt>
                <c:pt idx="18">
                  <c:v>0.30817437353730198</c:v>
                </c:pt>
                <c:pt idx="19">
                  <c:v>0.30737118357419968</c:v>
                </c:pt>
                <c:pt idx="20">
                  <c:v>0.31303684094548223</c:v>
                </c:pt>
                <c:pt idx="21">
                  <c:v>0.29678414872288705</c:v>
                </c:pt>
                <c:pt idx="22">
                  <c:v>0.29405825927853585</c:v>
                </c:pt>
                <c:pt idx="23">
                  <c:v>0.30670402427017684</c:v>
                </c:pt>
                <c:pt idx="24">
                  <c:v>0.29936054757237429</c:v>
                </c:pt>
                <c:pt idx="25">
                  <c:v>0.31641818815469741</c:v>
                </c:pt>
                <c:pt idx="26">
                  <c:v>0.31818930175900462</c:v>
                </c:pt>
                <c:pt idx="27">
                  <c:v>0.29690806390345093</c:v>
                </c:pt>
                <c:pt idx="28">
                  <c:v>0.3079481359422207</c:v>
                </c:pt>
                <c:pt idx="29">
                  <c:v>0.28496091145277019</c:v>
                </c:pt>
                <c:pt idx="30">
                  <c:v>0.30457611916959287</c:v>
                </c:pt>
                <c:pt idx="31">
                  <c:v>0.26133523337543008</c:v>
                </c:pt>
                <c:pt idx="32">
                  <c:v>0.29418011400103572</c:v>
                </c:pt>
                <c:pt idx="33">
                  <c:v>0.28691261203587054</c:v>
                </c:pt>
              </c:numCache>
            </c:numRef>
          </c:val>
          <c:smooth val="0"/>
          <c:extLst>
            <c:ext xmlns:c16="http://schemas.microsoft.com/office/drawing/2014/chart" uri="{C3380CC4-5D6E-409C-BE32-E72D297353CC}">
              <c16:uniqueId val="{00000004-EC04-4C72-9801-E6D19C61ED67}"/>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3.5899250272728679E-3</c:v>
                </c:pt>
                <c:pt idx="1">
                  <c:v>-9.7177918253490998E-3</c:v>
                </c:pt>
                <c:pt idx="2">
                  <c:v>1.9980377508700221E-2</c:v>
                </c:pt>
                <c:pt idx="3">
                  <c:v>2.3590610114099428E-3</c:v>
                </c:pt>
                <c:pt idx="4">
                  <c:v>-2.5224517407004019E-2</c:v>
                </c:pt>
                <c:pt idx="5">
                  <c:v>1.7024231899632213E-2</c:v>
                </c:pt>
                <c:pt idx="6">
                  <c:v>-1.6579191586009265E-2</c:v>
                </c:pt>
                <c:pt idx="7">
                  <c:v>2.3023627389826214E-2</c:v>
                </c:pt>
                <c:pt idx="8">
                  <c:v>1.5493038149208547E-2</c:v>
                </c:pt>
                <c:pt idx="9">
                  <c:v>-4.2912320243004384E-2</c:v>
                </c:pt>
                <c:pt idx="10">
                  <c:v>2.2419701082552167E-2</c:v>
                </c:pt>
                <c:pt idx="11">
                  <c:v>2.367007280564425E-2</c:v>
                </c:pt>
                <c:pt idx="12">
                  <c:v>8.1796877925219703E-4</c:v>
                </c:pt>
                <c:pt idx="13">
                  <c:v>-4.827132711248841E-2</c:v>
                </c:pt>
                <c:pt idx="14">
                  <c:v>7.9735951289010322E-3</c:v>
                </c:pt>
                <c:pt idx="15">
                  <c:v>3.0945066124000619E-2</c:v>
                </c:pt>
                <c:pt idx="16">
                  <c:v>-8.48468397858686E-2</c:v>
                </c:pt>
                <c:pt idx="17">
                  <c:v>8.533637811615237E-2</c:v>
                </c:pt>
                <c:pt idx="18">
                  <c:v>-1.4382674510269406E-2</c:v>
                </c:pt>
                <c:pt idx="19">
                  <c:v>5.3835629228895898E-2</c:v>
                </c:pt>
                <c:pt idx="20">
                  <c:v>-5.7047188350465017E-2</c:v>
                </c:pt>
                <c:pt idx="21">
                  <c:v>3.6670268741627758E-2</c:v>
                </c:pt>
                <c:pt idx="22">
                  <c:v>-3.5049786910193469E-2</c:v>
                </c:pt>
                <c:pt idx="23">
                  <c:v>3.4524799252003649E-2</c:v>
                </c:pt>
                <c:pt idx="24">
                  <c:v>-5.4296950111366607E-2</c:v>
                </c:pt>
                <c:pt idx="25">
                  <c:v>-4.8632695353126587E-2</c:v>
                </c:pt>
                <c:pt idx="26">
                  <c:v>2.3278801214522412E-2</c:v>
                </c:pt>
                <c:pt idx="27">
                  <c:v>-1.1059051121169209E-2</c:v>
                </c:pt>
                <c:pt idx="28">
                  <c:v>0.24237701947324403</c:v>
                </c:pt>
                <c:pt idx="29">
                  <c:v>0.1292531624615916</c:v>
                </c:pt>
                <c:pt idx="30">
                  <c:v>-0.15981201436718234</c:v>
                </c:pt>
                <c:pt idx="31">
                  <c:v>-6.2216036668269005E-2</c:v>
                </c:pt>
                <c:pt idx="32">
                  <c:v>1.4415062089338054E-2</c:v>
                </c:pt>
                <c:pt idx="33">
                  <c:v>-6.3312911592010704E-2</c:v>
                </c:pt>
              </c:numCache>
            </c:numRef>
          </c:val>
          <c:smooth val="0"/>
          <c:extLst>
            <c:ext xmlns:c16="http://schemas.microsoft.com/office/drawing/2014/chart" uri="{C3380CC4-5D6E-409C-BE32-E72D297353CC}">
              <c16:uniqueId val="{00000000-7A26-4F24-AD82-C54F7285D8FE}"/>
            </c:ext>
          </c:extLst>
        </c:ser>
        <c:ser>
          <c:idx val="2"/>
          <c:order val="1"/>
          <c:tx>
            <c:strRef>
              <c:f>'Pre-Treatment Test'!$C$37</c:f>
              <c:strCache>
                <c:ptCount val="1"/>
                <c:pt idx="0">
                  <c:v>1985-1998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4.1177277520102654E-2</c:v>
                </c:pt>
                <c:pt idx="1">
                  <c:v>3.0042622410959008E-2</c:v>
                </c:pt>
                <c:pt idx="2">
                  <c:v>8.5245108805051678E-2</c:v>
                </c:pt>
                <c:pt idx="3">
                  <c:v>8.4176124808903862E-3</c:v>
                </c:pt>
                <c:pt idx="4">
                  <c:v>-1.2932955671889819E-2</c:v>
                </c:pt>
                <c:pt idx="5">
                  <c:v>1.9933322968979796E-2</c:v>
                </c:pt>
                <c:pt idx="6">
                  <c:v>-1.5532782931113766E-2</c:v>
                </c:pt>
                <c:pt idx="7">
                  <c:v>2.5981007849489257E-2</c:v>
                </c:pt>
                <c:pt idx="8">
                  <c:v>1.9824543228892905E-2</c:v>
                </c:pt>
                <c:pt idx="9">
                  <c:v>-4.769147491788267E-2</c:v>
                </c:pt>
                <c:pt idx="10">
                  <c:v>3.3734797260115912E-2</c:v>
                </c:pt>
                <c:pt idx="11">
                  <c:v>2.3211773220957351E-2</c:v>
                </c:pt>
                <c:pt idx="12">
                  <c:v>1.2681967078406935E-3</c:v>
                </c:pt>
                <c:pt idx="13">
                  <c:v>-3.6744659326850837E-2</c:v>
                </c:pt>
                <c:pt idx="14">
                  <c:v>1.2488847571469763E-2</c:v>
                </c:pt>
                <c:pt idx="15">
                  <c:v>4.9621556467416162E-3</c:v>
                </c:pt>
                <c:pt idx="16">
                  <c:v>-9.7008206890671078E-2</c:v>
                </c:pt>
                <c:pt idx="17">
                  <c:v>6.443169526848111E-2</c:v>
                </c:pt>
                <c:pt idx="18">
                  <c:v>-6.8257584005502233E-4</c:v>
                </c:pt>
                <c:pt idx="19">
                  <c:v>6.1073816017887271E-2</c:v>
                </c:pt>
                <c:pt idx="20">
                  <c:v>-4.4832900026149008E-2</c:v>
                </c:pt>
                <c:pt idx="21">
                  <c:v>4.216763175507196E-2</c:v>
                </c:pt>
                <c:pt idx="22">
                  <c:v>-5.7209392657517441E-2</c:v>
                </c:pt>
                <c:pt idx="23">
                  <c:v>3.8710381013248328E-2</c:v>
                </c:pt>
                <c:pt idx="24">
                  <c:v>-5.2805926295078742E-2</c:v>
                </c:pt>
                <c:pt idx="25">
                  <c:v>-4.1141386430399614E-2</c:v>
                </c:pt>
                <c:pt idx="26">
                  <c:v>1.4978761140506997E-2</c:v>
                </c:pt>
                <c:pt idx="27">
                  <c:v>-1.6174630420722591E-2</c:v>
                </c:pt>
                <c:pt idx="28">
                  <c:v>0.27081214210031984</c:v>
                </c:pt>
                <c:pt idx="29">
                  <c:v>0.14411246307609532</c:v>
                </c:pt>
                <c:pt idx="30">
                  <c:v>-0.15091116060658333</c:v>
                </c:pt>
                <c:pt idx="31">
                  <c:v>-9.4551220658865023E-2</c:v>
                </c:pt>
                <c:pt idx="32">
                  <c:v>5.0122488464432166E-2</c:v>
                </c:pt>
                <c:pt idx="33">
                  <c:v>-5.958557262328E-2</c:v>
                </c:pt>
              </c:numCache>
            </c:numRef>
          </c:val>
          <c:smooth val="0"/>
          <c:extLst>
            <c:ext xmlns:c16="http://schemas.microsoft.com/office/drawing/2014/chart" uri="{C3380CC4-5D6E-409C-BE32-E72D297353CC}">
              <c16:uniqueId val="{00000001-7A26-4F24-AD82-C54F7285D8FE}"/>
            </c:ext>
          </c:extLst>
        </c:ser>
        <c:ser>
          <c:idx val="3"/>
          <c:order val="2"/>
          <c:tx>
            <c:strRef>
              <c:f>'Pre-Treatment Test'!$D$37</c:f>
              <c:strCache>
                <c:ptCount val="1"/>
                <c:pt idx="0">
                  <c:v>1990-1998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2.4378119796219407E-2</c:v>
                </c:pt>
                <c:pt idx="1">
                  <c:v>-1.3746591589666972E-2</c:v>
                </c:pt>
                <c:pt idx="2">
                  <c:v>5.7058145490549231E-2</c:v>
                </c:pt>
                <c:pt idx="3">
                  <c:v>-1.6259840378498626E-4</c:v>
                </c:pt>
                <c:pt idx="4">
                  <c:v>-5.380414576396754E-2</c:v>
                </c:pt>
                <c:pt idx="5">
                  <c:v>9.9952796597254142E-3</c:v>
                </c:pt>
                <c:pt idx="6">
                  <c:v>-1.8948158402218019E-2</c:v>
                </c:pt>
                <c:pt idx="7">
                  <c:v>4.1336432924895042E-2</c:v>
                </c:pt>
                <c:pt idx="8">
                  <c:v>1.7620933574123615E-2</c:v>
                </c:pt>
                <c:pt idx="9">
                  <c:v>-4.6406137585560114E-2</c:v>
                </c:pt>
                <c:pt idx="10">
                  <c:v>3.1504527712076076E-2</c:v>
                </c:pt>
                <c:pt idx="11">
                  <c:v>8.3392652466768614E-3</c:v>
                </c:pt>
                <c:pt idx="12">
                  <c:v>1.9665329352020127E-2</c:v>
                </c:pt>
                <c:pt idx="13">
                  <c:v>-3.5874425223773633E-2</c:v>
                </c:pt>
                <c:pt idx="14">
                  <c:v>4.5498291548033264E-3</c:v>
                </c:pt>
                <c:pt idx="15">
                  <c:v>1.3984162990334592E-2</c:v>
                </c:pt>
                <c:pt idx="16">
                  <c:v>-8.6517831797219683E-2</c:v>
                </c:pt>
                <c:pt idx="17">
                  <c:v>7.6573478817840726E-2</c:v>
                </c:pt>
                <c:pt idx="18">
                  <c:v>2.0476587563863485E-3</c:v>
                </c:pt>
                <c:pt idx="19">
                  <c:v>5.9361665142141098E-2</c:v>
                </c:pt>
                <c:pt idx="20">
                  <c:v>-3.9720633135684622E-2</c:v>
                </c:pt>
                <c:pt idx="21">
                  <c:v>5.4642292094764323E-2</c:v>
                </c:pt>
                <c:pt idx="22">
                  <c:v>-3.8941721309310624E-2</c:v>
                </c:pt>
                <c:pt idx="23">
                  <c:v>4.2039309804433302E-2</c:v>
                </c:pt>
                <c:pt idx="24">
                  <c:v>-4.1982521691136893E-2</c:v>
                </c:pt>
                <c:pt idx="25">
                  <c:v>-3.9681840907292536E-2</c:v>
                </c:pt>
                <c:pt idx="26">
                  <c:v>9.0389877008558561E-3</c:v>
                </c:pt>
                <c:pt idx="27">
                  <c:v>-8.7249729594381948E-3</c:v>
                </c:pt>
                <c:pt idx="28">
                  <c:v>0.23081689210354434</c:v>
                </c:pt>
                <c:pt idx="29">
                  <c:v>0.10814088987028088</c:v>
                </c:pt>
                <c:pt idx="30">
                  <c:v>-0.13809337902741212</c:v>
                </c:pt>
                <c:pt idx="31">
                  <c:v>-0.10028710962300851</c:v>
                </c:pt>
                <c:pt idx="32">
                  <c:v>3.5986774465355621E-2</c:v>
                </c:pt>
                <c:pt idx="33">
                  <c:v>-2.9158690401590536E-2</c:v>
                </c:pt>
              </c:numCache>
            </c:numRef>
          </c:val>
          <c:smooth val="0"/>
          <c:extLst>
            <c:ext xmlns:c16="http://schemas.microsoft.com/office/drawing/2014/chart" uri="{C3380CC4-5D6E-409C-BE32-E72D297353CC}">
              <c16:uniqueId val="{00000002-7A26-4F24-AD82-C54F7285D8FE}"/>
            </c:ext>
          </c:extLst>
        </c:ser>
        <c:ser>
          <c:idx val="4"/>
          <c:order val="3"/>
          <c:tx>
            <c:strRef>
              <c:f>'Pre-Treatment Test'!$E$37</c:f>
              <c:strCache>
                <c:ptCount val="1"/>
                <c:pt idx="0">
                  <c:v>1995-1998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4.7100480651919685E-2</c:v>
                </c:pt>
                <c:pt idx="1">
                  <c:v>1.6472368085222313E-2</c:v>
                </c:pt>
                <c:pt idx="2">
                  <c:v>0.1054100274072421</c:v>
                </c:pt>
                <c:pt idx="3">
                  <c:v>-1.5479322760653868E-2</c:v>
                </c:pt>
                <c:pt idx="4">
                  <c:v>-5.0409524088161392E-2</c:v>
                </c:pt>
                <c:pt idx="5">
                  <c:v>1.372300633488918E-2</c:v>
                </c:pt>
                <c:pt idx="6">
                  <c:v>-3.3489460153328578E-2</c:v>
                </c:pt>
                <c:pt idx="7">
                  <c:v>2.4238371003139848E-2</c:v>
                </c:pt>
                <c:pt idx="8">
                  <c:v>3.7880107879741644E-2</c:v>
                </c:pt>
                <c:pt idx="9">
                  <c:v>-6.8025150844296292E-2</c:v>
                </c:pt>
                <c:pt idx="10">
                  <c:v>9.5919384506447977E-2</c:v>
                </c:pt>
                <c:pt idx="11">
                  <c:v>7.2162464944743085E-2</c:v>
                </c:pt>
                <c:pt idx="12">
                  <c:v>7.5792933630360576E-2</c:v>
                </c:pt>
                <c:pt idx="13">
                  <c:v>-4.2192689218957299E-3</c:v>
                </c:pt>
                <c:pt idx="14">
                  <c:v>-2.8314006281016943E-3</c:v>
                </c:pt>
                <c:pt idx="15">
                  <c:v>-4.5311296425898185E-5</c:v>
                </c:pt>
                <c:pt idx="16">
                  <c:v>-2.5990242944004885E-2</c:v>
                </c:pt>
                <c:pt idx="17">
                  <c:v>8.0527837214040596E-2</c:v>
                </c:pt>
                <c:pt idx="18">
                  <c:v>-2.2095336356383051E-3</c:v>
                </c:pt>
                <c:pt idx="19">
                  <c:v>4.5847373953386637E-2</c:v>
                </c:pt>
                <c:pt idx="20">
                  <c:v>-6.2703428792449473E-2</c:v>
                </c:pt>
                <c:pt idx="21">
                  <c:v>1.8606111329928312E-2</c:v>
                </c:pt>
                <c:pt idx="22">
                  <c:v>-2.5603953970061853E-2</c:v>
                </c:pt>
                <c:pt idx="23">
                  <c:v>4.5882859799957314E-2</c:v>
                </c:pt>
                <c:pt idx="24">
                  <c:v>-5.7683442597768059E-2</c:v>
                </c:pt>
                <c:pt idx="25">
                  <c:v>-2.3293115242897552E-2</c:v>
                </c:pt>
                <c:pt idx="26">
                  <c:v>3.1172131436153567E-2</c:v>
                </c:pt>
                <c:pt idx="27">
                  <c:v>-2.4616366848760559E-2</c:v>
                </c:pt>
                <c:pt idx="28">
                  <c:v>0.28246625234772121</c:v>
                </c:pt>
                <c:pt idx="29">
                  <c:v>0.11211660634720369</c:v>
                </c:pt>
                <c:pt idx="30">
                  <c:v>-0.12738158263182925</c:v>
                </c:pt>
                <c:pt idx="31">
                  <c:v>-0.12214153724361262</c:v>
                </c:pt>
                <c:pt idx="32">
                  <c:v>7.2924144511621741E-2</c:v>
                </c:pt>
                <c:pt idx="33">
                  <c:v>2.3376264185074026E-2</c:v>
                </c:pt>
              </c:numCache>
            </c:numRef>
          </c:val>
          <c:smooth val="0"/>
          <c:extLst>
            <c:ext xmlns:c16="http://schemas.microsoft.com/office/drawing/2014/chart" uri="{C3380CC4-5D6E-409C-BE32-E72D297353CC}">
              <c16:uniqueId val="{00000003-7A26-4F24-AD82-C54F7285D8F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78FF-4BDD-B190-D4FEAE2B44E5}"/>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0.46409379726648337</c:v>
                </c:pt>
                <c:pt idx="1">
                  <c:v>0.45417230641841888</c:v>
                </c:pt>
                <c:pt idx="2">
                  <c:v>0.41898042371869088</c:v>
                </c:pt>
                <c:pt idx="3">
                  <c:v>0.39270129913091661</c:v>
                </c:pt>
                <c:pt idx="4">
                  <c:v>0.41936417025327677</c:v>
                </c:pt>
                <c:pt idx="5">
                  <c:v>0.39052555578947074</c:v>
                </c:pt>
                <c:pt idx="6">
                  <c:v>0.37933190551400187</c:v>
                </c:pt>
                <c:pt idx="7">
                  <c:v>0.38563938981294632</c:v>
                </c:pt>
                <c:pt idx="8">
                  <c:v>0.38219956463575372</c:v>
                </c:pt>
                <c:pt idx="9">
                  <c:v>0.37587051388621329</c:v>
                </c:pt>
                <c:pt idx="10">
                  <c:v>0.36361245816946036</c:v>
                </c:pt>
                <c:pt idx="11">
                  <c:v>0.33778256237506865</c:v>
                </c:pt>
                <c:pt idx="12">
                  <c:v>0.33300294750928883</c:v>
                </c:pt>
                <c:pt idx="13">
                  <c:v>0.33452633103728302</c:v>
                </c:pt>
                <c:pt idx="14">
                  <c:v>0.30679406479001042</c:v>
                </c:pt>
                <c:pt idx="15">
                  <c:v>0.27817331631481651</c:v>
                </c:pt>
                <c:pt idx="16">
                  <c:v>0.31621912422776227</c:v>
                </c:pt>
                <c:pt idx="17">
                  <c:v>0.28286562258005138</c:v>
                </c:pt>
                <c:pt idx="18">
                  <c:v>0.30447611433267596</c:v>
                </c:pt>
                <c:pt idx="19">
                  <c:v>0.30996625009179118</c:v>
                </c:pt>
                <c:pt idx="20">
                  <c:v>0.31471189543604849</c:v>
                </c:pt>
                <c:pt idx="21">
                  <c:v>0.30234938293695446</c:v>
                </c:pt>
                <c:pt idx="22">
                  <c:v>0.29137469252943998</c:v>
                </c:pt>
                <c:pt idx="23">
                  <c:v>0.30309589132666587</c:v>
                </c:pt>
                <c:pt idx="24">
                  <c:v>0.30032211939990522</c:v>
                </c:pt>
                <c:pt idx="25">
                  <c:v>0.30877213242650037</c:v>
                </c:pt>
                <c:pt idx="26">
                  <c:v>0.31561786864697927</c:v>
                </c:pt>
                <c:pt idx="27">
                  <c:v>0.30088931144773956</c:v>
                </c:pt>
                <c:pt idx="28">
                  <c:v>0.29165321768820285</c:v>
                </c:pt>
                <c:pt idx="29">
                  <c:v>0.29056902673840523</c:v>
                </c:pt>
                <c:pt idx="30">
                  <c:v>0.29605962260067464</c:v>
                </c:pt>
                <c:pt idx="31">
                  <c:v>0.27607860396802425</c:v>
                </c:pt>
                <c:pt idx="32">
                  <c:v>0.27671616150438788</c:v>
                </c:pt>
                <c:pt idx="33">
                  <c:v>0.26352136230468748</c:v>
                </c:pt>
              </c:numCache>
            </c:numRef>
          </c:val>
          <c:smooth val="0"/>
          <c:extLst>
            <c:ext xmlns:c16="http://schemas.microsoft.com/office/drawing/2014/chart" uri="{C3380CC4-5D6E-409C-BE32-E72D297353CC}">
              <c16:uniqueId val="{00000001-78FF-4BDD-B190-D4FEAE2B44E5}"/>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78FF-4BDD-B190-D4FEAE2B44E5}"/>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78FF-4BDD-B190-D4FEAE2B44E5}"/>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78FF-4BDD-B190-D4FEAE2B44E5}"/>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0.46453619608283042</c:v>
                </c:pt>
                <c:pt idx="1">
                  <c:v>0.45471237155795097</c:v>
                </c:pt>
                <c:pt idx="2">
                  <c:v>0.41894504719972614</c:v>
                </c:pt>
                <c:pt idx="3">
                  <c:v>0.39372037389874465</c:v>
                </c:pt>
                <c:pt idx="4">
                  <c:v>0.42160254412889481</c:v>
                </c:pt>
                <c:pt idx="5">
                  <c:v>0.39025228813290597</c:v>
                </c:pt>
                <c:pt idx="6">
                  <c:v>0.37909284207224853</c:v>
                </c:pt>
                <c:pt idx="7">
                  <c:v>0.38644815284013745</c:v>
                </c:pt>
                <c:pt idx="8">
                  <c:v>0.38150673365592963</c:v>
                </c:pt>
                <c:pt idx="9">
                  <c:v>0.37722590783238408</c:v>
                </c:pt>
                <c:pt idx="10">
                  <c:v>0.36426270227134228</c:v>
                </c:pt>
                <c:pt idx="11">
                  <c:v>0.33883845189213752</c:v>
                </c:pt>
                <c:pt idx="12">
                  <c:v>0.33254453895986086</c:v>
                </c:pt>
                <c:pt idx="13">
                  <c:v>0.3348732724189758</c:v>
                </c:pt>
                <c:pt idx="14">
                  <c:v>0.30665279044210908</c:v>
                </c:pt>
                <c:pt idx="15">
                  <c:v>0.27826309435069568</c:v>
                </c:pt>
                <c:pt idx="16">
                  <c:v>0.31622793807089333</c:v>
                </c:pt>
                <c:pt idx="17">
                  <c:v>0.28242590737342838</c:v>
                </c:pt>
                <c:pt idx="18">
                  <c:v>0.30391223302483561</c:v>
                </c:pt>
                <c:pt idx="19">
                  <c:v>0.31021890407800673</c:v>
                </c:pt>
                <c:pt idx="20">
                  <c:v>0.31445334485173232</c:v>
                </c:pt>
                <c:pt idx="21">
                  <c:v>0.30146908664703365</c:v>
                </c:pt>
                <c:pt idx="22">
                  <c:v>0.29092889952659612</c:v>
                </c:pt>
                <c:pt idx="23">
                  <c:v>0.30437373761832714</c:v>
                </c:pt>
                <c:pt idx="24">
                  <c:v>0.30105012089014055</c:v>
                </c:pt>
                <c:pt idx="25">
                  <c:v>0.30730259035527707</c:v>
                </c:pt>
                <c:pt idx="26">
                  <c:v>0.31510892082750797</c:v>
                </c:pt>
                <c:pt idx="27">
                  <c:v>0.30239570413529876</c:v>
                </c:pt>
                <c:pt idx="28">
                  <c:v>0.29144074623286725</c:v>
                </c:pt>
                <c:pt idx="29">
                  <c:v>0.29193592372536659</c:v>
                </c:pt>
                <c:pt idx="30">
                  <c:v>0.29500586190819739</c:v>
                </c:pt>
                <c:pt idx="31">
                  <c:v>0.27575894196331502</c:v>
                </c:pt>
                <c:pt idx="32">
                  <c:v>0.27564590345323087</c:v>
                </c:pt>
                <c:pt idx="33">
                  <c:v>0.26051704294979572</c:v>
                </c:pt>
              </c:numCache>
            </c:numRef>
          </c:val>
          <c:smooth val="0"/>
          <c:extLst>
            <c:ext xmlns:c16="http://schemas.microsoft.com/office/drawing/2014/chart" uri="{C3380CC4-5D6E-409C-BE32-E72D297353CC}">
              <c16:uniqueId val="{00000005-78FF-4BDD-B190-D4FEAE2B44E5}"/>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78FF-4BDD-B190-D4FEAE2B44E5}"/>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0.46242752921581265</c:v>
                </c:pt>
                <c:pt idx="1">
                  <c:v>0.45297438612580299</c:v>
                </c:pt>
                <c:pt idx="2">
                  <c:v>0.4210899188220501</c:v>
                </c:pt>
                <c:pt idx="3">
                  <c:v>0.38840842223167416</c:v>
                </c:pt>
                <c:pt idx="4">
                  <c:v>0.41588403174281119</c:v>
                </c:pt>
                <c:pt idx="5">
                  <c:v>0.39444387656450275</c:v>
                </c:pt>
                <c:pt idx="6">
                  <c:v>0.38349844339489936</c:v>
                </c:pt>
                <c:pt idx="7">
                  <c:v>0.38463106933236119</c:v>
                </c:pt>
                <c:pt idx="8">
                  <c:v>0.386419653236866</c:v>
                </c:pt>
                <c:pt idx="9">
                  <c:v>0.37312098100781449</c:v>
                </c:pt>
                <c:pt idx="10">
                  <c:v>0.36249840971827502</c:v>
                </c:pt>
                <c:pt idx="11">
                  <c:v>0.33650118231773374</c:v>
                </c:pt>
                <c:pt idx="12">
                  <c:v>0.33151928953826426</c:v>
                </c:pt>
                <c:pt idx="13">
                  <c:v>0.33387318480014794</c:v>
                </c:pt>
                <c:pt idx="14">
                  <c:v>0.3051068274974823</c:v>
                </c:pt>
                <c:pt idx="15">
                  <c:v>0.27916846211254598</c:v>
                </c:pt>
                <c:pt idx="16">
                  <c:v>0.31737209956347945</c:v>
                </c:pt>
                <c:pt idx="17">
                  <c:v>0.28377554008364675</c:v>
                </c:pt>
                <c:pt idx="18">
                  <c:v>0.3072834721803665</c:v>
                </c:pt>
                <c:pt idx="19">
                  <c:v>0.31059333741664885</c:v>
                </c:pt>
                <c:pt idx="20">
                  <c:v>0.31534452420473102</c:v>
                </c:pt>
                <c:pt idx="21">
                  <c:v>0.30296825709939001</c:v>
                </c:pt>
                <c:pt idx="22">
                  <c:v>0.29264234974980352</c:v>
                </c:pt>
                <c:pt idx="23">
                  <c:v>0.29964438226819035</c:v>
                </c:pt>
                <c:pt idx="24">
                  <c:v>0.2997298351228237</c:v>
                </c:pt>
                <c:pt idx="25">
                  <c:v>0.31032974596321583</c:v>
                </c:pt>
                <c:pt idx="26">
                  <c:v>0.31501253516972061</c:v>
                </c:pt>
                <c:pt idx="27">
                  <c:v>0.2985149776637554</c:v>
                </c:pt>
                <c:pt idx="28">
                  <c:v>0.29567557050287718</c:v>
                </c:pt>
                <c:pt idx="29">
                  <c:v>0.28580039009451863</c:v>
                </c:pt>
                <c:pt idx="30">
                  <c:v>0.2979836235493421</c:v>
                </c:pt>
                <c:pt idx="31">
                  <c:v>0.27496226873993868</c:v>
                </c:pt>
                <c:pt idx="32">
                  <c:v>0.27482346767187116</c:v>
                </c:pt>
                <c:pt idx="33">
                  <c:v>0.26628183707594871</c:v>
                </c:pt>
              </c:numCache>
            </c:numRef>
          </c:val>
          <c:smooth val="0"/>
          <c:extLst>
            <c:ext xmlns:c16="http://schemas.microsoft.com/office/drawing/2014/chart" uri="{C3380CC4-5D6E-409C-BE32-E72D297353CC}">
              <c16:uniqueId val="{00000007-78FF-4BDD-B190-D4FEAE2B44E5}"/>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78FF-4BDD-B190-D4FEAE2B44E5}"/>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78FF-4BDD-B190-D4FEAE2B44E5}"/>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78FF-4BDD-B190-D4FEAE2B44E5}"/>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78FF-4BDD-B190-D4FEAE2B44E5}"/>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78FF-4BDD-B190-D4FEAE2B44E5}"/>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78FF-4BDD-B190-D4FEAE2B44E5}"/>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78FF-4BDD-B190-D4FEAE2B44E5}"/>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0.46392442610859869</c:v>
                </c:pt>
                <c:pt idx="1">
                  <c:v>0.4541836217343807</c:v>
                </c:pt>
                <c:pt idx="2">
                  <c:v>0.41827063760161398</c:v>
                </c:pt>
                <c:pt idx="3">
                  <c:v>0.39238811275362967</c:v>
                </c:pt>
                <c:pt idx="4">
                  <c:v>0.41941284543275836</c:v>
                </c:pt>
                <c:pt idx="5">
                  <c:v>0.3902166306078434</c:v>
                </c:pt>
                <c:pt idx="6">
                  <c:v>0.37922685694694525</c:v>
                </c:pt>
                <c:pt idx="7">
                  <c:v>0.38619180673360826</c:v>
                </c:pt>
                <c:pt idx="8">
                  <c:v>0.38173741701245317</c:v>
                </c:pt>
                <c:pt idx="9">
                  <c:v>0.37640033769607539</c:v>
                </c:pt>
                <c:pt idx="10">
                  <c:v>0.36391162025928503</c:v>
                </c:pt>
                <c:pt idx="11">
                  <c:v>0.33772532325983051</c:v>
                </c:pt>
                <c:pt idx="12">
                  <c:v>0.33306522107124331</c:v>
                </c:pt>
                <c:pt idx="13">
                  <c:v>0.33525266930460934</c:v>
                </c:pt>
                <c:pt idx="14">
                  <c:v>0.30700501975417138</c:v>
                </c:pt>
                <c:pt idx="15">
                  <c:v>0.2780046799778938</c:v>
                </c:pt>
                <c:pt idx="16">
                  <c:v>0.31524996063113214</c:v>
                </c:pt>
                <c:pt idx="17">
                  <c:v>0.28212029743194578</c:v>
                </c:pt>
                <c:pt idx="18">
                  <c:v>0.30412548127770433</c:v>
                </c:pt>
                <c:pt idx="19">
                  <c:v>0.30964891144633294</c:v>
                </c:pt>
                <c:pt idx="20">
                  <c:v>0.3146997691690922</c:v>
                </c:pt>
                <c:pt idx="21">
                  <c:v>0.30222605031728739</c:v>
                </c:pt>
                <c:pt idx="22">
                  <c:v>0.29059311181306846</c:v>
                </c:pt>
                <c:pt idx="23">
                  <c:v>0.30230496808886526</c:v>
                </c:pt>
                <c:pt idx="24">
                  <c:v>0.30026292039453978</c:v>
                </c:pt>
                <c:pt idx="25">
                  <c:v>0.30766793595254421</c:v>
                </c:pt>
                <c:pt idx="26">
                  <c:v>0.31516922748088833</c:v>
                </c:pt>
                <c:pt idx="27">
                  <c:v>0.30072836504876616</c:v>
                </c:pt>
                <c:pt idx="28">
                  <c:v>0.29059929367899895</c:v>
                </c:pt>
                <c:pt idx="29">
                  <c:v>0.29059989902377126</c:v>
                </c:pt>
                <c:pt idx="30">
                  <c:v>0.29481731885671619</c:v>
                </c:pt>
                <c:pt idx="31">
                  <c:v>0.27601645456254487</c:v>
                </c:pt>
                <c:pt idx="32">
                  <c:v>0.27567762392759326</c:v>
                </c:pt>
                <c:pt idx="33">
                  <c:v>0.26246483087539674</c:v>
                </c:pt>
              </c:numCache>
            </c:numRef>
          </c:val>
          <c:smooth val="0"/>
          <c:extLst>
            <c:ext xmlns:c16="http://schemas.microsoft.com/office/drawing/2014/chart" uri="{C3380CC4-5D6E-409C-BE32-E72D297353CC}">
              <c16:uniqueId val="{0000000F-78FF-4BDD-B190-D4FEAE2B44E5}"/>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78FF-4BDD-B190-D4FEAE2B44E5}"/>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0.46473965284228325</c:v>
                </c:pt>
                <c:pt idx="1">
                  <c:v>0.45483320039510733</c:v>
                </c:pt>
                <c:pt idx="2">
                  <c:v>0.42050324842333792</c:v>
                </c:pt>
                <c:pt idx="3">
                  <c:v>0.39301315906643874</c:v>
                </c:pt>
                <c:pt idx="4">
                  <c:v>0.41988873460888859</c:v>
                </c:pt>
                <c:pt idx="5">
                  <c:v>0.38948487049341196</c:v>
                </c:pt>
                <c:pt idx="6">
                  <c:v>0.37927920258045195</c:v>
                </c:pt>
                <c:pt idx="7">
                  <c:v>0.3890914933085442</c:v>
                </c:pt>
                <c:pt idx="8">
                  <c:v>0.38185050845146179</c:v>
                </c:pt>
                <c:pt idx="9">
                  <c:v>0.37755995029211048</c:v>
                </c:pt>
                <c:pt idx="10">
                  <c:v>0.36391733351349831</c:v>
                </c:pt>
                <c:pt idx="11">
                  <c:v>0.33984558403491977</c:v>
                </c:pt>
                <c:pt idx="12">
                  <c:v>0.33492439220845704</c:v>
                </c:pt>
                <c:pt idx="13">
                  <c:v>0.33414664420485496</c:v>
                </c:pt>
                <c:pt idx="14">
                  <c:v>0.30877702498435972</c:v>
                </c:pt>
                <c:pt idx="15">
                  <c:v>0.27900877052545542</c:v>
                </c:pt>
                <c:pt idx="16">
                  <c:v>0.31644400636851788</c:v>
                </c:pt>
                <c:pt idx="17">
                  <c:v>0.28164789593219763</c:v>
                </c:pt>
                <c:pt idx="18">
                  <c:v>0.30516871687769892</c:v>
                </c:pt>
                <c:pt idx="19">
                  <c:v>0.31039154413342479</c:v>
                </c:pt>
                <c:pt idx="20">
                  <c:v>0.31205153936147689</c:v>
                </c:pt>
                <c:pt idx="21">
                  <c:v>0.3013063645362854</c:v>
                </c:pt>
                <c:pt idx="22">
                  <c:v>0.29295792526006698</c:v>
                </c:pt>
                <c:pt idx="23">
                  <c:v>0.30536689111590387</c:v>
                </c:pt>
                <c:pt idx="24">
                  <c:v>0.30218231022357944</c:v>
                </c:pt>
                <c:pt idx="25">
                  <c:v>0.31048996743559842</c:v>
                </c:pt>
                <c:pt idx="26">
                  <c:v>0.3143104830384254</c:v>
                </c:pt>
                <c:pt idx="27">
                  <c:v>0.3014890295565128</c:v>
                </c:pt>
                <c:pt idx="28">
                  <c:v>0.29015937548875803</c:v>
                </c:pt>
                <c:pt idx="29">
                  <c:v>0.29375540295243263</c:v>
                </c:pt>
                <c:pt idx="30">
                  <c:v>0.29861804991960528</c:v>
                </c:pt>
                <c:pt idx="31">
                  <c:v>0.27628158017992976</c:v>
                </c:pt>
                <c:pt idx="32">
                  <c:v>0.27739960174262523</c:v>
                </c:pt>
                <c:pt idx="33">
                  <c:v>0.2631331955939531</c:v>
                </c:pt>
              </c:numCache>
            </c:numRef>
          </c:val>
          <c:smooth val="0"/>
          <c:extLst>
            <c:ext xmlns:c16="http://schemas.microsoft.com/office/drawing/2014/chart" uri="{C3380CC4-5D6E-409C-BE32-E72D297353CC}">
              <c16:uniqueId val="{00000011-78FF-4BDD-B190-D4FEAE2B44E5}"/>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78FF-4BDD-B190-D4FEAE2B44E5}"/>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78FF-4BDD-B190-D4FEAE2B44E5}"/>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78FF-4BDD-B190-D4FEAE2B44E5}"/>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78FF-4BDD-B190-D4FEAE2B44E5}"/>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78FF-4BDD-B190-D4FEAE2B44E5}"/>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78FF-4BDD-B190-D4FEAE2B44E5}"/>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0.46457282567024227</c:v>
                </c:pt>
                <c:pt idx="1">
                  <c:v>0.45112343752384182</c:v>
                </c:pt>
                <c:pt idx="2">
                  <c:v>0.41425611883401869</c:v>
                </c:pt>
                <c:pt idx="3">
                  <c:v>0.40448903450369833</c:v>
                </c:pt>
                <c:pt idx="4">
                  <c:v>0.4239576359093189</c:v>
                </c:pt>
                <c:pt idx="5">
                  <c:v>0.39221295385062693</c:v>
                </c:pt>
                <c:pt idx="6">
                  <c:v>0.38240240806341175</c:v>
                </c:pt>
                <c:pt idx="7">
                  <c:v>0.37432823488116251</c:v>
                </c:pt>
                <c:pt idx="8">
                  <c:v>0.39024688014388087</c:v>
                </c:pt>
                <c:pt idx="9">
                  <c:v>0.38148967111110693</c:v>
                </c:pt>
                <c:pt idx="10">
                  <c:v>0.36430533483624455</c:v>
                </c:pt>
                <c:pt idx="11">
                  <c:v>0.33671976813673976</c:v>
                </c:pt>
                <c:pt idx="12">
                  <c:v>0.34031329309940339</c:v>
                </c:pt>
                <c:pt idx="13">
                  <c:v>0.32788669234514239</c:v>
                </c:pt>
                <c:pt idx="14">
                  <c:v>0.3070384776294231</c:v>
                </c:pt>
                <c:pt idx="15">
                  <c:v>0.28736533223092559</c:v>
                </c:pt>
                <c:pt idx="16">
                  <c:v>0.31787831264734268</c:v>
                </c:pt>
                <c:pt idx="17">
                  <c:v>0.29070166146755222</c:v>
                </c:pt>
                <c:pt idx="18">
                  <c:v>0.29852037942409515</c:v>
                </c:pt>
                <c:pt idx="19">
                  <c:v>0.31582085689902306</c:v>
                </c:pt>
                <c:pt idx="20">
                  <c:v>0.31942341497540472</c:v>
                </c:pt>
                <c:pt idx="21">
                  <c:v>0.29462394762039185</c:v>
                </c:pt>
                <c:pt idx="22">
                  <c:v>0.29689502224326131</c:v>
                </c:pt>
                <c:pt idx="23">
                  <c:v>0.30988353051245215</c:v>
                </c:pt>
                <c:pt idx="24">
                  <c:v>0.30139953847229484</c:v>
                </c:pt>
                <c:pt idx="25">
                  <c:v>0.30892653332650655</c:v>
                </c:pt>
                <c:pt idx="26">
                  <c:v>0.32128125973045829</c:v>
                </c:pt>
                <c:pt idx="27">
                  <c:v>0.32094510522484776</c:v>
                </c:pt>
                <c:pt idx="28">
                  <c:v>0.29151686295866963</c:v>
                </c:pt>
                <c:pt idx="29">
                  <c:v>0.29479880765080457</c:v>
                </c:pt>
                <c:pt idx="30">
                  <c:v>0.30148494338989262</c:v>
                </c:pt>
                <c:pt idx="31">
                  <c:v>0.2946156756877899</c:v>
                </c:pt>
                <c:pt idx="32">
                  <c:v>0.28334985888004305</c:v>
                </c:pt>
                <c:pt idx="33">
                  <c:v>0.27987400671839713</c:v>
                </c:pt>
              </c:numCache>
            </c:numRef>
          </c:val>
          <c:smooth val="0"/>
          <c:extLst>
            <c:ext xmlns:c16="http://schemas.microsoft.com/office/drawing/2014/chart" uri="{C3380CC4-5D6E-409C-BE32-E72D297353CC}">
              <c16:uniqueId val="{00000018-78FF-4BDD-B190-D4FEAE2B44E5}"/>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78FF-4BDD-B190-D4FEAE2B44E5}"/>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0.4665861330926418</c:v>
                </c:pt>
                <c:pt idx="1">
                  <c:v>0.45506889051198962</c:v>
                </c:pt>
                <c:pt idx="2">
                  <c:v>0.41974761128425597</c:v>
                </c:pt>
                <c:pt idx="3">
                  <c:v>0.39442283055186272</c:v>
                </c:pt>
                <c:pt idx="4">
                  <c:v>0.42249430257081982</c:v>
                </c:pt>
                <c:pt idx="5">
                  <c:v>0.39071432578563692</c:v>
                </c:pt>
                <c:pt idx="6">
                  <c:v>0.37888786700367927</c:v>
                </c:pt>
                <c:pt idx="7">
                  <c:v>0.38468550702929494</c:v>
                </c:pt>
                <c:pt idx="8">
                  <c:v>0.38287974402308456</c:v>
                </c:pt>
                <c:pt idx="9">
                  <c:v>0.37611670827865595</c:v>
                </c:pt>
                <c:pt idx="10">
                  <c:v>0.36414079581201075</c:v>
                </c:pt>
                <c:pt idx="11">
                  <c:v>0.34022074544429781</c:v>
                </c:pt>
                <c:pt idx="12">
                  <c:v>0.33140188625454908</c:v>
                </c:pt>
                <c:pt idx="13">
                  <c:v>0.33504105037450793</c:v>
                </c:pt>
                <c:pt idx="14">
                  <c:v>0.30580219696462158</c:v>
                </c:pt>
                <c:pt idx="15">
                  <c:v>0.27748318141698836</c:v>
                </c:pt>
                <c:pt idx="16">
                  <c:v>0.32092721360921861</c:v>
                </c:pt>
                <c:pt idx="17">
                  <c:v>0.28591838404536252</c:v>
                </c:pt>
                <c:pt idx="18">
                  <c:v>0.306077123016119</c:v>
                </c:pt>
                <c:pt idx="19">
                  <c:v>0.3086899116933346</c:v>
                </c:pt>
                <c:pt idx="20">
                  <c:v>0.31613848453760146</c:v>
                </c:pt>
                <c:pt idx="21">
                  <c:v>0.30277555620670321</c:v>
                </c:pt>
                <c:pt idx="22">
                  <c:v>0.28996952193975445</c:v>
                </c:pt>
                <c:pt idx="23">
                  <c:v>0.30657473622262477</c:v>
                </c:pt>
                <c:pt idx="24">
                  <c:v>0.29805711904168125</c:v>
                </c:pt>
                <c:pt idx="25">
                  <c:v>0.30774059592187408</c:v>
                </c:pt>
                <c:pt idx="26">
                  <c:v>0.31620955808460716</c:v>
                </c:pt>
                <c:pt idx="27">
                  <c:v>0.30211410893499846</c:v>
                </c:pt>
                <c:pt idx="28">
                  <c:v>0.29664701770246032</c:v>
                </c:pt>
                <c:pt idx="29">
                  <c:v>0.29151896306872366</c:v>
                </c:pt>
                <c:pt idx="30">
                  <c:v>0.29702954885363575</c:v>
                </c:pt>
                <c:pt idx="31">
                  <c:v>0.27406876698136329</c:v>
                </c:pt>
                <c:pt idx="32">
                  <c:v>0.27781817150115962</c:v>
                </c:pt>
                <c:pt idx="33">
                  <c:v>0.25875328354537491</c:v>
                </c:pt>
              </c:numCache>
            </c:numRef>
          </c:val>
          <c:smooth val="0"/>
          <c:extLst>
            <c:ext xmlns:c16="http://schemas.microsoft.com/office/drawing/2014/chart" uri="{C3380CC4-5D6E-409C-BE32-E72D297353CC}">
              <c16:uniqueId val="{0000001A-78FF-4BDD-B190-D4FEAE2B44E5}"/>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78FF-4BDD-B190-D4FEAE2B44E5}"/>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0.46398527595400813</c:v>
                </c:pt>
                <c:pt idx="1">
                  <c:v>0.45492313918471339</c:v>
                </c:pt>
                <c:pt idx="2">
                  <c:v>0.41994525685906409</c:v>
                </c:pt>
                <c:pt idx="3">
                  <c:v>0.39295368972420691</c:v>
                </c:pt>
                <c:pt idx="4">
                  <c:v>0.41972065201401715</c:v>
                </c:pt>
                <c:pt idx="5">
                  <c:v>0.39135170894861221</c:v>
                </c:pt>
                <c:pt idx="6">
                  <c:v>0.37900006216764454</c:v>
                </c:pt>
                <c:pt idx="7">
                  <c:v>0.38587609136104584</c:v>
                </c:pt>
                <c:pt idx="8">
                  <c:v>0.38261727470159529</c:v>
                </c:pt>
                <c:pt idx="9">
                  <c:v>0.37630028754472739</c:v>
                </c:pt>
                <c:pt idx="10">
                  <c:v>0.36403724795579911</c:v>
                </c:pt>
                <c:pt idx="11">
                  <c:v>0.33737284797430045</c:v>
                </c:pt>
                <c:pt idx="12">
                  <c:v>0.33280102623999125</c:v>
                </c:pt>
                <c:pt idx="13">
                  <c:v>0.3348307960033417</c:v>
                </c:pt>
                <c:pt idx="14">
                  <c:v>0.30711828532814978</c:v>
                </c:pt>
                <c:pt idx="15">
                  <c:v>0.27879323968291281</c:v>
                </c:pt>
                <c:pt idx="16">
                  <c:v>0.31594409914314747</c:v>
                </c:pt>
                <c:pt idx="17">
                  <c:v>0.28241901659965518</c:v>
                </c:pt>
                <c:pt idx="18">
                  <c:v>0.30478363940119751</c:v>
                </c:pt>
                <c:pt idx="19">
                  <c:v>0.31078026506304746</c:v>
                </c:pt>
                <c:pt idx="20">
                  <c:v>0.31489478719234465</c:v>
                </c:pt>
                <c:pt idx="21">
                  <c:v>0.30239255395531656</c:v>
                </c:pt>
                <c:pt idx="22">
                  <c:v>0.29157400223612784</c:v>
                </c:pt>
                <c:pt idx="23">
                  <c:v>0.30258850681781768</c:v>
                </c:pt>
                <c:pt idx="24">
                  <c:v>0.30103140684962276</c:v>
                </c:pt>
                <c:pt idx="25">
                  <c:v>0.30899168500304225</c:v>
                </c:pt>
                <c:pt idx="26">
                  <c:v>0.31604517048597336</c:v>
                </c:pt>
                <c:pt idx="27">
                  <c:v>0.3006441278606653</c:v>
                </c:pt>
                <c:pt idx="28">
                  <c:v>0.29130765080451959</c:v>
                </c:pt>
                <c:pt idx="29">
                  <c:v>0.29089373180270195</c:v>
                </c:pt>
                <c:pt idx="30">
                  <c:v>0.29530054903030395</c:v>
                </c:pt>
                <c:pt idx="31">
                  <c:v>0.27651644809544085</c:v>
                </c:pt>
                <c:pt idx="32">
                  <c:v>0.27618343831598768</c:v>
                </c:pt>
                <c:pt idx="33">
                  <c:v>0.26401013313233851</c:v>
                </c:pt>
              </c:numCache>
            </c:numRef>
          </c:val>
          <c:smooth val="0"/>
          <c:extLst>
            <c:ext xmlns:c16="http://schemas.microsoft.com/office/drawing/2014/chart" uri="{C3380CC4-5D6E-409C-BE32-E72D297353CC}">
              <c16:uniqueId val="{0000001C-78FF-4BDD-B190-D4FEAE2B44E5}"/>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78FF-4BDD-B190-D4FEAE2B44E5}"/>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78FF-4BDD-B190-D4FEAE2B44E5}"/>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78FF-4BDD-B190-D4FEAE2B44E5}"/>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78FF-4BDD-B190-D4FEAE2B44E5}"/>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78FF-4BDD-B190-D4FEAE2B44E5}"/>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78FF-4BDD-B190-D4FEAE2B44E5}"/>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0.46420208203792573</c:v>
                </c:pt>
                <c:pt idx="1">
                  <c:v>0.45396970427036282</c:v>
                </c:pt>
                <c:pt idx="2">
                  <c:v>0.41925999471545217</c:v>
                </c:pt>
                <c:pt idx="3">
                  <c:v>0.39408284145593642</c:v>
                </c:pt>
                <c:pt idx="4">
                  <c:v>0.42114828953146932</c:v>
                </c:pt>
                <c:pt idx="5">
                  <c:v>0.39098056423664101</c:v>
                </c:pt>
                <c:pt idx="6">
                  <c:v>0.37931911909580235</c:v>
                </c:pt>
                <c:pt idx="7">
                  <c:v>0.38523462668061259</c:v>
                </c:pt>
                <c:pt idx="8">
                  <c:v>0.38192646050453183</c:v>
                </c:pt>
                <c:pt idx="9">
                  <c:v>0.37586391893029208</c:v>
                </c:pt>
                <c:pt idx="10">
                  <c:v>0.36410149827599531</c:v>
                </c:pt>
                <c:pt idx="11">
                  <c:v>0.33835608953237534</c:v>
                </c:pt>
                <c:pt idx="12">
                  <c:v>0.33187062165141101</c:v>
                </c:pt>
                <c:pt idx="13">
                  <c:v>0.33375925374031068</c:v>
                </c:pt>
                <c:pt idx="14">
                  <c:v>0.30509344127774241</c:v>
                </c:pt>
                <c:pt idx="15">
                  <c:v>0.27815826310217379</c:v>
                </c:pt>
                <c:pt idx="16">
                  <c:v>0.31711744070053099</c:v>
                </c:pt>
                <c:pt idx="17">
                  <c:v>0.28321272104978562</c:v>
                </c:pt>
                <c:pt idx="18">
                  <c:v>0.30376604828238479</c:v>
                </c:pt>
                <c:pt idx="19">
                  <c:v>0.31033860507607458</c:v>
                </c:pt>
                <c:pt idx="20">
                  <c:v>0.31495475748181345</c:v>
                </c:pt>
                <c:pt idx="21">
                  <c:v>0.30142951858043665</c:v>
                </c:pt>
                <c:pt idx="22">
                  <c:v>0.29192570370435716</c:v>
                </c:pt>
                <c:pt idx="23">
                  <c:v>0.30438701057434081</c:v>
                </c:pt>
                <c:pt idx="24">
                  <c:v>0.30082124112546438</c:v>
                </c:pt>
                <c:pt idx="25">
                  <c:v>0.30788339367508888</c:v>
                </c:pt>
                <c:pt idx="26">
                  <c:v>0.31589828647673124</c:v>
                </c:pt>
                <c:pt idx="27">
                  <c:v>0.30245531386137015</c:v>
                </c:pt>
                <c:pt idx="28">
                  <c:v>0.2925428599566221</c:v>
                </c:pt>
                <c:pt idx="29">
                  <c:v>0.29053705477714542</c:v>
                </c:pt>
                <c:pt idx="30">
                  <c:v>0.29529698584973818</c:v>
                </c:pt>
                <c:pt idx="31">
                  <c:v>0.27569343578815464</c:v>
                </c:pt>
                <c:pt idx="32">
                  <c:v>0.27648889569938184</c:v>
                </c:pt>
                <c:pt idx="33">
                  <c:v>0.26255670811235904</c:v>
                </c:pt>
              </c:numCache>
            </c:numRef>
          </c:val>
          <c:smooth val="0"/>
          <c:extLst>
            <c:ext xmlns:c16="http://schemas.microsoft.com/office/drawing/2014/chart" uri="{C3380CC4-5D6E-409C-BE32-E72D297353CC}">
              <c16:uniqueId val="{00000023-78FF-4BDD-B190-D4FEAE2B44E5}"/>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78FF-4BDD-B190-D4FEAE2B44E5}"/>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78FF-4BDD-B190-D4FEAE2B44E5}"/>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0.46320335960388181</c:v>
                </c:pt>
                <c:pt idx="1">
                  <c:v>0.45604491361975669</c:v>
                </c:pt>
                <c:pt idx="2">
                  <c:v>0.41943802353739734</c:v>
                </c:pt>
                <c:pt idx="3">
                  <c:v>0.39239878013730051</c:v>
                </c:pt>
                <c:pt idx="4">
                  <c:v>0.42257855552434925</c:v>
                </c:pt>
                <c:pt idx="5">
                  <c:v>0.39173485797643659</c:v>
                </c:pt>
                <c:pt idx="6">
                  <c:v>0.37996691703796392</c:v>
                </c:pt>
                <c:pt idx="7">
                  <c:v>0.38695562183856963</c:v>
                </c:pt>
                <c:pt idx="8">
                  <c:v>0.38353239834308628</c:v>
                </c:pt>
                <c:pt idx="9">
                  <c:v>0.37654593876004216</c:v>
                </c:pt>
                <c:pt idx="10">
                  <c:v>0.36386859448254105</c:v>
                </c:pt>
                <c:pt idx="11">
                  <c:v>0.33911794054508204</c:v>
                </c:pt>
                <c:pt idx="12">
                  <c:v>0.33353869844973094</c:v>
                </c:pt>
                <c:pt idx="13">
                  <c:v>0.33618927280604838</c:v>
                </c:pt>
                <c:pt idx="14">
                  <c:v>0.30761086098849771</c:v>
                </c:pt>
                <c:pt idx="15">
                  <c:v>0.27622207182645797</c:v>
                </c:pt>
                <c:pt idx="16">
                  <c:v>0.31748095983266833</c:v>
                </c:pt>
                <c:pt idx="17">
                  <c:v>0.28302084863185883</c:v>
                </c:pt>
                <c:pt idx="18">
                  <c:v>0.30593487498164185</c:v>
                </c:pt>
                <c:pt idx="19">
                  <c:v>0.31142860685288909</c:v>
                </c:pt>
                <c:pt idx="20">
                  <c:v>0.31445742961764334</c:v>
                </c:pt>
                <c:pt idx="21">
                  <c:v>0.30372305861115456</c:v>
                </c:pt>
                <c:pt idx="22">
                  <c:v>0.29030382844805719</c:v>
                </c:pt>
                <c:pt idx="23">
                  <c:v>0.30589067718386653</c:v>
                </c:pt>
                <c:pt idx="24">
                  <c:v>0.29984884072840212</c:v>
                </c:pt>
                <c:pt idx="25">
                  <c:v>0.30929214932024474</c:v>
                </c:pt>
                <c:pt idx="26">
                  <c:v>0.31509605383872985</c:v>
                </c:pt>
                <c:pt idx="27">
                  <c:v>0.29938835313916212</c:v>
                </c:pt>
                <c:pt idx="28">
                  <c:v>0.29647017768025397</c:v>
                </c:pt>
                <c:pt idx="29">
                  <c:v>0.2919302745461464</c:v>
                </c:pt>
                <c:pt idx="30">
                  <c:v>0.29955740009248261</c:v>
                </c:pt>
                <c:pt idx="31">
                  <c:v>0.27286008495092395</c:v>
                </c:pt>
                <c:pt idx="32">
                  <c:v>0.27838378310203549</c:v>
                </c:pt>
                <c:pt idx="33">
                  <c:v>0.25828482273221021</c:v>
                </c:pt>
              </c:numCache>
            </c:numRef>
          </c:val>
          <c:smooth val="0"/>
          <c:extLst>
            <c:ext xmlns:c16="http://schemas.microsoft.com/office/drawing/2014/chart" uri="{C3380CC4-5D6E-409C-BE32-E72D297353CC}">
              <c16:uniqueId val="{00000026-78FF-4BDD-B190-D4FEAE2B44E5}"/>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0.46839358285069471</c:v>
                </c:pt>
                <c:pt idx="1">
                  <c:v>0.45399232995510108</c:v>
                </c:pt>
                <c:pt idx="2">
                  <c:v>0.42316001439094542</c:v>
                </c:pt>
                <c:pt idx="3">
                  <c:v>0.38848799219727514</c:v>
                </c:pt>
                <c:pt idx="4">
                  <c:v>0.41732416144013401</c:v>
                </c:pt>
                <c:pt idx="5">
                  <c:v>0.38495470267534249</c:v>
                </c:pt>
                <c:pt idx="6">
                  <c:v>0.38406645038723941</c:v>
                </c:pt>
                <c:pt idx="7">
                  <c:v>0.38363816952705387</c:v>
                </c:pt>
                <c:pt idx="8">
                  <c:v>0.38401186367869378</c:v>
                </c:pt>
                <c:pt idx="9">
                  <c:v>0.37698969733715054</c:v>
                </c:pt>
                <c:pt idx="10">
                  <c:v>0.36273790727555749</c:v>
                </c:pt>
                <c:pt idx="11">
                  <c:v>0.33686254447698599</c:v>
                </c:pt>
                <c:pt idx="12">
                  <c:v>0.3374632492363453</c:v>
                </c:pt>
                <c:pt idx="13">
                  <c:v>0.33320687651634218</c:v>
                </c:pt>
                <c:pt idx="14">
                  <c:v>0.30969178639352324</c:v>
                </c:pt>
                <c:pt idx="15">
                  <c:v>0.27588145193457597</c:v>
                </c:pt>
                <c:pt idx="16">
                  <c:v>0.31044280669093133</c:v>
                </c:pt>
                <c:pt idx="17">
                  <c:v>0.27824150919914242</c:v>
                </c:pt>
                <c:pt idx="18">
                  <c:v>0.3041296719610691</c:v>
                </c:pt>
                <c:pt idx="19">
                  <c:v>0.31008235609531398</c:v>
                </c:pt>
                <c:pt idx="20">
                  <c:v>0.31650619107484823</c:v>
                </c:pt>
                <c:pt idx="21">
                  <c:v>0.30061212998628617</c:v>
                </c:pt>
                <c:pt idx="22">
                  <c:v>0.28719205597043035</c:v>
                </c:pt>
                <c:pt idx="23">
                  <c:v>0.30325385585427284</c:v>
                </c:pt>
                <c:pt idx="24">
                  <c:v>0.29858344681560989</c:v>
                </c:pt>
                <c:pt idx="25">
                  <c:v>0.30890259787440305</c:v>
                </c:pt>
                <c:pt idx="26">
                  <c:v>0.31496131652593612</c:v>
                </c:pt>
                <c:pt idx="27">
                  <c:v>0.30809693087637424</c:v>
                </c:pt>
                <c:pt idx="28">
                  <c:v>0.29057643026113511</c:v>
                </c:pt>
                <c:pt idx="29">
                  <c:v>0.28900659951567653</c:v>
                </c:pt>
                <c:pt idx="30">
                  <c:v>0.29940994998812676</c:v>
                </c:pt>
                <c:pt idx="31">
                  <c:v>0.27582240130007268</c:v>
                </c:pt>
                <c:pt idx="32">
                  <c:v>0.27805130183696747</c:v>
                </c:pt>
                <c:pt idx="33">
                  <c:v>0.26324254772067068</c:v>
                </c:pt>
              </c:numCache>
            </c:numRef>
          </c:val>
          <c:smooth val="0"/>
          <c:extLst>
            <c:ext xmlns:c16="http://schemas.microsoft.com/office/drawing/2014/chart" uri="{C3380CC4-5D6E-409C-BE32-E72D297353CC}">
              <c16:uniqueId val="{00000027-78FF-4BDD-B190-D4FEAE2B44E5}"/>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78FF-4BDD-B190-D4FEAE2B44E5}"/>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0.4635187363922596</c:v>
                </c:pt>
                <c:pt idx="1">
                  <c:v>0.45702121815085417</c:v>
                </c:pt>
                <c:pt idx="2">
                  <c:v>0.41856745615601543</c:v>
                </c:pt>
                <c:pt idx="3">
                  <c:v>0.39432275637984276</c:v>
                </c:pt>
                <c:pt idx="4">
                  <c:v>0.42123980203270911</c:v>
                </c:pt>
                <c:pt idx="5">
                  <c:v>0.39205279344320298</c:v>
                </c:pt>
                <c:pt idx="6">
                  <c:v>0.37989203345775607</c:v>
                </c:pt>
                <c:pt idx="7">
                  <c:v>0.38493328779935831</c:v>
                </c:pt>
                <c:pt idx="8">
                  <c:v>0.38156162774562841</c:v>
                </c:pt>
                <c:pt idx="9">
                  <c:v>0.37570977658033367</c:v>
                </c:pt>
                <c:pt idx="10">
                  <c:v>0.36494496735930437</c:v>
                </c:pt>
                <c:pt idx="11">
                  <c:v>0.3389871617853642</c:v>
                </c:pt>
                <c:pt idx="12">
                  <c:v>0.33665424820780754</c:v>
                </c:pt>
                <c:pt idx="13">
                  <c:v>0.33807842579483993</c:v>
                </c:pt>
                <c:pt idx="14">
                  <c:v>0.30619205924868592</c:v>
                </c:pt>
                <c:pt idx="15">
                  <c:v>0.27836909414827826</c:v>
                </c:pt>
                <c:pt idx="16">
                  <c:v>0.31798346319794657</c:v>
                </c:pt>
                <c:pt idx="17">
                  <c:v>0.28623525956273083</c:v>
                </c:pt>
                <c:pt idx="18">
                  <c:v>0.30402478882670403</c:v>
                </c:pt>
                <c:pt idx="19">
                  <c:v>0.30834274604916567</c:v>
                </c:pt>
                <c:pt idx="20">
                  <c:v>0.31422568491101266</c:v>
                </c:pt>
                <c:pt idx="21">
                  <c:v>0.30425256642699239</c:v>
                </c:pt>
                <c:pt idx="22">
                  <c:v>0.28923063346743588</c:v>
                </c:pt>
                <c:pt idx="23">
                  <c:v>0.30154759523272512</c:v>
                </c:pt>
                <c:pt idx="24">
                  <c:v>0.29934279908239841</c:v>
                </c:pt>
                <c:pt idx="25">
                  <c:v>0.30751311381161206</c:v>
                </c:pt>
                <c:pt idx="26">
                  <c:v>0.31374186730384823</c:v>
                </c:pt>
                <c:pt idx="27">
                  <c:v>0.29702199961245057</c:v>
                </c:pt>
                <c:pt idx="28">
                  <c:v>0.29063883259892465</c:v>
                </c:pt>
                <c:pt idx="29">
                  <c:v>0.28896391046047215</c:v>
                </c:pt>
                <c:pt idx="30">
                  <c:v>0.29413517016172402</c:v>
                </c:pt>
                <c:pt idx="31">
                  <c:v>0.27277151447534564</c:v>
                </c:pt>
                <c:pt idx="32">
                  <c:v>0.27663595199584962</c:v>
                </c:pt>
                <c:pt idx="33">
                  <c:v>0.26317255795001981</c:v>
                </c:pt>
              </c:numCache>
            </c:numRef>
          </c:val>
          <c:smooth val="0"/>
          <c:extLst>
            <c:ext xmlns:c16="http://schemas.microsoft.com/office/drawing/2014/chart" uri="{C3380CC4-5D6E-409C-BE32-E72D297353CC}">
              <c16:uniqueId val="{00000029-78FF-4BDD-B190-D4FEAE2B44E5}"/>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78FF-4BDD-B190-D4FEAE2B44E5}"/>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78FF-4BDD-B190-D4FEAE2B44E5}"/>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78FF-4BDD-B190-D4FEAE2B44E5}"/>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78FF-4BDD-B190-D4FEAE2B44E5}"/>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78FF-4BDD-B190-D4FEAE2B44E5}"/>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78FF-4BDD-B190-D4FEAE2B44E5}"/>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0.46087533977627754</c:v>
                </c:pt>
                <c:pt idx="1">
                  <c:v>0.45520888975262641</c:v>
                </c:pt>
                <c:pt idx="2">
                  <c:v>0.41958548942208285</c:v>
                </c:pt>
                <c:pt idx="3">
                  <c:v>0.39360432386398314</c:v>
                </c:pt>
                <c:pt idx="4">
                  <c:v>0.42058795717358588</c:v>
                </c:pt>
                <c:pt idx="5">
                  <c:v>0.39135282301902774</c:v>
                </c:pt>
                <c:pt idx="6">
                  <c:v>0.37736273279786109</c:v>
                </c:pt>
                <c:pt idx="7">
                  <c:v>0.38497192391753199</c:v>
                </c:pt>
                <c:pt idx="8">
                  <c:v>0.38215913388133055</c:v>
                </c:pt>
                <c:pt idx="9">
                  <c:v>0.3757153708934784</c:v>
                </c:pt>
                <c:pt idx="10">
                  <c:v>0.36298901405930517</c:v>
                </c:pt>
                <c:pt idx="11">
                  <c:v>0.33627833455801009</c:v>
                </c:pt>
                <c:pt idx="12">
                  <c:v>0.33365408629178994</c:v>
                </c:pt>
                <c:pt idx="13">
                  <c:v>0.33378875857591633</c:v>
                </c:pt>
                <c:pt idx="14">
                  <c:v>0.3064066190421581</c:v>
                </c:pt>
                <c:pt idx="15">
                  <c:v>0.27781811366975306</c:v>
                </c:pt>
                <c:pt idx="16">
                  <c:v>0.31628873816132552</c:v>
                </c:pt>
                <c:pt idx="17">
                  <c:v>0.28267024424672132</c:v>
                </c:pt>
                <c:pt idx="18">
                  <c:v>0.30351031488180158</c:v>
                </c:pt>
                <c:pt idx="19">
                  <c:v>0.31125271055102349</c:v>
                </c:pt>
                <c:pt idx="20">
                  <c:v>0.31269395253062249</c:v>
                </c:pt>
                <c:pt idx="21">
                  <c:v>0.30200543656945228</c:v>
                </c:pt>
                <c:pt idx="22">
                  <c:v>0.29158120471239091</c:v>
                </c:pt>
                <c:pt idx="23">
                  <c:v>0.30295822802186018</c:v>
                </c:pt>
                <c:pt idx="24">
                  <c:v>0.30077802301943302</c:v>
                </c:pt>
                <c:pt idx="25">
                  <c:v>0.30979250067472464</c:v>
                </c:pt>
                <c:pt idx="26">
                  <c:v>0.31555269254744045</c:v>
                </c:pt>
                <c:pt idx="27">
                  <c:v>0.29818876066803934</c:v>
                </c:pt>
                <c:pt idx="28">
                  <c:v>0.29112167645990844</c:v>
                </c:pt>
                <c:pt idx="29">
                  <c:v>0.29115187963843348</c:v>
                </c:pt>
                <c:pt idx="30">
                  <c:v>0.29675695620477199</c:v>
                </c:pt>
                <c:pt idx="31">
                  <c:v>0.27476622968912123</c:v>
                </c:pt>
                <c:pt idx="32">
                  <c:v>0.2778788974583149</c:v>
                </c:pt>
                <c:pt idx="33">
                  <c:v>0.26437632125616073</c:v>
                </c:pt>
              </c:numCache>
            </c:numRef>
          </c:val>
          <c:smooth val="0"/>
          <c:extLst>
            <c:ext xmlns:c16="http://schemas.microsoft.com/office/drawing/2014/chart" uri="{C3380CC4-5D6E-409C-BE32-E72D297353CC}">
              <c16:uniqueId val="{00000030-78FF-4BDD-B190-D4FEAE2B44E5}"/>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78FF-4BDD-B190-D4FEAE2B44E5}"/>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0.46516305410861969</c:v>
                </c:pt>
                <c:pt idx="1">
                  <c:v>0.45464731132984165</c:v>
                </c:pt>
                <c:pt idx="2">
                  <c:v>0.4187452090084553</c:v>
                </c:pt>
                <c:pt idx="3">
                  <c:v>0.39336498060822489</c:v>
                </c:pt>
                <c:pt idx="4">
                  <c:v>0.42063009220361713</c:v>
                </c:pt>
                <c:pt idx="5">
                  <c:v>0.39039811131358143</c:v>
                </c:pt>
                <c:pt idx="6">
                  <c:v>0.38027673825621605</c:v>
                </c:pt>
                <c:pt idx="7">
                  <c:v>0.38756703290343286</c:v>
                </c:pt>
                <c:pt idx="8">
                  <c:v>0.38320530173182482</c:v>
                </c:pt>
                <c:pt idx="9">
                  <c:v>0.37823787873983389</c:v>
                </c:pt>
                <c:pt idx="10">
                  <c:v>0.36381919619441028</c:v>
                </c:pt>
                <c:pt idx="11">
                  <c:v>0.33857130786776535</c:v>
                </c:pt>
                <c:pt idx="12">
                  <c:v>0.33337053330242622</c:v>
                </c:pt>
                <c:pt idx="13">
                  <c:v>0.334946247279644</c:v>
                </c:pt>
                <c:pt idx="14">
                  <c:v>0.30861998474597929</c:v>
                </c:pt>
                <c:pt idx="15">
                  <c:v>0.27818390725553033</c:v>
                </c:pt>
                <c:pt idx="16">
                  <c:v>0.31593807663023465</c:v>
                </c:pt>
                <c:pt idx="17">
                  <c:v>0.2826280400454998</c:v>
                </c:pt>
                <c:pt idx="18">
                  <c:v>0.30461682826280601</c:v>
                </c:pt>
                <c:pt idx="19">
                  <c:v>0.310046250373125</c:v>
                </c:pt>
                <c:pt idx="20">
                  <c:v>0.31498512583971022</c:v>
                </c:pt>
                <c:pt idx="21">
                  <c:v>0.30243335628509521</c:v>
                </c:pt>
                <c:pt idx="22">
                  <c:v>0.29120634427666664</c:v>
                </c:pt>
                <c:pt idx="23">
                  <c:v>0.3041515633314848</c:v>
                </c:pt>
                <c:pt idx="24">
                  <c:v>0.30044804750382897</c:v>
                </c:pt>
                <c:pt idx="25">
                  <c:v>0.30868092986941337</c:v>
                </c:pt>
                <c:pt idx="26">
                  <c:v>0.31603018297255037</c:v>
                </c:pt>
                <c:pt idx="27">
                  <c:v>0.30234119902551176</c:v>
                </c:pt>
                <c:pt idx="28">
                  <c:v>0.29216975609958168</c:v>
                </c:pt>
                <c:pt idx="29">
                  <c:v>0.29244465842843054</c:v>
                </c:pt>
                <c:pt idx="30">
                  <c:v>0.29720850190520287</c:v>
                </c:pt>
                <c:pt idx="31">
                  <c:v>0.27710346703231337</c:v>
                </c:pt>
                <c:pt idx="32">
                  <c:v>0.27715547958016395</c:v>
                </c:pt>
                <c:pt idx="33">
                  <c:v>0.26191630843281744</c:v>
                </c:pt>
              </c:numCache>
            </c:numRef>
          </c:val>
          <c:smooth val="0"/>
          <c:extLst>
            <c:ext xmlns:c16="http://schemas.microsoft.com/office/drawing/2014/chart" uri="{C3380CC4-5D6E-409C-BE32-E72D297353CC}">
              <c16:uniqueId val="{00000032-78FF-4BDD-B190-D4FEAE2B44E5}"/>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242C-416E-AB8A-99E9BA7FF34F}"/>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242C-416E-AB8A-99E9BA7FF34F}"/>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242C-416E-AB8A-99E9BA7FF34F}"/>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0.46453619608283042</c:v>
                </c:pt>
                <c:pt idx="1">
                  <c:v>0.45471237155795097</c:v>
                </c:pt>
                <c:pt idx="2">
                  <c:v>0.41894504719972614</c:v>
                </c:pt>
                <c:pt idx="3">
                  <c:v>0.39372037389874465</c:v>
                </c:pt>
                <c:pt idx="4">
                  <c:v>0.42160254412889481</c:v>
                </c:pt>
                <c:pt idx="5">
                  <c:v>0.39025228813290597</c:v>
                </c:pt>
                <c:pt idx="6">
                  <c:v>0.37909284207224853</c:v>
                </c:pt>
                <c:pt idx="7">
                  <c:v>0.38644815284013745</c:v>
                </c:pt>
                <c:pt idx="8">
                  <c:v>0.38150673365592963</c:v>
                </c:pt>
                <c:pt idx="9">
                  <c:v>0.37722590783238408</c:v>
                </c:pt>
                <c:pt idx="10">
                  <c:v>0.36426270227134228</c:v>
                </c:pt>
                <c:pt idx="11">
                  <c:v>0.33883845189213752</c:v>
                </c:pt>
                <c:pt idx="12">
                  <c:v>0.33254453895986086</c:v>
                </c:pt>
                <c:pt idx="13">
                  <c:v>0.3348732724189758</c:v>
                </c:pt>
                <c:pt idx="14">
                  <c:v>0.30665279044210908</c:v>
                </c:pt>
                <c:pt idx="15">
                  <c:v>0.27826309435069568</c:v>
                </c:pt>
                <c:pt idx="16">
                  <c:v>0.31622793807089333</c:v>
                </c:pt>
                <c:pt idx="17">
                  <c:v>0.28242590737342838</c:v>
                </c:pt>
                <c:pt idx="18">
                  <c:v>0.30391223302483561</c:v>
                </c:pt>
                <c:pt idx="19">
                  <c:v>0.31021890407800673</c:v>
                </c:pt>
                <c:pt idx="20">
                  <c:v>0.31445334485173232</c:v>
                </c:pt>
                <c:pt idx="21">
                  <c:v>0.30146908664703365</c:v>
                </c:pt>
                <c:pt idx="22">
                  <c:v>0.29092889952659612</c:v>
                </c:pt>
                <c:pt idx="23">
                  <c:v>0.30437373761832714</c:v>
                </c:pt>
                <c:pt idx="24">
                  <c:v>0.30105012089014055</c:v>
                </c:pt>
                <c:pt idx="25">
                  <c:v>0.30730259035527707</c:v>
                </c:pt>
                <c:pt idx="26">
                  <c:v>0.31510892082750797</c:v>
                </c:pt>
                <c:pt idx="27">
                  <c:v>0.30239570413529876</c:v>
                </c:pt>
                <c:pt idx="28">
                  <c:v>0.29144074623286725</c:v>
                </c:pt>
                <c:pt idx="29">
                  <c:v>0.29193592372536659</c:v>
                </c:pt>
                <c:pt idx="30">
                  <c:v>0.29500586190819739</c:v>
                </c:pt>
                <c:pt idx="31">
                  <c:v>0.27575894196331502</c:v>
                </c:pt>
                <c:pt idx="32">
                  <c:v>0.27564590345323087</c:v>
                </c:pt>
                <c:pt idx="33">
                  <c:v>0.26051704294979572</c:v>
                </c:pt>
              </c:numCache>
            </c:numRef>
          </c:val>
          <c:smooth val="0"/>
          <c:extLst>
            <c:ext xmlns:c16="http://schemas.microsoft.com/office/drawing/2014/chart" uri="{C3380CC4-5D6E-409C-BE32-E72D297353CC}">
              <c16:uniqueId val="{00000003-242C-416E-AB8A-99E9BA7FF34F}"/>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242C-416E-AB8A-99E9BA7FF34F}"/>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0.46242752921581265</c:v>
                </c:pt>
                <c:pt idx="1">
                  <c:v>0.45297438612580299</c:v>
                </c:pt>
                <c:pt idx="2">
                  <c:v>0.4210899188220501</c:v>
                </c:pt>
                <c:pt idx="3">
                  <c:v>0.38840842223167416</c:v>
                </c:pt>
                <c:pt idx="4">
                  <c:v>0.41588403174281119</c:v>
                </c:pt>
                <c:pt idx="5">
                  <c:v>0.39444387656450275</c:v>
                </c:pt>
                <c:pt idx="6">
                  <c:v>0.38349844339489936</c:v>
                </c:pt>
                <c:pt idx="7">
                  <c:v>0.38463106933236119</c:v>
                </c:pt>
                <c:pt idx="8">
                  <c:v>0.386419653236866</c:v>
                </c:pt>
                <c:pt idx="9">
                  <c:v>0.37312098100781449</c:v>
                </c:pt>
                <c:pt idx="10">
                  <c:v>0.36249840971827502</c:v>
                </c:pt>
                <c:pt idx="11">
                  <c:v>0.33650118231773374</c:v>
                </c:pt>
                <c:pt idx="12">
                  <c:v>0.33151928953826426</c:v>
                </c:pt>
                <c:pt idx="13">
                  <c:v>0.33387318480014794</c:v>
                </c:pt>
                <c:pt idx="14">
                  <c:v>0.3051068274974823</c:v>
                </c:pt>
                <c:pt idx="15">
                  <c:v>0.27916846211254598</c:v>
                </c:pt>
                <c:pt idx="16">
                  <c:v>0.31737209956347945</c:v>
                </c:pt>
                <c:pt idx="17">
                  <c:v>0.28377554008364675</c:v>
                </c:pt>
                <c:pt idx="18">
                  <c:v>0.3072834721803665</c:v>
                </c:pt>
                <c:pt idx="19">
                  <c:v>0.31059333741664885</c:v>
                </c:pt>
                <c:pt idx="20">
                  <c:v>0.31534452420473102</c:v>
                </c:pt>
                <c:pt idx="21">
                  <c:v>0.30296825709939001</c:v>
                </c:pt>
                <c:pt idx="22">
                  <c:v>0.29264234974980352</c:v>
                </c:pt>
                <c:pt idx="23">
                  <c:v>0.29964438226819035</c:v>
                </c:pt>
                <c:pt idx="24">
                  <c:v>0.2997298351228237</c:v>
                </c:pt>
                <c:pt idx="25">
                  <c:v>0.31032974596321583</c:v>
                </c:pt>
                <c:pt idx="26">
                  <c:v>0.31501253516972061</c:v>
                </c:pt>
                <c:pt idx="27">
                  <c:v>0.2985149776637554</c:v>
                </c:pt>
                <c:pt idx="28">
                  <c:v>0.29567557050287718</c:v>
                </c:pt>
                <c:pt idx="29">
                  <c:v>0.28580039009451863</c:v>
                </c:pt>
                <c:pt idx="30">
                  <c:v>0.2979836235493421</c:v>
                </c:pt>
                <c:pt idx="31">
                  <c:v>0.27496226873993868</c:v>
                </c:pt>
                <c:pt idx="32">
                  <c:v>0.27482346767187116</c:v>
                </c:pt>
                <c:pt idx="33">
                  <c:v>0.26628183707594871</c:v>
                </c:pt>
              </c:numCache>
            </c:numRef>
          </c:val>
          <c:smooth val="0"/>
          <c:extLst>
            <c:ext xmlns:c16="http://schemas.microsoft.com/office/drawing/2014/chart" uri="{C3380CC4-5D6E-409C-BE32-E72D297353CC}">
              <c16:uniqueId val="{00000005-242C-416E-AB8A-99E9BA7FF34F}"/>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242C-416E-AB8A-99E9BA7FF34F}"/>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242C-416E-AB8A-99E9BA7FF34F}"/>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242C-416E-AB8A-99E9BA7FF34F}"/>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242C-416E-AB8A-99E9BA7FF34F}"/>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242C-416E-AB8A-99E9BA7FF34F}"/>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242C-416E-AB8A-99E9BA7FF34F}"/>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242C-416E-AB8A-99E9BA7FF34F}"/>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0.46392442610859869</c:v>
                </c:pt>
                <c:pt idx="1">
                  <c:v>0.4541836217343807</c:v>
                </c:pt>
                <c:pt idx="2">
                  <c:v>0.41827063760161398</c:v>
                </c:pt>
                <c:pt idx="3">
                  <c:v>0.39238811275362967</c:v>
                </c:pt>
                <c:pt idx="4">
                  <c:v>0.41941284543275836</c:v>
                </c:pt>
                <c:pt idx="5">
                  <c:v>0.3902166306078434</c:v>
                </c:pt>
                <c:pt idx="6">
                  <c:v>0.37922685694694525</c:v>
                </c:pt>
                <c:pt idx="7">
                  <c:v>0.38619180673360826</c:v>
                </c:pt>
                <c:pt idx="8">
                  <c:v>0.38173741701245317</c:v>
                </c:pt>
                <c:pt idx="9">
                  <c:v>0.37640033769607539</c:v>
                </c:pt>
                <c:pt idx="10">
                  <c:v>0.36391162025928503</c:v>
                </c:pt>
                <c:pt idx="11">
                  <c:v>0.33772532325983051</c:v>
                </c:pt>
                <c:pt idx="12">
                  <c:v>0.33306522107124331</c:v>
                </c:pt>
                <c:pt idx="13">
                  <c:v>0.33525266930460934</c:v>
                </c:pt>
                <c:pt idx="14">
                  <c:v>0.30700501975417138</c:v>
                </c:pt>
                <c:pt idx="15">
                  <c:v>0.2780046799778938</c:v>
                </c:pt>
                <c:pt idx="16">
                  <c:v>0.31524996063113214</c:v>
                </c:pt>
                <c:pt idx="17">
                  <c:v>0.28212029743194578</c:v>
                </c:pt>
                <c:pt idx="18">
                  <c:v>0.30412548127770433</c:v>
                </c:pt>
                <c:pt idx="19">
                  <c:v>0.30964891144633294</c:v>
                </c:pt>
                <c:pt idx="20">
                  <c:v>0.3146997691690922</c:v>
                </c:pt>
                <c:pt idx="21">
                  <c:v>0.30222605031728739</c:v>
                </c:pt>
                <c:pt idx="22">
                  <c:v>0.29059311181306846</c:v>
                </c:pt>
                <c:pt idx="23">
                  <c:v>0.30230496808886526</c:v>
                </c:pt>
                <c:pt idx="24">
                  <c:v>0.30026292039453978</c:v>
                </c:pt>
                <c:pt idx="25">
                  <c:v>0.30766793595254421</c:v>
                </c:pt>
                <c:pt idx="26">
                  <c:v>0.31516922748088833</c:v>
                </c:pt>
                <c:pt idx="27">
                  <c:v>0.30072836504876616</c:v>
                </c:pt>
                <c:pt idx="28">
                  <c:v>0.29059929367899895</c:v>
                </c:pt>
                <c:pt idx="29">
                  <c:v>0.29059989902377126</c:v>
                </c:pt>
                <c:pt idx="30">
                  <c:v>0.29481731885671619</c:v>
                </c:pt>
                <c:pt idx="31">
                  <c:v>0.27601645456254487</c:v>
                </c:pt>
                <c:pt idx="32">
                  <c:v>0.27567762392759326</c:v>
                </c:pt>
                <c:pt idx="33">
                  <c:v>0.26246483087539674</c:v>
                </c:pt>
              </c:numCache>
            </c:numRef>
          </c:val>
          <c:smooth val="0"/>
          <c:extLst>
            <c:ext xmlns:c16="http://schemas.microsoft.com/office/drawing/2014/chart" uri="{C3380CC4-5D6E-409C-BE32-E72D297353CC}">
              <c16:uniqueId val="{0000000D-242C-416E-AB8A-99E9BA7FF34F}"/>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242C-416E-AB8A-99E9BA7FF34F}"/>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0.46473965284228325</c:v>
                </c:pt>
                <c:pt idx="1">
                  <c:v>0.45483320039510733</c:v>
                </c:pt>
                <c:pt idx="2">
                  <c:v>0.42050324842333792</c:v>
                </c:pt>
                <c:pt idx="3">
                  <c:v>0.39301315906643874</c:v>
                </c:pt>
                <c:pt idx="4">
                  <c:v>0.41988873460888859</c:v>
                </c:pt>
                <c:pt idx="5">
                  <c:v>0.38948487049341196</c:v>
                </c:pt>
                <c:pt idx="6">
                  <c:v>0.37927920258045195</c:v>
                </c:pt>
                <c:pt idx="7">
                  <c:v>0.3890914933085442</c:v>
                </c:pt>
                <c:pt idx="8">
                  <c:v>0.38185050845146179</c:v>
                </c:pt>
                <c:pt idx="9">
                  <c:v>0.37755995029211048</c:v>
                </c:pt>
                <c:pt idx="10">
                  <c:v>0.36391733351349831</c:v>
                </c:pt>
                <c:pt idx="11">
                  <c:v>0.33984558403491977</c:v>
                </c:pt>
                <c:pt idx="12">
                  <c:v>0.33492439220845704</c:v>
                </c:pt>
                <c:pt idx="13">
                  <c:v>0.33414664420485496</c:v>
                </c:pt>
                <c:pt idx="14">
                  <c:v>0.30877702498435972</c:v>
                </c:pt>
                <c:pt idx="15">
                  <c:v>0.27900877052545542</c:v>
                </c:pt>
                <c:pt idx="16">
                  <c:v>0.31644400636851788</c:v>
                </c:pt>
                <c:pt idx="17">
                  <c:v>0.28164789593219763</c:v>
                </c:pt>
                <c:pt idx="18">
                  <c:v>0.30516871687769892</c:v>
                </c:pt>
                <c:pt idx="19">
                  <c:v>0.31039154413342479</c:v>
                </c:pt>
                <c:pt idx="20">
                  <c:v>0.31205153936147689</c:v>
                </c:pt>
                <c:pt idx="21">
                  <c:v>0.3013063645362854</c:v>
                </c:pt>
                <c:pt idx="22">
                  <c:v>0.29295792526006698</c:v>
                </c:pt>
                <c:pt idx="23">
                  <c:v>0.30536689111590387</c:v>
                </c:pt>
                <c:pt idx="24">
                  <c:v>0.30218231022357944</c:v>
                </c:pt>
                <c:pt idx="25">
                  <c:v>0.31048996743559842</c:v>
                </c:pt>
                <c:pt idx="26">
                  <c:v>0.3143104830384254</c:v>
                </c:pt>
                <c:pt idx="27">
                  <c:v>0.3014890295565128</c:v>
                </c:pt>
                <c:pt idx="28">
                  <c:v>0.29015937548875803</c:v>
                </c:pt>
                <c:pt idx="29">
                  <c:v>0.29375540295243263</c:v>
                </c:pt>
                <c:pt idx="30">
                  <c:v>0.29861804991960528</c:v>
                </c:pt>
                <c:pt idx="31">
                  <c:v>0.27628158017992976</c:v>
                </c:pt>
                <c:pt idx="32">
                  <c:v>0.27739960174262523</c:v>
                </c:pt>
                <c:pt idx="33">
                  <c:v>0.2631331955939531</c:v>
                </c:pt>
              </c:numCache>
            </c:numRef>
          </c:val>
          <c:smooth val="0"/>
          <c:extLst>
            <c:ext xmlns:c16="http://schemas.microsoft.com/office/drawing/2014/chart" uri="{C3380CC4-5D6E-409C-BE32-E72D297353CC}">
              <c16:uniqueId val="{0000000F-242C-416E-AB8A-99E9BA7FF34F}"/>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242C-416E-AB8A-99E9BA7FF34F}"/>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242C-416E-AB8A-99E9BA7FF34F}"/>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242C-416E-AB8A-99E9BA7FF34F}"/>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242C-416E-AB8A-99E9BA7FF34F}"/>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242C-416E-AB8A-99E9BA7FF34F}"/>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242C-416E-AB8A-99E9BA7FF34F}"/>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0.46457282567024227</c:v>
                </c:pt>
                <c:pt idx="1">
                  <c:v>0.45112343752384182</c:v>
                </c:pt>
                <c:pt idx="2">
                  <c:v>0.41425611883401869</c:v>
                </c:pt>
                <c:pt idx="3">
                  <c:v>0.40448903450369833</c:v>
                </c:pt>
                <c:pt idx="4">
                  <c:v>0.4239576359093189</c:v>
                </c:pt>
                <c:pt idx="5">
                  <c:v>0.39221295385062693</c:v>
                </c:pt>
                <c:pt idx="6">
                  <c:v>0.38240240806341175</c:v>
                </c:pt>
                <c:pt idx="7">
                  <c:v>0.37432823488116251</c:v>
                </c:pt>
                <c:pt idx="8">
                  <c:v>0.39024688014388087</c:v>
                </c:pt>
                <c:pt idx="9">
                  <c:v>0.38148967111110693</c:v>
                </c:pt>
                <c:pt idx="10">
                  <c:v>0.36430533483624455</c:v>
                </c:pt>
                <c:pt idx="11">
                  <c:v>0.33671976813673976</c:v>
                </c:pt>
                <c:pt idx="12">
                  <c:v>0.34031329309940339</c:v>
                </c:pt>
                <c:pt idx="13">
                  <c:v>0.32788669234514239</c:v>
                </c:pt>
                <c:pt idx="14">
                  <c:v>0.3070384776294231</c:v>
                </c:pt>
                <c:pt idx="15">
                  <c:v>0.28736533223092559</c:v>
                </c:pt>
                <c:pt idx="16">
                  <c:v>0.31787831264734268</c:v>
                </c:pt>
                <c:pt idx="17">
                  <c:v>0.29070166146755222</c:v>
                </c:pt>
                <c:pt idx="18">
                  <c:v>0.29852037942409515</c:v>
                </c:pt>
                <c:pt idx="19">
                  <c:v>0.31582085689902306</c:v>
                </c:pt>
                <c:pt idx="20">
                  <c:v>0.31942341497540472</c:v>
                </c:pt>
                <c:pt idx="21">
                  <c:v>0.29462394762039185</c:v>
                </c:pt>
                <c:pt idx="22">
                  <c:v>0.29689502224326131</c:v>
                </c:pt>
                <c:pt idx="23">
                  <c:v>0.30988353051245215</c:v>
                </c:pt>
                <c:pt idx="24">
                  <c:v>0.30139953847229484</c:v>
                </c:pt>
                <c:pt idx="25">
                  <c:v>0.30892653332650655</c:v>
                </c:pt>
                <c:pt idx="26">
                  <c:v>0.32128125973045829</c:v>
                </c:pt>
                <c:pt idx="27">
                  <c:v>0.32094510522484776</c:v>
                </c:pt>
                <c:pt idx="28">
                  <c:v>0.29151686295866963</c:v>
                </c:pt>
                <c:pt idx="29">
                  <c:v>0.29479880765080457</c:v>
                </c:pt>
                <c:pt idx="30">
                  <c:v>0.30148494338989262</c:v>
                </c:pt>
                <c:pt idx="31">
                  <c:v>0.2946156756877899</c:v>
                </c:pt>
                <c:pt idx="32">
                  <c:v>0.28334985888004305</c:v>
                </c:pt>
                <c:pt idx="33">
                  <c:v>0.27987400671839713</c:v>
                </c:pt>
              </c:numCache>
            </c:numRef>
          </c:val>
          <c:smooth val="0"/>
          <c:extLst>
            <c:ext xmlns:c16="http://schemas.microsoft.com/office/drawing/2014/chart" uri="{C3380CC4-5D6E-409C-BE32-E72D297353CC}">
              <c16:uniqueId val="{00000016-242C-416E-AB8A-99E9BA7FF34F}"/>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242C-416E-AB8A-99E9BA7FF34F}"/>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0.4665861330926418</c:v>
                </c:pt>
                <c:pt idx="1">
                  <c:v>0.45506889051198962</c:v>
                </c:pt>
                <c:pt idx="2">
                  <c:v>0.41974761128425597</c:v>
                </c:pt>
                <c:pt idx="3">
                  <c:v>0.39442283055186272</c:v>
                </c:pt>
                <c:pt idx="4">
                  <c:v>0.42249430257081982</c:v>
                </c:pt>
                <c:pt idx="5">
                  <c:v>0.39071432578563692</c:v>
                </c:pt>
                <c:pt idx="6">
                  <c:v>0.37888786700367927</c:v>
                </c:pt>
                <c:pt idx="7">
                  <c:v>0.38468550702929494</c:v>
                </c:pt>
                <c:pt idx="8">
                  <c:v>0.38287974402308456</c:v>
                </c:pt>
                <c:pt idx="9">
                  <c:v>0.37611670827865595</c:v>
                </c:pt>
                <c:pt idx="10">
                  <c:v>0.36414079581201075</c:v>
                </c:pt>
                <c:pt idx="11">
                  <c:v>0.34022074544429781</c:v>
                </c:pt>
                <c:pt idx="12">
                  <c:v>0.33140188625454908</c:v>
                </c:pt>
                <c:pt idx="13">
                  <c:v>0.33504105037450793</c:v>
                </c:pt>
                <c:pt idx="14">
                  <c:v>0.30580219696462158</c:v>
                </c:pt>
                <c:pt idx="15">
                  <c:v>0.27748318141698836</c:v>
                </c:pt>
                <c:pt idx="16">
                  <c:v>0.32092721360921861</c:v>
                </c:pt>
                <c:pt idx="17">
                  <c:v>0.28591838404536252</c:v>
                </c:pt>
                <c:pt idx="18">
                  <c:v>0.306077123016119</c:v>
                </c:pt>
                <c:pt idx="19">
                  <c:v>0.3086899116933346</c:v>
                </c:pt>
                <c:pt idx="20">
                  <c:v>0.31613848453760146</c:v>
                </c:pt>
                <c:pt idx="21">
                  <c:v>0.30277555620670321</c:v>
                </c:pt>
                <c:pt idx="22">
                  <c:v>0.28996952193975445</c:v>
                </c:pt>
                <c:pt idx="23">
                  <c:v>0.30657473622262477</c:v>
                </c:pt>
                <c:pt idx="24">
                  <c:v>0.29805711904168125</c:v>
                </c:pt>
                <c:pt idx="25">
                  <c:v>0.30774059592187408</c:v>
                </c:pt>
                <c:pt idx="26">
                  <c:v>0.31620955808460716</c:v>
                </c:pt>
                <c:pt idx="27">
                  <c:v>0.30211410893499846</c:v>
                </c:pt>
                <c:pt idx="28">
                  <c:v>0.29664701770246032</c:v>
                </c:pt>
                <c:pt idx="29">
                  <c:v>0.29151896306872366</c:v>
                </c:pt>
                <c:pt idx="30">
                  <c:v>0.29702954885363575</c:v>
                </c:pt>
                <c:pt idx="31">
                  <c:v>0.27406876698136329</c:v>
                </c:pt>
                <c:pt idx="32">
                  <c:v>0.27781817150115962</c:v>
                </c:pt>
                <c:pt idx="33">
                  <c:v>0.25875328354537491</c:v>
                </c:pt>
              </c:numCache>
            </c:numRef>
          </c:val>
          <c:smooth val="0"/>
          <c:extLst>
            <c:ext xmlns:c16="http://schemas.microsoft.com/office/drawing/2014/chart" uri="{C3380CC4-5D6E-409C-BE32-E72D297353CC}">
              <c16:uniqueId val="{00000018-242C-416E-AB8A-99E9BA7FF34F}"/>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242C-416E-AB8A-99E9BA7FF34F}"/>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0.46398527595400813</c:v>
                </c:pt>
                <c:pt idx="1">
                  <c:v>0.45492313918471339</c:v>
                </c:pt>
                <c:pt idx="2">
                  <c:v>0.41994525685906409</c:v>
                </c:pt>
                <c:pt idx="3">
                  <c:v>0.39295368972420691</c:v>
                </c:pt>
                <c:pt idx="4">
                  <c:v>0.41972065201401715</c:v>
                </c:pt>
                <c:pt idx="5">
                  <c:v>0.39135170894861221</c:v>
                </c:pt>
                <c:pt idx="6">
                  <c:v>0.37900006216764454</c:v>
                </c:pt>
                <c:pt idx="7">
                  <c:v>0.38587609136104584</c:v>
                </c:pt>
                <c:pt idx="8">
                  <c:v>0.38261727470159529</c:v>
                </c:pt>
                <c:pt idx="9">
                  <c:v>0.37630028754472739</c:v>
                </c:pt>
                <c:pt idx="10">
                  <c:v>0.36403724795579911</c:v>
                </c:pt>
                <c:pt idx="11">
                  <c:v>0.33737284797430045</c:v>
                </c:pt>
                <c:pt idx="12">
                  <c:v>0.33280102623999125</c:v>
                </c:pt>
                <c:pt idx="13">
                  <c:v>0.3348307960033417</c:v>
                </c:pt>
                <c:pt idx="14">
                  <c:v>0.30711828532814978</c:v>
                </c:pt>
                <c:pt idx="15">
                  <c:v>0.27879323968291281</c:v>
                </c:pt>
                <c:pt idx="16">
                  <c:v>0.31594409914314747</c:v>
                </c:pt>
                <c:pt idx="17">
                  <c:v>0.28241901659965518</c:v>
                </c:pt>
                <c:pt idx="18">
                  <c:v>0.30478363940119751</c:v>
                </c:pt>
                <c:pt idx="19">
                  <c:v>0.31078026506304746</c:v>
                </c:pt>
                <c:pt idx="20">
                  <c:v>0.31489478719234465</c:v>
                </c:pt>
                <c:pt idx="21">
                  <c:v>0.30239255395531656</c:v>
                </c:pt>
                <c:pt idx="22">
                  <c:v>0.29157400223612784</c:v>
                </c:pt>
                <c:pt idx="23">
                  <c:v>0.30258850681781768</c:v>
                </c:pt>
                <c:pt idx="24">
                  <c:v>0.30103140684962276</c:v>
                </c:pt>
                <c:pt idx="25">
                  <c:v>0.30899168500304225</c:v>
                </c:pt>
                <c:pt idx="26">
                  <c:v>0.31604517048597336</c:v>
                </c:pt>
                <c:pt idx="27">
                  <c:v>0.3006441278606653</c:v>
                </c:pt>
                <c:pt idx="28">
                  <c:v>0.29130765080451959</c:v>
                </c:pt>
                <c:pt idx="29">
                  <c:v>0.29089373180270195</c:v>
                </c:pt>
                <c:pt idx="30">
                  <c:v>0.29530054903030395</c:v>
                </c:pt>
                <c:pt idx="31">
                  <c:v>0.27651644809544085</c:v>
                </c:pt>
                <c:pt idx="32">
                  <c:v>0.27618343831598768</c:v>
                </c:pt>
                <c:pt idx="33">
                  <c:v>0.26401013313233851</c:v>
                </c:pt>
              </c:numCache>
            </c:numRef>
          </c:val>
          <c:smooth val="0"/>
          <c:extLst>
            <c:ext xmlns:c16="http://schemas.microsoft.com/office/drawing/2014/chart" uri="{C3380CC4-5D6E-409C-BE32-E72D297353CC}">
              <c16:uniqueId val="{0000001A-242C-416E-AB8A-99E9BA7FF34F}"/>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242C-416E-AB8A-99E9BA7FF34F}"/>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242C-416E-AB8A-99E9BA7FF34F}"/>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242C-416E-AB8A-99E9BA7FF34F}"/>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242C-416E-AB8A-99E9BA7FF34F}"/>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242C-416E-AB8A-99E9BA7FF34F}"/>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242C-416E-AB8A-99E9BA7FF34F}"/>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0.46420208203792573</c:v>
                </c:pt>
                <c:pt idx="1">
                  <c:v>0.45396970427036282</c:v>
                </c:pt>
                <c:pt idx="2">
                  <c:v>0.41925999471545217</c:v>
                </c:pt>
                <c:pt idx="3">
                  <c:v>0.39408284145593642</c:v>
                </c:pt>
                <c:pt idx="4">
                  <c:v>0.42114828953146932</c:v>
                </c:pt>
                <c:pt idx="5">
                  <c:v>0.39098056423664101</c:v>
                </c:pt>
                <c:pt idx="6">
                  <c:v>0.37931911909580235</c:v>
                </c:pt>
                <c:pt idx="7">
                  <c:v>0.38523462668061259</c:v>
                </c:pt>
                <c:pt idx="8">
                  <c:v>0.38192646050453183</c:v>
                </c:pt>
                <c:pt idx="9">
                  <c:v>0.37586391893029208</c:v>
                </c:pt>
                <c:pt idx="10">
                  <c:v>0.36410149827599531</c:v>
                </c:pt>
                <c:pt idx="11">
                  <c:v>0.33835608953237534</c:v>
                </c:pt>
                <c:pt idx="12">
                  <c:v>0.33187062165141101</c:v>
                </c:pt>
                <c:pt idx="13">
                  <c:v>0.33375925374031068</c:v>
                </c:pt>
                <c:pt idx="14">
                  <c:v>0.30509344127774241</c:v>
                </c:pt>
                <c:pt idx="15">
                  <c:v>0.27815826310217379</c:v>
                </c:pt>
                <c:pt idx="16">
                  <c:v>0.31711744070053099</c:v>
                </c:pt>
                <c:pt idx="17">
                  <c:v>0.28321272104978562</c:v>
                </c:pt>
                <c:pt idx="18">
                  <c:v>0.30376604828238479</c:v>
                </c:pt>
                <c:pt idx="19">
                  <c:v>0.31033860507607458</c:v>
                </c:pt>
                <c:pt idx="20">
                  <c:v>0.31495475748181345</c:v>
                </c:pt>
                <c:pt idx="21">
                  <c:v>0.30142951858043665</c:v>
                </c:pt>
                <c:pt idx="22">
                  <c:v>0.29192570370435716</c:v>
                </c:pt>
                <c:pt idx="23">
                  <c:v>0.30438701057434081</c:v>
                </c:pt>
                <c:pt idx="24">
                  <c:v>0.30082124112546438</c:v>
                </c:pt>
                <c:pt idx="25">
                  <c:v>0.30788339367508888</c:v>
                </c:pt>
                <c:pt idx="26">
                  <c:v>0.31589828647673124</c:v>
                </c:pt>
                <c:pt idx="27">
                  <c:v>0.30245531386137015</c:v>
                </c:pt>
                <c:pt idx="28">
                  <c:v>0.2925428599566221</c:v>
                </c:pt>
                <c:pt idx="29">
                  <c:v>0.29053705477714542</c:v>
                </c:pt>
                <c:pt idx="30">
                  <c:v>0.29529698584973818</c:v>
                </c:pt>
                <c:pt idx="31">
                  <c:v>0.27569343578815464</c:v>
                </c:pt>
                <c:pt idx="32">
                  <c:v>0.27648889569938184</c:v>
                </c:pt>
                <c:pt idx="33">
                  <c:v>0.26255670811235904</c:v>
                </c:pt>
              </c:numCache>
            </c:numRef>
          </c:val>
          <c:smooth val="0"/>
          <c:extLst>
            <c:ext xmlns:c16="http://schemas.microsoft.com/office/drawing/2014/chart" uri="{C3380CC4-5D6E-409C-BE32-E72D297353CC}">
              <c16:uniqueId val="{00000021-242C-416E-AB8A-99E9BA7FF34F}"/>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242C-416E-AB8A-99E9BA7FF34F}"/>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242C-416E-AB8A-99E9BA7FF34F}"/>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0.46320335960388181</c:v>
                </c:pt>
                <c:pt idx="1">
                  <c:v>0.45604491361975669</c:v>
                </c:pt>
                <c:pt idx="2">
                  <c:v>0.41943802353739734</c:v>
                </c:pt>
                <c:pt idx="3">
                  <c:v>0.39239878013730051</c:v>
                </c:pt>
                <c:pt idx="4">
                  <c:v>0.42257855552434925</c:v>
                </c:pt>
                <c:pt idx="5">
                  <c:v>0.39173485797643659</c:v>
                </c:pt>
                <c:pt idx="6">
                  <c:v>0.37996691703796392</c:v>
                </c:pt>
                <c:pt idx="7">
                  <c:v>0.38695562183856963</c:v>
                </c:pt>
                <c:pt idx="8">
                  <c:v>0.38353239834308628</c:v>
                </c:pt>
                <c:pt idx="9">
                  <c:v>0.37654593876004216</c:v>
                </c:pt>
                <c:pt idx="10">
                  <c:v>0.36386859448254105</c:v>
                </c:pt>
                <c:pt idx="11">
                  <c:v>0.33911794054508204</c:v>
                </c:pt>
                <c:pt idx="12">
                  <c:v>0.33353869844973094</c:v>
                </c:pt>
                <c:pt idx="13">
                  <c:v>0.33618927280604838</c:v>
                </c:pt>
                <c:pt idx="14">
                  <c:v>0.30761086098849771</c:v>
                </c:pt>
                <c:pt idx="15">
                  <c:v>0.27622207182645797</c:v>
                </c:pt>
                <c:pt idx="16">
                  <c:v>0.31748095983266833</c:v>
                </c:pt>
                <c:pt idx="17">
                  <c:v>0.28302084863185883</c:v>
                </c:pt>
                <c:pt idx="18">
                  <c:v>0.30593487498164185</c:v>
                </c:pt>
                <c:pt idx="19">
                  <c:v>0.31142860685288909</c:v>
                </c:pt>
                <c:pt idx="20">
                  <c:v>0.31445742961764334</c:v>
                </c:pt>
                <c:pt idx="21">
                  <c:v>0.30372305861115456</c:v>
                </c:pt>
                <c:pt idx="22">
                  <c:v>0.29030382844805719</c:v>
                </c:pt>
                <c:pt idx="23">
                  <c:v>0.30589067718386653</c:v>
                </c:pt>
                <c:pt idx="24">
                  <c:v>0.29984884072840212</c:v>
                </c:pt>
                <c:pt idx="25">
                  <c:v>0.30929214932024474</c:v>
                </c:pt>
                <c:pt idx="26">
                  <c:v>0.31509605383872985</c:v>
                </c:pt>
                <c:pt idx="27">
                  <c:v>0.29938835313916212</c:v>
                </c:pt>
                <c:pt idx="28">
                  <c:v>0.29647017768025397</c:v>
                </c:pt>
                <c:pt idx="29">
                  <c:v>0.2919302745461464</c:v>
                </c:pt>
                <c:pt idx="30">
                  <c:v>0.29955740009248261</c:v>
                </c:pt>
                <c:pt idx="31">
                  <c:v>0.27286008495092395</c:v>
                </c:pt>
                <c:pt idx="32">
                  <c:v>0.27838378310203549</c:v>
                </c:pt>
                <c:pt idx="33">
                  <c:v>0.25828482273221021</c:v>
                </c:pt>
              </c:numCache>
            </c:numRef>
          </c:val>
          <c:smooth val="0"/>
          <c:extLst>
            <c:ext xmlns:c16="http://schemas.microsoft.com/office/drawing/2014/chart" uri="{C3380CC4-5D6E-409C-BE32-E72D297353CC}">
              <c16:uniqueId val="{00000024-242C-416E-AB8A-99E9BA7FF34F}"/>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0.46839358285069471</c:v>
                </c:pt>
                <c:pt idx="1">
                  <c:v>0.45399232995510108</c:v>
                </c:pt>
                <c:pt idx="2">
                  <c:v>0.42316001439094542</c:v>
                </c:pt>
                <c:pt idx="3">
                  <c:v>0.38848799219727514</c:v>
                </c:pt>
                <c:pt idx="4">
                  <c:v>0.41732416144013401</c:v>
                </c:pt>
                <c:pt idx="5">
                  <c:v>0.38495470267534249</c:v>
                </c:pt>
                <c:pt idx="6">
                  <c:v>0.38406645038723941</c:v>
                </c:pt>
                <c:pt idx="7">
                  <c:v>0.38363816952705387</c:v>
                </c:pt>
                <c:pt idx="8">
                  <c:v>0.38401186367869378</c:v>
                </c:pt>
                <c:pt idx="9">
                  <c:v>0.37698969733715054</c:v>
                </c:pt>
                <c:pt idx="10">
                  <c:v>0.36273790727555749</c:v>
                </c:pt>
                <c:pt idx="11">
                  <c:v>0.33686254447698599</c:v>
                </c:pt>
                <c:pt idx="12">
                  <c:v>0.3374632492363453</c:v>
                </c:pt>
                <c:pt idx="13">
                  <c:v>0.33320687651634218</c:v>
                </c:pt>
                <c:pt idx="14">
                  <c:v>0.30969178639352324</c:v>
                </c:pt>
                <c:pt idx="15">
                  <c:v>0.27588145193457597</c:v>
                </c:pt>
                <c:pt idx="16">
                  <c:v>0.31044280669093133</c:v>
                </c:pt>
                <c:pt idx="17">
                  <c:v>0.27824150919914242</c:v>
                </c:pt>
                <c:pt idx="18">
                  <c:v>0.3041296719610691</c:v>
                </c:pt>
                <c:pt idx="19">
                  <c:v>0.31008235609531398</c:v>
                </c:pt>
                <c:pt idx="20">
                  <c:v>0.31650619107484823</c:v>
                </c:pt>
                <c:pt idx="21">
                  <c:v>0.30061212998628617</c:v>
                </c:pt>
                <c:pt idx="22">
                  <c:v>0.28719205597043035</c:v>
                </c:pt>
                <c:pt idx="23">
                  <c:v>0.30325385585427284</c:v>
                </c:pt>
                <c:pt idx="24">
                  <c:v>0.29858344681560989</c:v>
                </c:pt>
                <c:pt idx="25">
                  <c:v>0.30890259787440305</c:v>
                </c:pt>
                <c:pt idx="26">
                  <c:v>0.31496131652593612</c:v>
                </c:pt>
                <c:pt idx="27">
                  <c:v>0.30809693087637424</c:v>
                </c:pt>
                <c:pt idx="28">
                  <c:v>0.29057643026113511</c:v>
                </c:pt>
                <c:pt idx="29">
                  <c:v>0.28900659951567653</c:v>
                </c:pt>
                <c:pt idx="30">
                  <c:v>0.29940994998812676</c:v>
                </c:pt>
                <c:pt idx="31">
                  <c:v>0.27582240130007268</c:v>
                </c:pt>
                <c:pt idx="32">
                  <c:v>0.27805130183696747</c:v>
                </c:pt>
                <c:pt idx="33">
                  <c:v>0.26324254772067068</c:v>
                </c:pt>
              </c:numCache>
            </c:numRef>
          </c:val>
          <c:smooth val="0"/>
          <c:extLst>
            <c:ext xmlns:c16="http://schemas.microsoft.com/office/drawing/2014/chart" uri="{C3380CC4-5D6E-409C-BE32-E72D297353CC}">
              <c16:uniqueId val="{00000025-242C-416E-AB8A-99E9BA7FF34F}"/>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242C-416E-AB8A-99E9BA7FF34F}"/>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0.4635187363922596</c:v>
                </c:pt>
                <c:pt idx="1">
                  <c:v>0.45702121815085417</c:v>
                </c:pt>
                <c:pt idx="2">
                  <c:v>0.41856745615601543</c:v>
                </c:pt>
                <c:pt idx="3">
                  <c:v>0.39432275637984276</c:v>
                </c:pt>
                <c:pt idx="4">
                  <c:v>0.42123980203270911</c:v>
                </c:pt>
                <c:pt idx="5">
                  <c:v>0.39205279344320298</c:v>
                </c:pt>
                <c:pt idx="6">
                  <c:v>0.37989203345775607</c:v>
                </c:pt>
                <c:pt idx="7">
                  <c:v>0.38493328779935831</c:v>
                </c:pt>
                <c:pt idx="8">
                  <c:v>0.38156162774562841</c:v>
                </c:pt>
                <c:pt idx="9">
                  <c:v>0.37570977658033367</c:v>
                </c:pt>
                <c:pt idx="10">
                  <c:v>0.36494496735930437</c:v>
                </c:pt>
                <c:pt idx="11">
                  <c:v>0.3389871617853642</c:v>
                </c:pt>
                <c:pt idx="12">
                  <c:v>0.33665424820780754</c:v>
                </c:pt>
                <c:pt idx="13">
                  <c:v>0.33807842579483993</c:v>
                </c:pt>
                <c:pt idx="14">
                  <c:v>0.30619205924868592</c:v>
                </c:pt>
                <c:pt idx="15">
                  <c:v>0.27836909414827826</c:v>
                </c:pt>
                <c:pt idx="16">
                  <c:v>0.31798346319794657</c:v>
                </c:pt>
                <c:pt idx="17">
                  <c:v>0.28623525956273083</c:v>
                </c:pt>
                <c:pt idx="18">
                  <c:v>0.30402478882670403</c:v>
                </c:pt>
                <c:pt idx="19">
                  <c:v>0.30834274604916567</c:v>
                </c:pt>
                <c:pt idx="20">
                  <c:v>0.31422568491101266</c:v>
                </c:pt>
                <c:pt idx="21">
                  <c:v>0.30425256642699239</c:v>
                </c:pt>
                <c:pt idx="22">
                  <c:v>0.28923063346743588</c:v>
                </c:pt>
                <c:pt idx="23">
                  <c:v>0.30154759523272512</c:v>
                </c:pt>
                <c:pt idx="24">
                  <c:v>0.29934279908239841</c:v>
                </c:pt>
                <c:pt idx="25">
                  <c:v>0.30751311381161206</c:v>
                </c:pt>
                <c:pt idx="26">
                  <c:v>0.31374186730384823</c:v>
                </c:pt>
                <c:pt idx="27">
                  <c:v>0.29702199961245057</c:v>
                </c:pt>
                <c:pt idx="28">
                  <c:v>0.29063883259892465</c:v>
                </c:pt>
                <c:pt idx="29">
                  <c:v>0.28896391046047215</c:v>
                </c:pt>
                <c:pt idx="30">
                  <c:v>0.29413517016172402</c:v>
                </c:pt>
                <c:pt idx="31">
                  <c:v>0.27277151447534564</c:v>
                </c:pt>
                <c:pt idx="32">
                  <c:v>0.27663595199584962</c:v>
                </c:pt>
                <c:pt idx="33">
                  <c:v>0.26317255795001981</c:v>
                </c:pt>
              </c:numCache>
            </c:numRef>
          </c:val>
          <c:smooth val="0"/>
          <c:extLst>
            <c:ext xmlns:c16="http://schemas.microsoft.com/office/drawing/2014/chart" uri="{C3380CC4-5D6E-409C-BE32-E72D297353CC}">
              <c16:uniqueId val="{00000027-242C-416E-AB8A-99E9BA7FF34F}"/>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242C-416E-AB8A-99E9BA7FF34F}"/>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242C-416E-AB8A-99E9BA7FF34F}"/>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242C-416E-AB8A-99E9BA7FF34F}"/>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242C-416E-AB8A-99E9BA7FF34F}"/>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242C-416E-AB8A-99E9BA7FF34F}"/>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242C-416E-AB8A-99E9BA7FF34F}"/>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0.46087533977627754</c:v>
                </c:pt>
                <c:pt idx="1">
                  <c:v>0.45520888975262641</c:v>
                </c:pt>
                <c:pt idx="2">
                  <c:v>0.41958548942208285</c:v>
                </c:pt>
                <c:pt idx="3">
                  <c:v>0.39360432386398314</c:v>
                </c:pt>
                <c:pt idx="4">
                  <c:v>0.42058795717358588</c:v>
                </c:pt>
                <c:pt idx="5">
                  <c:v>0.39135282301902774</c:v>
                </c:pt>
                <c:pt idx="6">
                  <c:v>0.37736273279786109</c:v>
                </c:pt>
                <c:pt idx="7">
                  <c:v>0.38497192391753199</c:v>
                </c:pt>
                <c:pt idx="8">
                  <c:v>0.38215913388133055</c:v>
                </c:pt>
                <c:pt idx="9">
                  <c:v>0.3757153708934784</c:v>
                </c:pt>
                <c:pt idx="10">
                  <c:v>0.36298901405930517</c:v>
                </c:pt>
                <c:pt idx="11">
                  <c:v>0.33627833455801009</c:v>
                </c:pt>
                <c:pt idx="12">
                  <c:v>0.33365408629178994</c:v>
                </c:pt>
                <c:pt idx="13">
                  <c:v>0.33378875857591633</c:v>
                </c:pt>
                <c:pt idx="14">
                  <c:v>0.3064066190421581</c:v>
                </c:pt>
                <c:pt idx="15">
                  <c:v>0.27781811366975306</c:v>
                </c:pt>
                <c:pt idx="16">
                  <c:v>0.31628873816132552</c:v>
                </c:pt>
                <c:pt idx="17">
                  <c:v>0.28267024424672132</c:v>
                </c:pt>
                <c:pt idx="18">
                  <c:v>0.30351031488180158</c:v>
                </c:pt>
                <c:pt idx="19">
                  <c:v>0.31125271055102349</c:v>
                </c:pt>
                <c:pt idx="20">
                  <c:v>0.31269395253062249</c:v>
                </c:pt>
                <c:pt idx="21">
                  <c:v>0.30200543656945228</c:v>
                </c:pt>
                <c:pt idx="22">
                  <c:v>0.29158120471239091</c:v>
                </c:pt>
                <c:pt idx="23">
                  <c:v>0.30295822802186018</c:v>
                </c:pt>
                <c:pt idx="24">
                  <c:v>0.30077802301943302</c:v>
                </c:pt>
                <c:pt idx="25">
                  <c:v>0.30979250067472464</c:v>
                </c:pt>
                <c:pt idx="26">
                  <c:v>0.31555269254744045</c:v>
                </c:pt>
                <c:pt idx="27">
                  <c:v>0.29818876066803934</c:v>
                </c:pt>
                <c:pt idx="28">
                  <c:v>0.29112167645990844</c:v>
                </c:pt>
                <c:pt idx="29">
                  <c:v>0.29115187963843348</c:v>
                </c:pt>
                <c:pt idx="30">
                  <c:v>0.29675695620477199</c:v>
                </c:pt>
                <c:pt idx="31">
                  <c:v>0.27476622968912123</c:v>
                </c:pt>
                <c:pt idx="32">
                  <c:v>0.2778788974583149</c:v>
                </c:pt>
                <c:pt idx="33">
                  <c:v>0.26437632125616073</c:v>
                </c:pt>
              </c:numCache>
            </c:numRef>
          </c:val>
          <c:smooth val="0"/>
          <c:extLst>
            <c:ext xmlns:c16="http://schemas.microsoft.com/office/drawing/2014/chart" uri="{C3380CC4-5D6E-409C-BE32-E72D297353CC}">
              <c16:uniqueId val="{0000002E-242C-416E-AB8A-99E9BA7FF34F}"/>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242C-416E-AB8A-99E9BA7FF34F}"/>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0.46516305410861969</c:v>
                </c:pt>
                <c:pt idx="1">
                  <c:v>0.45464731132984165</c:v>
                </c:pt>
                <c:pt idx="2">
                  <c:v>0.4187452090084553</c:v>
                </c:pt>
                <c:pt idx="3">
                  <c:v>0.39336498060822489</c:v>
                </c:pt>
                <c:pt idx="4">
                  <c:v>0.42063009220361713</c:v>
                </c:pt>
                <c:pt idx="5">
                  <c:v>0.39039811131358143</c:v>
                </c:pt>
                <c:pt idx="6">
                  <c:v>0.38027673825621605</c:v>
                </c:pt>
                <c:pt idx="7">
                  <c:v>0.38756703290343286</c:v>
                </c:pt>
                <c:pt idx="8">
                  <c:v>0.38320530173182482</c:v>
                </c:pt>
                <c:pt idx="9">
                  <c:v>0.37823787873983389</c:v>
                </c:pt>
                <c:pt idx="10">
                  <c:v>0.36381919619441028</c:v>
                </c:pt>
                <c:pt idx="11">
                  <c:v>0.33857130786776535</c:v>
                </c:pt>
                <c:pt idx="12">
                  <c:v>0.33337053330242622</c:v>
                </c:pt>
                <c:pt idx="13">
                  <c:v>0.334946247279644</c:v>
                </c:pt>
                <c:pt idx="14">
                  <c:v>0.30861998474597929</c:v>
                </c:pt>
                <c:pt idx="15">
                  <c:v>0.27818390725553033</c:v>
                </c:pt>
                <c:pt idx="16">
                  <c:v>0.31593807663023465</c:v>
                </c:pt>
                <c:pt idx="17">
                  <c:v>0.2826280400454998</c:v>
                </c:pt>
                <c:pt idx="18">
                  <c:v>0.30461682826280601</c:v>
                </c:pt>
                <c:pt idx="19">
                  <c:v>0.310046250373125</c:v>
                </c:pt>
                <c:pt idx="20">
                  <c:v>0.31498512583971022</c:v>
                </c:pt>
                <c:pt idx="21">
                  <c:v>0.30243335628509521</c:v>
                </c:pt>
                <c:pt idx="22">
                  <c:v>0.29120634427666664</c:v>
                </c:pt>
                <c:pt idx="23">
                  <c:v>0.3041515633314848</c:v>
                </c:pt>
                <c:pt idx="24">
                  <c:v>0.30044804750382897</c:v>
                </c:pt>
                <c:pt idx="25">
                  <c:v>0.30868092986941337</c:v>
                </c:pt>
                <c:pt idx="26">
                  <c:v>0.31603018297255037</c:v>
                </c:pt>
                <c:pt idx="27">
                  <c:v>0.30234119902551176</c:v>
                </c:pt>
                <c:pt idx="28">
                  <c:v>0.29216975609958168</c:v>
                </c:pt>
                <c:pt idx="29">
                  <c:v>0.29244465842843054</c:v>
                </c:pt>
                <c:pt idx="30">
                  <c:v>0.29720850190520287</c:v>
                </c:pt>
                <c:pt idx="31">
                  <c:v>0.27710346703231337</c:v>
                </c:pt>
                <c:pt idx="32">
                  <c:v>0.27715547958016395</c:v>
                </c:pt>
                <c:pt idx="33">
                  <c:v>0.26191630843281744</c:v>
                </c:pt>
              </c:numCache>
            </c:numRef>
          </c:val>
          <c:smooth val="0"/>
          <c:extLst>
            <c:ext xmlns:c16="http://schemas.microsoft.com/office/drawing/2014/chart" uri="{C3380CC4-5D6E-409C-BE32-E72D297353CC}">
              <c16:uniqueId val="{00000030-242C-416E-AB8A-99E9BA7FF34F}"/>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0.46409379726648337</c:v>
                </c:pt>
                <c:pt idx="1">
                  <c:v>0.45417230641841888</c:v>
                </c:pt>
                <c:pt idx="2">
                  <c:v>0.41898042371869088</c:v>
                </c:pt>
                <c:pt idx="3">
                  <c:v>0.39270129913091661</c:v>
                </c:pt>
                <c:pt idx="4">
                  <c:v>0.41936417025327677</c:v>
                </c:pt>
                <c:pt idx="5">
                  <c:v>0.39052555578947074</c:v>
                </c:pt>
                <c:pt idx="6">
                  <c:v>0.37933190551400187</c:v>
                </c:pt>
                <c:pt idx="7">
                  <c:v>0.38563938981294632</c:v>
                </c:pt>
                <c:pt idx="8">
                  <c:v>0.38219956463575372</c:v>
                </c:pt>
                <c:pt idx="9">
                  <c:v>0.37587051388621329</c:v>
                </c:pt>
                <c:pt idx="10">
                  <c:v>0.36361245816946036</c:v>
                </c:pt>
                <c:pt idx="11">
                  <c:v>0.33778256237506865</c:v>
                </c:pt>
                <c:pt idx="12">
                  <c:v>0.33300294750928883</c:v>
                </c:pt>
                <c:pt idx="13">
                  <c:v>0.33452633103728302</c:v>
                </c:pt>
                <c:pt idx="14">
                  <c:v>0.30679406479001042</c:v>
                </c:pt>
                <c:pt idx="15">
                  <c:v>0.27817331631481651</c:v>
                </c:pt>
                <c:pt idx="16">
                  <c:v>0.31621912422776227</c:v>
                </c:pt>
                <c:pt idx="17">
                  <c:v>0.28286562258005138</c:v>
                </c:pt>
                <c:pt idx="18">
                  <c:v>0.30447611433267596</c:v>
                </c:pt>
                <c:pt idx="19">
                  <c:v>0.30996625009179118</c:v>
                </c:pt>
                <c:pt idx="20">
                  <c:v>0.31471189543604849</c:v>
                </c:pt>
                <c:pt idx="21">
                  <c:v>0.30234938293695446</c:v>
                </c:pt>
                <c:pt idx="22">
                  <c:v>0.29137469252943998</c:v>
                </c:pt>
                <c:pt idx="23">
                  <c:v>0.30309589132666587</c:v>
                </c:pt>
                <c:pt idx="24">
                  <c:v>0.30032211939990522</c:v>
                </c:pt>
                <c:pt idx="25">
                  <c:v>0.30877213242650037</c:v>
                </c:pt>
                <c:pt idx="26">
                  <c:v>0.31561786864697927</c:v>
                </c:pt>
                <c:pt idx="27">
                  <c:v>0.30088931144773956</c:v>
                </c:pt>
                <c:pt idx="28">
                  <c:v>0.29165321768820285</c:v>
                </c:pt>
                <c:pt idx="29">
                  <c:v>0.29056902673840523</c:v>
                </c:pt>
                <c:pt idx="30">
                  <c:v>0.29605962260067464</c:v>
                </c:pt>
                <c:pt idx="31">
                  <c:v>0.27607860396802425</c:v>
                </c:pt>
                <c:pt idx="32">
                  <c:v>0.27671616150438788</c:v>
                </c:pt>
                <c:pt idx="33">
                  <c:v>0.26352136230468748</c:v>
                </c:pt>
              </c:numCache>
            </c:numRef>
          </c:val>
          <c:smooth val="0"/>
          <c:extLst>
            <c:ext xmlns:c16="http://schemas.microsoft.com/office/drawing/2014/chart" uri="{C3380CC4-5D6E-409C-BE32-E72D297353CC}">
              <c16:uniqueId val="{00000031-242C-416E-AB8A-99E9BA7FF34F}"/>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32-242C-416E-AB8A-99E9BA7FF34F}"/>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498763</xdr:colOff>
      <xdr:row>0</xdr:row>
      <xdr:rowOff>133350</xdr:rowOff>
    </xdr:from>
    <xdr:to>
      <xdr:col>22</xdr:col>
      <xdr:colOff>422564</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707E710C-E22A-42B8-9169-969967D9B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20F41461-1041-477E-AC8A-ED0E7F7F3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3.xml><?xml version="1.0" encoding="utf-8"?>
<c:userShapes xmlns:c="http://schemas.openxmlformats.org/drawingml/2006/chart">
  <cdr:absSizeAnchor xmlns:cdr="http://schemas.openxmlformats.org/drawingml/2006/chartDrawing">
    <cdr:from>
      <cdr:x>0.57148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7221" y="112397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0.77679</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2940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2.xml><?xml version="1.0" encoding="utf-8"?>
<c:userShapes xmlns:c="http://schemas.openxmlformats.org/drawingml/2006/chart">
  <cdr:absSizeAnchor xmlns:cdr="http://schemas.openxmlformats.org/drawingml/2006/chartDrawing">
    <cdr:from>
      <cdr:x>0.84062</cdr:x>
      <cdr:y>0.19299</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65561" y="99246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p>
        <a:p xmlns:a="http://schemas.openxmlformats.org/drawingml/2006/main">
          <a:r>
            <a:rPr lang="en-US" sz="1000" b="0" i="0" baseline="0">
              <a:latin typeface="Avenir LT Pro 55 Roman" panose="020B0503020203020204" pitchFamily="34" charset="0"/>
            </a:rPr>
            <a:t>FARMVC stands for Fatal Alcohol-Related Motor Vehicle Crashes.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0.00051</cdr:x>
      <cdr:y>0.07468</cdr:y>
    </cdr:from>
    <cdr:to>
      <cdr:x>0.90479</cdr:x>
      <cdr:y>0.14875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4157" y="384033"/>
          <a:ext cx="7385511"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0.72455</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917622"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gerater than 0.08 (%) </a:t>
          </a:r>
        </a:p>
      </cdr:txBody>
    </cdr:sp>
  </cdr:relSizeAnchor>
</c:userShapes>
</file>

<file path=xl/drawings/drawing3.xml><?xml version="1.0" encoding="utf-8"?>
<c:userShapes xmlns:c="http://schemas.openxmlformats.org/drawingml/2006/chart">
  <cdr:absSizeAnchor xmlns:cdr="http://schemas.openxmlformats.org/drawingml/2006/chartDrawing">
    <cdr:from>
      <cdr:x>0.83752</cdr:x>
      <cdr:y>0.19194</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41681" y="9854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2010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0.06894</cdr:y>
    </cdr:from>
    <cdr:to>
      <cdr:x>0.85224</cdr:x>
      <cdr:y>0.14301</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53936"/>
          <a:ext cx="69619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0.85024</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6753082E-3EB8-4E9F-A330-3009F33E6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80978416-BB26-4768-A5E6-CEFF8FBC8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E4C17A0E-D27F-43A9-8D28-FA9DA6275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9.xml><?xml version="1.0" encoding="utf-8"?>
<c:userShapes xmlns:c="http://schemas.openxmlformats.org/drawingml/2006/chart">
  <cdr:absSizeAnchor xmlns:cdr="http://schemas.openxmlformats.org/drawingml/2006/chartDrawing">
    <cdr:from>
      <cdr:x>0.5597</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5000632"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0.6823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0960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Analysis_share_controls_2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Lags - Data"/>
      <sheetName val="Placebo Lags - Data"/>
      <sheetName val="Pre-Treatment Test - Data"/>
      <sheetName val="Leave-One-Out - Data"/>
      <sheetName val="All Lags Figure"/>
      <sheetName val="Placebo Lags Figure"/>
      <sheetName val="Pre-Treatment Test"/>
      <sheetName val="Leave-One_Out Test"/>
      <sheetName val="States"/>
    </sheetNames>
    <sheetDataSet>
      <sheetData sheetId="0"/>
      <sheetData sheetId="1"/>
      <sheetData sheetId="2"/>
      <sheetData sheetId="3"/>
      <sheetData sheetId="4"/>
      <sheetData sheetId="5"/>
      <sheetData sheetId="6">
        <row r="1">
          <cell r="B1" t="str">
            <v>Actual</v>
          </cell>
          <cell r="C1" t="str">
            <v>Synthetic 1982-1998</v>
          </cell>
          <cell r="D1" t="str">
            <v>1985-1998</v>
          </cell>
          <cell r="E1" t="str">
            <v>1990-1998</v>
          </cell>
          <cell r="F1" t="str">
            <v>1995-1998</v>
          </cell>
        </row>
        <row r="2">
          <cell r="A2">
            <v>1982</v>
          </cell>
          <cell r="B2">
            <v>0.46242773532867432</v>
          </cell>
          <cell r="C2">
            <v>0.46249172374606135</v>
          </cell>
          <cell r="D2">
            <v>0.46877014818787571</v>
          </cell>
          <cell r="E2">
            <v>0.47754473552107807</v>
          </cell>
          <cell r="F2">
            <v>0.48370350077748303</v>
          </cell>
        </row>
        <row r="3">
          <cell r="A3">
            <v>1983</v>
          </cell>
          <cell r="B3">
            <v>0.45858585834503174</v>
          </cell>
          <cell r="C3">
            <v>0.45429284453392033</v>
          </cell>
          <cell r="D3">
            <v>0.45362276819348335</v>
          </cell>
          <cell r="E3">
            <v>0.4467334520816803</v>
          </cell>
          <cell r="F3">
            <v>0.45849224081635476</v>
          </cell>
        </row>
        <row r="4">
          <cell r="A4">
            <v>1984</v>
          </cell>
          <cell r="B4">
            <v>0.41060903668403625</v>
          </cell>
          <cell r="C4">
            <v>0.41522167655825615</v>
          </cell>
          <cell r="D4">
            <v>0.42668053266406064</v>
          </cell>
          <cell r="E4">
            <v>0.4345811729729176</v>
          </cell>
          <cell r="F4">
            <v>0.46215030264854434</v>
          </cell>
        </row>
        <row r="5">
          <cell r="A5">
            <v>1985</v>
          </cell>
          <cell r="B5">
            <v>0.39177489280700684</v>
          </cell>
          <cell r="C5">
            <v>0.39546543154120445</v>
          </cell>
          <cell r="D5">
            <v>0.39343214502930635</v>
          </cell>
          <cell r="E5">
            <v>0.39945906355977057</v>
          </cell>
          <cell r="F5">
            <v>0.4112942462861538</v>
          </cell>
        </row>
        <row r="6">
          <cell r="A6">
            <v>1986</v>
          </cell>
          <cell r="B6">
            <v>0.42994242906570435</v>
          </cell>
          <cell r="C6">
            <v>0.42508276712894438</v>
          </cell>
          <cell r="D6">
            <v>0.42286120837926872</v>
          </cell>
          <cell r="E6">
            <v>0.4047765274643898</v>
          </cell>
          <cell r="F6">
            <v>0.42963569882512093</v>
          </cell>
        </row>
        <row r="7">
          <cell r="A7">
            <v>1987</v>
          </cell>
          <cell r="B7">
            <v>0.38387715816497803</v>
          </cell>
          <cell r="C7">
            <v>0.38791163915395732</v>
          </cell>
          <cell r="D7">
            <v>0.38661672985553747</v>
          </cell>
          <cell r="E7">
            <v>0.38161431989073752</v>
          </cell>
          <cell r="F7">
            <v>0.41443740636110304</v>
          </cell>
        </row>
        <row r="8">
          <cell r="A8">
            <v>1988</v>
          </cell>
          <cell r="B8">
            <v>0.38562092185020447</v>
          </cell>
          <cell r="C8">
            <v>0.3812879464030266</v>
          </cell>
          <cell r="D8">
            <v>0.38049909323453907</v>
          </cell>
          <cell r="E8">
            <v>0.37798279941082003</v>
          </cell>
          <cell r="F8">
            <v>0.40005667343735696</v>
          </cell>
        </row>
        <row r="9">
          <cell r="A9">
            <v>1989</v>
          </cell>
          <cell r="B9">
            <v>0.3767605721950531</v>
          </cell>
          <cell r="C9">
            <v>0.37652871060371396</v>
          </cell>
          <cell r="D9">
            <v>0.37873609951138493</v>
          </cell>
          <cell r="E9">
            <v>0.40087952077388755</v>
          </cell>
          <cell r="F9">
            <v>0.39096378086507322</v>
          </cell>
        </row>
        <row r="10">
          <cell r="A10">
            <v>1990</v>
          </cell>
          <cell r="B10">
            <v>0.37627813220024109</v>
          </cell>
          <cell r="C10">
            <v>0.38711089265346527</v>
          </cell>
          <cell r="D10">
            <v>0.38633651041984562</v>
          </cell>
          <cell r="E10">
            <v>0.37985733094811441</v>
          </cell>
          <cell r="F10">
            <v>0.42647601497173304</v>
          </cell>
        </row>
        <row r="11">
          <cell r="A11">
            <v>1991</v>
          </cell>
          <cell r="B11">
            <v>0.3919999897480011</v>
          </cell>
          <cell r="C11">
            <v>0.38410090702772137</v>
          </cell>
          <cell r="D11">
            <v>0.38757005709409714</v>
          </cell>
          <cell r="E11">
            <v>0.38393917849659925</v>
          </cell>
          <cell r="F11">
            <v>0.39316861289739613</v>
          </cell>
        </row>
        <row r="12">
          <cell r="A12">
            <v>1992</v>
          </cell>
          <cell r="B12">
            <v>0.35546037554740906</v>
          </cell>
          <cell r="C12">
            <v>0.36129151625931261</v>
          </cell>
          <cell r="D12">
            <v>0.36259684684872628</v>
          </cell>
          <cell r="E12">
            <v>0.36121428298950192</v>
          </cell>
          <cell r="F12">
            <v>0.414920767173171</v>
          </cell>
        </row>
        <row r="13">
          <cell r="A13">
            <v>1993</v>
          </cell>
          <cell r="B13">
            <v>0.32978722453117371</v>
          </cell>
          <cell r="C13">
            <v>0.33687886363267899</v>
          </cell>
          <cell r="D13">
            <v>0.33441038575768467</v>
          </cell>
          <cell r="E13">
            <v>0.32865397959947584</v>
          </cell>
          <cell r="F13">
            <v>0.37086299385130406</v>
          </cell>
        </row>
        <row r="14">
          <cell r="A14">
            <v>1994</v>
          </cell>
          <cell r="B14">
            <v>0.33273056149482727</v>
          </cell>
          <cell r="C14">
            <v>0.33613276308774948</v>
          </cell>
          <cell r="D14">
            <v>0.33822879108786585</v>
          </cell>
          <cell r="E14">
            <v>0.33777104133367536</v>
          </cell>
          <cell r="F14">
            <v>0.38773374012112616</v>
          </cell>
        </row>
        <row r="15">
          <cell r="A15">
            <v>1995</v>
          </cell>
          <cell r="B15">
            <v>0.35067436099052429</v>
          </cell>
          <cell r="C15">
            <v>0.33535041403770438</v>
          </cell>
          <cell r="D15">
            <v>0.33760040912032124</v>
          </cell>
          <cell r="E15">
            <v>0.34310747945308689</v>
          </cell>
          <cell r="F15">
            <v>0.35022311910986903</v>
          </cell>
        </row>
        <row r="16">
          <cell r="A16">
            <v>1996</v>
          </cell>
          <cell r="B16">
            <v>0.30434781312942505</v>
          </cell>
          <cell r="C16">
            <v>0.30724632464349272</v>
          </cell>
          <cell r="D16">
            <v>0.30685565605759618</v>
          </cell>
          <cell r="E16">
            <v>0.30154025730490686</v>
          </cell>
          <cell r="F16">
            <v>0.30394501912593841</v>
          </cell>
        </row>
        <row r="17">
          <cell r="A17">
            <v>1997</v>
          </cell>
          <cell r="B17">
            <v>0.26956522464752197</v>
          </cell>
          <cell r="C17">
            <v>0.27828589279949661</v>
          </cell>
          <cell r="D17">
            <v>0.2768849244117737</v>
          </cell>
          <cell r="E17">
            <v>0.27975908362865448</v>
          </cell>
          <cell r="F17">
            <v>0.26917370837926868</v>
          </cell>
        </row>
        <row r="18">
          <cell r="A18">
            <v>1998</v>
          </cell>
          <cell r="B18">
            <v>0.3430493175983429</v>
          </cell>
          <cell r="C18">
            <v>0.32082698729634285</v>
          </cell>
          <cell r="D18">
            <v>0.31883792465925209</v>
          </cell>
          <cell r="E18">
            <v>0.32089505350589753</v>
          </cell>
          <cell r="F18">
            <v>0.34266561667621137</v>
          </cell>
        </row>
        <row r="19">
          <cell r="A19">
            <v>1999</v>
          </cell>
          <cell r="B19">
            <v>0.25872689485549927</v>
          </cell>
          <cell r="C19">
            <v>0.29186471855640417</v>
          </cell>
          <cell r="D19">
            <v>0.28787294262647634</v>
          </cell>
          <cell r="E19">
            <v>0.29063450297713278</v>
          </cell>
          <cell r="F19">
            <v>0.29464798843860629</v>
          </cell>
        </row>
        <row r="20">
          <cell r="A20">
            <v>2000</v>
          </cell>
          <cell r="B20">
            <v>0.30885529518127441</v>
          </cell>
          <cell r="C20">
            <v>0.29593857404589657</v>
          </cell>
          <cell r="D20">
            <v>0.29676557281613358</v>
          </cell>
          <cell r="E20">
            <v>0.31277848640084266</v>
          </cell>
          <cell r="F20">
            <v>0.28941438190639024</v>
          </cell>
        </row>
        <row r="21">
          <cell r="A21">
            <v>2001</v>
          </cell>
          <cell r="B21">
            <v>0.2932790219783783</v>
          </cell>
          <cell r="C21">
            <v>0.30778839951753612</v>
          </cell>
          <cell r="D21">
            <v>0.30392677709460258</v>
          </cell>
          <cell r="E21">
            <v>0.30432583218812942</v>
          </cell>
          <cell r="F21">
            <v>0.31755796454846852</v>
          </cell>
        </row>
        <row r="22">
          <cell r="A22">
            <v>2002</v>
          </cell>
          <cell r="B22">
            <v>0.33266532421112061</v>
          </cell>
          <cell r="C22">
            <v>0.31505857673287385</v>
          </cell>
          <cell r="D22">
            <v>0.31352834990620615</v>
          </cell>
          <cell r="E22">
            <v>0.32057939127087598</v>
          </cell>
          <cell r="F22">
            <v>0.32233895128965373</v>
          </cell>
        </row>
        <row r="23">
          <cell r="A23">
            <v>2003</v>
          </cell>
          <cell r="B23">
            <v>0.29126214981079102</v>
          </cell>
          <cell r="C23">
            <v>0.29709503424167638</v>
          </cell>
          <cell r="D23">
            <v>0.29427865359187128</v>
          </cell>
          <cell r="E23">
            <v>0.30938488671183589</v>
          </cell>
          <cell r="F23">
            <v>0.28273789212107653</v>
          </cell>
        </row>
        <row r="24">
          <cell r="A24">
            <v>2004</v>
          </cell>
          <cell r="B24">
            <v>0.30158731341362</v>
          </cell>
          <cell r="C24">
            <v>0.2836132333874703</v>
          </cell>
          <cell r="D24">
            <v>0.27443545788526541</v>
          </cell>
          <cell r="E24">
            <v>0.27879100418090819</v>
          </cell>
          <cell r="F24">
            <v>0.30923376780748368</v>
          </cell>
        </row>
        <row r="25">
          <cell r="A25">
            <v>2005</v>
          </cell>
          <cell r="B25">
            <v>0.29263156652450562</v>
          </cell>
          <cell r="C25">
            <v>0.30226728378236295</v>
          </cell>
          <cell r="D25">
            <v>0.30539789882302282</v>
          </cell>
          <cell r="E25">
            <v>0.30605872741341594</v>
          </cell>
          <cell r="F25">
            <v>0.32356693336367603</v>
          </cell>
        </row>
        <row r="26">
          <cell r="A26">
            <v>2006</v>
          </cell>
          <cell r="B26">
            <v>0.31662869453430176</v>
          </cell>
          <cell r="C26">
            <v>0.29511985446512701</v>
          </cell>
          <cell r="D26">
            <v>0.29571715150773531</v>
          </cell>
          <cell r="E26">
            <v>0.30393074038624762</v>
          </cell>
          <cell r="F26">
            <v>0.30398552422225478</v>
          </cell>
        </row>
        <row r="27">
          <cell r="A27">
            <v>2007</v>
          </cell>
          <cell r="B27">
            <v>0.32378855347633362</v>
          </cell>
          <cell r="C27">
            <v>0.29918686524033544</v>
          </cell>
          <cell r="D27">
            <v>0.29436011658608913</v>
          </cell>
          <cell r="E27">
            <v>0.29411955428123471</v>
          </cell>
          <cell r="F27">
            <v>0.31166130045056339</v>
          </cell>
        </row>
        <row r="28">
          <cell r="A28">
            <v>2008</v>
          </cell>
          <cell r="B28">
            <v>0.308270663022995</v>
          </cell>
          <cell r="C28">
            <v>0.31620879234373567</v>
          </cell>
          <cell r="D28">
            <v>0.30310363063216206</v>
          </cell>
          <cell r="E28">
            <v>0.29152297919988635</v>
          </cell>
          <cell r="F28">
            <v>0.34090968577563763</v>
          </cell>
        </row>
        <row r="29">
          <cell r="A29">
            <v>2009</v>
          </cell>
          <cell r="B29">
            <v>0.30421686172485352</v>
          </cell>
          <cell r="C29">
            <v>0.30985015830397611</v>
          </cell>
          <cell r="D29">
            <v>0.31122919313609598</v>
          </cell>
          <cell r="E29">
            <v>0.30659453849494456</v>
          </cell>
          <cell r="F29">
            <v>0.3319470899701118</v>
          </cell>
        </row>
        <row r="30">
          <cell r="A30">
            <v>2010</v>
          </cell>
          <cell r="B30">
            <v>0.22096318006515503</v>
          </cell>
          <cell r="C30">
            <v>0.29393395404517653</v>
          </cell>
          <cell r="D30">
            <v>0.28433841326832771</v>
          </cell>
          <cell r="E30">
            <v>0.27401161259412765</v>
          </cell>
          <cell r="F30">
            <v>0.32006799344718451</v>
          </cell>
        </row>
        <row r="31">
          <cell r="A31">
            <v>2011</v>
          </cell>
          <cell r="B31">
            <v>0.25301206111907959</v>
          </cell>
          <cell r="C31">
            <v>0.29188917967677114</v>
          </cell>
          <cell r="D31">
            <v>0.29324189355969432</v>
          </cell>
          <cell r="E31">
            <v>0.27824893891811375</v>
          </cell>
          <cell r="F31">
            <v>0.28181077037751673</v>
          </cell>
        </row>
        <row r="32">
          <cell r="A32">
            <v>2012</v>
          </cell>
          <cell r="B32">
            <v>0.34337350726127625</v>
          </cell>
          <cell r="C32">
            <v>0.29679476535320287</v>
          </cell>
          <cell r="D32">
            <v>0.29173603257536884</v>
          </cell>
          <cell r="E32">
            <v>0.29386939835548403</v>
          </cell>
          <cell r="F32">
            <v>0.31534259712696078</v>
          </cell>
        </row>
        <row r="33">
          <cell r="A33">
            <v>2013</v>
          </cell>
          <cell r="B33">
            <v>0.29325512051582336</v>
          </cell>
          <cell r="C33">
            <v>0.27790786644816401</v>
          </cell>
          <cell r="D33">
            <v>0.26960093463957313</v>
          </cell>
          <cell r="E33">
            <v>0.25491227598488331</v>
          </cell>
          <cell r="F33">
            <v>0.26967854717373851</v>
          </cell>
        </row>
        <row r="34">
          <cell r="A34">
            <v>2014</v>
          </cell>
          <cell r="B34">
            <v>0.27272728085517883</v>
          </cell>
          <cell r="C34">
            <v>0.27518991136550908</v>
          </cell>
          <cell r="D34">
            <v>0.26484818980097768</v>
          </cell>
          <cell r="E34">
            <v>0.27148374667763708</v>
          </cell>
          <cell r="F34">
            <v>0.31041263397037988</v>
          </cell>
        </row>
        <row r="35">
          <cell r="A35">
            <v>2015</v>
          </cell>
          <cell r="B35">
            <v>0.28020566701889038</v>
          </cell>
          <cell r="C35">
            <v>0.25709336046874526</v>
          </cell>
          <cell r="D35">
            <v>0.25016224128007891</v>
          </cell>
          <cell r="E35">
            <v>0.25293656110763546</v>
          </cell>
          <cell r="F35">
            <v>0.31592161967605353</v>
          </cell>
        </row>
        <row r="37">
          <cell r="B37" t="str">
            <v>Synthetic 1982-1998</v>
          </cell>
          <cell r="C37" t="str">
            <v>1985-1998</v>
          </cell>
          <cell r="D37" t="str">
            <v>1990-1998</v>
          </cell>
          <cell r="E37" t="str">
            <v>1995-1998</v>
          </cell>
        </row>
        <row r="38">
          <cell r="A38">
            <v>1982</v>
          </cell>
          <cell r="B38">
            <v>1.3835581071319352E-4</v>
          </cell>
          <cell r="C38">
            <v>1.3529899213333561E-2</v>
          </cell>
          <cell r="D38">
            <v>3.1655673422739491E-2</v>
          </cell>
          <cell r="E38">
            <v>4.3985138446612469E-2</v>
          </cell>
        </row>
        <row r="39">
          <cell r="A39">
            <v>1983</v>
          </cell>
          <cell r="B39">
            <v>-9.4498820810523885E-3</v>
          </cell>
          <cell r="C39">
            <v>-1.0941007593850504E-2</v>
          </cell>
          <cell r="D39">
            <v>-2.6531270958379788E-2</v>
          </cell>
          <cell r="E39">
            <v>-2.041856335677425E-4</v>
          </cell>
        </row>
        <row r="40">
          <cell r="A40">
            <v>1984</v>
          </cell>
          <cell r="B40">
            <v>1.1108860964229389E-2</v>
          </cell>
          <cell r="C40">
            <v>3.7666344606066181E-2</v>
          </cell>
          <cell r="D40">
            <v>5.5161469892703444E-2</v>
          </cell>
          <cell r="E40">
            <v>0.11152489930035628</v>
          </cell>
        </row>
        <row r="41">
          <cell r="A41">
            <v>1985</v>
          </cell>
          <cell r="B41">
            <v>9.3321399036443639E-3</v>
          </cell>
          <cell r="C41">
            <v>4.2122949109205682E-3</v>
          </cell>
          <cell r="D41">
            <v>1.9236441111853648E-2</v>
          </cell>
          <cell r="E41">
            <v>4.7458367471463654E-2</v>
          </cell>
        </row>
        <row r="42">
          <cell r="A42">
            <v>1986</v>
          </cell>
          <cell r="B42">
            <v>-1.1432272283307676E-2</v>
          </cell>
          <cell r="C42">
            <v>-1.6745968999086831E-2</v>
          </cell>
          <cell r="D42">
            <v>-6.2172334346952747E-2</v>
          </cell>
          <cell r="E42">
            <v>-7.1393099181981832E-4</v>
          </cell>
        </row>
        <row r="43">
          <cell r="A43">
            <v>1987</v>
          </cell>
          <cell r="B43">
            <v>1.0400515431242471E-2</v>
          </cell>
          <cell r="C43">
            <v>7.0860143366871442E-3</v>
          </cell>
          <cell r="D43">
            <v>-5.9296471759455894E-3</v>
          </cell>
          <cell r="E43">
            <v>7.3739116515697908E-2</v>
          </cell>
        </row>
        <row r="44">
          <cell r="A44">
            <v>1988</v>
          </cell>
          <cell r="B44">
            <v>-1.1364050419254146E-2</v>
          </cell>
          <cell r="C44">
            <v>-1.3460816876397429E-2</v>
          </cell>
          <cell r="D44">
            <v>-2.0207592650486612E-2</v>
          </cell>
          <cell r="E44">
            <v>3.6084266419350003E-2</v>
          </cell>
        </row>
        <row r="45">
          <cell r="A45">
            <v>1989</v>
          </cell>
          <cell r="B45">
            <v>-6.157872821102667E-4</v>
          </cell>
          <cell r="C45">
            <v>5.2161051425530713E-3</v>
          </cell>
          <cell r="D45">
            <v>6.0165080352005629E-2</v>
          </cell>
          <cell r="E45">
            <v>3.6328707069982612E-2</v>
          </cell>
        </row>
        <row r="46">
          <cell r="A46">
            <v>1990</v>
          </cell>
          <cell r="B46">
            <v>2.7983610533329709E-2</v>
          </cell>
          <cell r="C46">
            <v>2.6035277402784787E-2</v>
          </cell>
          <cell r="D46">
            <v>9.4224816957980875E-3</v>
          </cell>
          <cell r="E46">
            <v>0.11770388253796427</v>
          </cell>
        </row>
        <row r="47">
          <cell r="A47">
            <v>1991</v>
          </cell>
          <cell r="B47">
            <v>-2.0565123840516297E-2</v>
          </cell>
          <cell r="C47">
            <v>-1.1430017806634697E-2</v>
          </cell>
          <cell r="D47">
            <v>-2.0995021354595213E-2</v>
          </cell>
          <cell r="E47">
            <v>2.9723205542350941E-3</v>
          </cell>
        </row>
        <row r="48">
          <cell r="A48">
            <v>1992</v>
          </cell>
          <cell r="B48">
            <v>1.6139711145938776E-2</v>
          </cell>
          <cell r="C48">
            <v>1.9681559184364691E-2</v>
          </cell>
          <cell r="D48">
            <v>1.5929346410313714E-2</v>
          </cell>
          <cell r="E48">
            <v>0.14330541233417127</v>
          </cell>
        </row>
        <row r="49">
          <cell r="A49">
            <v>1993</v>
          </cell>
          <cell r="B49">
            <v>2.1051006361852857E-2</v>
          </cell>
          <cell r="C49">
            <v>1.3824813532737968E-2</v>
          </cell>
          <cell r="D49">
            <v>-3.4481399953803287E-3</v>
          </cell>
          <cell r="E49">
            <v>0.1107572607705354</v>
          </cell>
        </row>
        <row r="50">
          <cell r="A50">
            <v>1994</v>
          </cell>
          <cell r="B50">
            <v>1.0121600648711652E-2</v>
          </cell>
          <cell r="C50">
            <v>1.625594786107443E-2</v>
          </cell>
          <cell r="D50">
            <v>1.4922770818202641E-2</v>
          </cell>
          <cell r="E50">
            <v>0.14185811791647576</v>
          </cell>
        </row>
        <row r="51">
          <cell r="A51">
            <v>1995</v>
          </cell>
          <cell r="B51">
            <v>-4.5695327369111277E-2</v>
          </cell>
          <cell r="C51">
            <v>-3.8726113822757466E-2</v>
          </cell>
          <cell r="D51">
            <v>-2.2053968480952389E-2</v>
          </cell>
          <cell r="E51">
            <v>-1.288441156603663E-3</v>
          </cell>
        </row>
        <row r="52">
          <cell r="A52">
            <v>1996</v>
          </cell>
          <cell r="B52">
            <v>9.4338362466366392E-3</v>
          </cell>
          <cell r="C52">
            <v>8.1727120835615834E-3</v>
          </cell>
          <cell r="D52">
            <v>-9.3107164184690998E-3</v>
          </cell>
          <cell r="E52">
            <v>-1.3252199514404393E-3</v>
          </cell>
        </row>
        <row r="53">
          <cell r="A53">
            <v>1997</v>
          </cell>
          <cell r="B53">
            <v>3.1337083113508142E-2</v>
          </cell>
          <cell r="C53">
            <v>2.6435891299614874E-2</v>
          </cell>
          <cell r="D53">
            <v>3.6437991034684661E-2</v>
          </cell>
          <cell r="E53">
            <v>-1.4545115517063741E-3</v>
          </cell>
        </row>
        <row r="54">
          <cell r="A54">
            <v>1998</v>
          </cell>
          <cell r="B54">
            <v>-6.9265776203152232E-2</v>
          </cell>
          <cell r="C54">
            <v>-7.5936364737557369E-2</v>
          </cell>
          <cell r="D54">
            <v>-6.9038970374899228E-2</v>
          </cell>
          <cell r="E54">
            <v>-1.1197532038765593E-3</v>
          </cell>
        </row>
        <row r="55">
          <cell r="A55">
            <v>1999</v>
          </cell>
          <cell r="B55">
            <v>0.11353829906131963</v>
          </cell>
          <cell r="C55">
            <v>0.10124622170133901</v>
          </cell>
          <cell r="D55">
            <v>0.10978602951399756</v>
          </cell>
          <cell r="E55">
            <v>0.12191189145210013</v>
          </cell>
        </row>
        <row r="56">
          <cell r="A56">
            <v>2000</v>
          </cell>
          <cell r="B56">
            <v>-4.3646628956773341E-2</v>
          </cell>
          <cell r="C56">
            <v>-4.0738291340253391E-2</v>
          </cell>
          <cell r="D56">
            <v>1.2543034096470632E-2</v>
          </cell>
          <cell r="E56">
            <v>-6.7173279872360492E-2</v>
          </cell>
        </row>
        <row r="57">
          <cell r="A57">
            <v>2001</v>
          </cell>
          <cell r="B57">
            <v>4.7140755018387735E-2</v>
          </cell>
          <cell r="C57">
            <v>3.5033948696497993E-2</v>
          </cell>
          <cell r="D57">
            <v>3.6299285309839092E-2</v>
          </cell>
          <cell r="E57">
            <v>7.6455152383320416E-2</v>
          </cell>
        </row>
        <row r="58">
          <cell r="A58">
            <v>2002</v>
          </cell>
          <cell r="B58">
            <v>-5.5884044360343957E-2</v>
          </cell>
          <cell r="C58">
            <v>-6.1037460601694855E-2</v>
          </cell>
          <cell r="D58">
            <v>-3.7700280396479151E-2</v>
          </cell>
          <cell r="E58">
            <v>-3.2035758880991076E-2</v>
          </cell>
        </row>
        <row r="59">
          <cell r="A59">
            <v>2003</v>
          </cell>
          <cell r="B59">
            <v>1.9633059319801752E-2</v>
          </cell>
          <cell r="C59">
            <v>1.0250501503462035E-2</v>
          </cell>
          <cell r="D59">
            <v>5.8576671581002507E-2</v>
          </cell>
          <cell r="E59">
            <v>-3.0148975171902865E-2</v>
          </cell>
        </row>
        <row r="60">
          <cell r="A60">
            <v>2004</v>
          </cell>
          <cell r="B60">
            <v>-6.3375322129604728E-2</v>
          </cell>
          <cell r="C60">
            <v>-9.8937126192002844E-2</v>
          </cell>
          <cell r="D60">
            <v>-8.1768453396434654E-2</v>
          </cell>
          <cell r="E60">
            <v>2.4727100303690179E-2</v>
          </cell>
        </row>
        <row r="61">
          <cell r="A61">
            <v>2005</v>
          </cell>
          <cell r="B61">
            <v>3.1878134931715596E-2</v>
          </cell>
          <cell r="C61">
            <v>4.1802292509927369E-2</v>
          </cell>
          <cell r="D61">
            <v>4.387119100437635E-2</v>
          </cell>
          <cell r="E61">
            <v>9.5607318453645354E-2</v>
          </cell>
        </row>
        <row r="62">
          <cell r="A62">
            <v>2006</v>
          </cell>
          <cell r="B62">
            <v>-7.2881711425878848E-2</v>
          </cell>
          <cell r="C62">
            <v>-7.0714677589539296E-2</v>
          </cell>
          <cell r="D62">
            <v>-4.1779104449642231E-2</v>
          </cell>
          <cell r="E62">
            <v>-4.1591356510789317E-2</v>
          </cell>
        </row>
        <row r="63">
          <cell r="A63">
            <v>2007</v>
          </cell>
          <cell r="B63">
            <v>-8.2228503635130346E-2</v>
          </cell>
          <cell r="C63">
            <v>-9.9974267001751896E-2</v>
          </cell>
          <cell r="D63">
            <v>-0.10087394314058308</v>
          </cell>
          <cell r="E63">
            <v>-3.8911642248293458E-2</v>
          </cell>
        </row>
        <row r="64">
          <cell r="A64">
            <v>2008</v>
          </cell>
          <cell r="B64">
            <v>2.5104075259588309E-2</v>
          </cell>
          <cell r="C64">
            <v>-1.7047081818374856E-2</v>
          </cell>
          <cell r="D64">
            <v>-5.7448932050140011E-2</v>
          </cell>
          <cell r="E64">
            <v>9.574096634533083E-2</v>
          </cell>
        </row>
        <row r="65">
          <cell r="A65">
            <v>2009</v>
          </cell>
          <cell r="B65">
            <v>1.8180712283503469E-2</v>
          </cell>
          <cell r="C65">
            <v>2.2531085019958513E-2</v>
          </cell>
          <cell r="D65">
            <v>7.7551178235689524E-3</v>
          </cell>
          <cell r="E65">
            <v>8.3538097133959169E-2</v>
          </cell>
        </row>
        <row r="66">
          <cell r="A66">
            <v>2010</v>
          </cell>
          <cell r="B66">
            <v>0.24825568116845109</v>
          </cell>
          <cell r="C66">
            <v>0.22288663875804221</v>
          </cell>
          <cell r="D66">
            <v>0.19359921291930496</v>
          </cell>
          <cell r="E66">
            <v>0.30963675034999427</v>
          </cell>
        </row>
        <row r="67">
          <cell r="A67">
            <v>2011</v>
          </cell>
          <cell r="B67">
            <v>0.13319136598603223</v>
          </cell>
          <cell r="C67">
            <v>0.13718992178184553</v>
          </cell>
          <cell r="D67">
            <v>9.0698918375610255E-2</v>
          </cell>
          <cell r="E67">
            <v>0.102191655840045</v>
          </cell>
        </row>
        <row r="68">
          <cell r="A68">
            <v>2012</v>
          </cell>
          <cell r="B68">
            <v>-0.15693922988379524</v>
          </cell>
          <cell r="C68">
            <v>-0.17700067499398472</v>
          </cell>
          <cell r="D68">
            <v>-0.16845615495461946</v>
          </cell>
          <cell r="E68">
            <v>-8.8890338285093407E-2</v>
          </cell>
        </row>
        <row r="69">
          <cell r="A69">
            <v>2013</v>
          </cell>
          <cell r="B69">
            <v>-5.5224252065286389E-2</v>
          </cell>
          <cell r="C69">
            <v>-8.7737774009846378E-2</v>
          </cell>
          <cell r="D69">
            <v>-0.15041584161766242</v>
          </cell>
          <cell r="E69">
            <v>-8.7424726917175982E-2</v>
          </cell>
        </row>
        <row r="70">
          <cell r="A70">
            <v>2014</v>
          </cell>
          <cell r="B70">
            <v>8.9488400868713586E-3</v>
          </cell>
          <cell r="C70">
            <v>-2.9749461607126538E-2</v>
          </cell>
          <cell r="D70">
            <v>-4.580510593211815E-3</v>
          </cell>
          <cell r="E70">
            <v>0.12140405702300458</v>
          </cell>
        </row>
        <row r="71">
          <cell r="A71">
            <v>2015</v>
          </cell>
          <cell r="B71">
            <v>-8.9898496437269437E-2</v>
          </cell>
          <cell r="C71">
            <v>-0.12009576499266801</v>
          </cell>
          <cell r="D71">
            <v>-0.10781006032437808</v>
          </cell>
          <cell r="E71">
            <v>0.11305320824129206</v>
          </cell>
        </row>
      </sheetData>
      <sheetData sheetId="7">
        <row r="2">
          <cell r="Q2" t="str">
            <v>Actual</v>
          </cell>
          <cell r="R2" t="str">
            <v>Synthetic</v>
          </cell>
          <cell r="S2" t="str">
            <v>AL</v>
          </cell>
          <cell r="T2" t="str">
            <v>AK</v>
          </cell>
          <cell r="U2" t="str">
            <v>AZ</v>
          </cell>
          <cell r="V2" t="str">
            <v>AR</v>
          </cell>
          <cell r="W2" t="str">
            <v>CA</v>
          </cell>
          <cell r="X2" t="str">
            <v>CO</v>
          </cell>
          <cell r="Y2" t="str">
            <v>CT</v>
          </cell>
          <cell r="Z2" t="str">
            <v>DE</v>
          </cell>
          <cell r="AA2" t="str">
            <v>DC</v>
          </cell>
          <cell r="AB2" t="str">
            <v>FL</v>
          </cell>
          <cell r="AC2" t="str">
            <v>GA</v>
          </cell>
          <cell r="AD2" t="str">
            <v>HI</v>
          </cell>
          <cell r="AE2" t="str">
            <v>ID</v>
          </cell>
          <cell r="AF2" t="str">
            <v>IN</v>
          </cell>
          <cell r="AG2" t="str">
            <v>IA</v>
          </cell>
          <cell r="AH2" t="str">
            <v>KS</v>
          </cell>
          <cell r="AI2" t="str">
            <v>KY</v>
          </cell>
          <cell r="AJ2" t="str">
            <v>LA</v>
          </cell>
          <cell r="AK2" t="str">
            <v>ME</v>
          </cell>
          <cell r="AL2" t="str">
            <v>MD</v>
          </cell>
          <cell r="AM2" t="str">
            <v>MA</v>
          </cell>
          <cell r="AN2" t="str">
            <v>MI</v>
          </cell>
          <cell r="AO2" t="str">
            <v>MN</v>
          </cell>
          <cell r="AP2" t="str">
            <v>MS</v>
          </cell>
          <cell r="AQ2" t="str">
            <v>MO</v>
          </cell>
          <cell r="AR2" t="str">
            <v>MT</v>
          </cell>
          <cell r="AS2" t="str">
            <v>NE</v>
          </cell>
          <cell r="AT2" t="str">
            <v>NV</v>
          </cell>
          <cell r="AU2" t="str">
            <v>NH</v>
          </cell>
          <cell r="AV2" t="str">
            <v>NJ</v>
          </cell>
          <cell r="AW2" t="str">
            <v>NM</v>
          </cell>
          <cell r="AX2" t="str">
            <v>NY</v>
          </cell>
          <cell r="AY2" t="str">
            <v>NC</v>
          </cell>
          <cell r="AZ2" t="str">
            <v>ND</v>
          </cell>
          <cell r="BA2" t="str">
            <v>OH</v>
          </cell>
          <cell r="BB2" t="str">
            <v>OK</v>
          </cell>
          <cell r="BC2" t="str">
            <v>OR</v>
          </cell>
          <cell r="BD2" t="str">
            <v>PA</v>
          </cell>
          <cell r="BE2" t="str">
            <v>RI</v>
          </cell>
          <cell r="BF2" t="str">
            <v>SC</v>
          </cell>
          <cell r="BG2" t="str">
            <v>SD</v>
          </cell>
          <cell r="BH2" t="str">
            <v>TN</v>
          </cell>
          <cell r="BI2" t="str">
            <v>TX</v>
          </cell>
          <cell r="BJ2" t="str">
            <v>UT</v>
          </cell>
          <cell r="BK2" t="str">
            <v>VT</v>
          </cell>
          <cell r="BL2" t="str">
            <v>VA</v>
          </cell>
          <cell r="BM2" t="str">
            <v>WA</v>
          </cell>
          <cell r="BN2" t="str">
            <v>WV</v>
          </cell>
          <cell r="BO2" t="str">
            <v>WI</v>
          </cell>
          <cell r="BP2" t="str">
            <v>WY</v>
          </cell>
        </row>
        <row r="3">
          <cell r="P3">
            <v>1982</v>
          </cell>
          <cell r="Q3">
            <v>0.46242773532867432</v>
          </cell>
          <cell r="R3">
            <v>0.46249172374606135</v>
          </cell>
          <cell r="S3">
            <v>0</v>
          </cell>
          <cell r="T3">
            <v>0</v>
          </cell>
          <cell r="U3">
            <v>0</v>
          </cell>
          <cell r="V3">
            <v>0</v>
          </cell>
          <cell r="W3">
            <v>0</v>
          </cell>
          <cell r="X3">
            <v>0.45666371449828147</v>
          </cell>
          <cell r="Y3">
            <v>0</v>
          </cell>
          <cell r="Z3">
            <v>0</v>
          </cell>
          <cell r="AA3">
            <v>0</v>
          </cell>
          <cell r="AB3">
            <v>0</v>
          </cell>
          <cell r="AC3">
            <v>0</v>
          </cell>
          <cell r="AD3">
            <v>0</v>
          </cell>
          <cell r="AE3">
            <v>0</v>
          </cell>
          <cell r="AF3">
            <v>0.46220235961675638</v>
          </cell>
          <cell r="AG3">
            <v>0</v>
          </cell>
          <cell r="AH3">
            <v>0.4626629649400712</v>
          </cell>
          <cell r="AI3">
            <v>0</v>
          </cell>
          <cell r="AJ3">
            <v>0</v>
          </cell>
          <cell r="AK3">
            <v>0</v>
          </cell>
          <cell r="AL3">
            <v>0</v>
          </cell>
          <cell r="AM3">
            <v>0</v>
          </cell>
          <cell r="AN3">
            <v>0</v>
          </cell>
          <cell r="AO3">
            <v>0.45984383893013009</v>
          </cell>
          <cell r="AP3">
            <v>0</v>
          </cell>
          <cell r="AQ3">
            <v>0</v>
          </cell>
          <cell r="AR3">
            <v>0</v>
          </cell>
          <cell r="AS3">
            <v>0.46306668162345882</v>
          </cell>
          <cell r="AT3">
            <v>0</v>
          </cell>
          <cell r="AU3">
            <v>0</v>
          </cell>
          <cell r="AV3">
            <v>0</v>
          </cell>
          <cell r="AW3">
            <v>0</v>
          </cell>
          <cell r="AX3">
            <v>0</v>
          </cell>
          <cell r="AY3">
            <v>0</v>
          </cell>
          <cell r="AZ3">
            <v>0.4608882507383823</v>
          </cell>
          <cell r="BA3">
            <v>0</v>
          </cell>
          <cell r="BB3">
            <v>0</v>
          </cell>
          <cell r="BC3">
            <v>0</v>
          </cell>
          <cell r="BD3">
            <v>0.46685467383265494</v>
          </cell>
          <cell r="BE3">
            <v>0</v>
          </cell>
          <cell r="BF3">
            <v>0</v>
          </cell>
          <cell r="BG3">
            <v>0.46266221705079075</v>
          </cell>
          <cell r="BH3">
            <v>0</v>
          </cell>
          <cell r="BI3">
            <v>0.46356048718094833</v>
          </cell>
          <cell r="BJ3">
            <v>0</v>
          </cell>
          <cell r="BK3">
            <v>0</v>
          </cell>
          <cell r="BL3">
            <v>0</v>
          </cell>
          <cell r="BM3">
            <v>0.45842927137017248</v>
          </cell>
          <cell r="BN3">
            <v>0</v>
          </cell>
          <cell r="BO3">
            <v>0</v>
          </cell>
        </row>
        <row r="4">
          <cell r="P4">
            <v>1983</v>
          </cell>
          <cell r="Q4">
            <v>0.45858585834503174</v>
          </cell>
          <cell r="R4">
            <v>0.45429284453392033</v>
          </cell>
          <cell r="S4">
            <v>0</v>
          </cell>
          <cell r="T4">
            <v>0</v>
          </cell>
          <cell r="U4">
            <v>0</v>
          </cell>
          <cell r="V4">
            <v>0</v>
          </cell>
          <cell r="W4">
            <v>0</v>
          </cell>
          <cell r="X4">
            <v>0.45459255975484847</v>
          </cell>
          <cell r="Y4">
            <v>0</v>
          </cell>
          <cell r="Z4">
            <v>0</v>
          </cell>
          <cell r="AA4">
            <v>0</v>
          </cell>
          <cell r="AB4">
            <v>0</v>
          </cell>
          <cell r="AC4">
            <v>0</v>
          </cell>
          <cell r="AD4">
            <v>0</v>
          </cell>
          <cell r="AE4">
            <v>0</v>
          </cell>
          <cell r="AF4">
            <v>0.45418570297956468</v>
          </cell>
          <cell r="AG4">
            <v>0</v>
          </cell>
          <cell r="AH4">
            <v>0.45172903102636341</v>
          </cell>
          <cell r="AI4">
            <v>0</v>
          </cell>
          <cell r="AJ4">
            <v>0</v>
          </cell>
          <cell r="AK4">
            <v>0</v>
          </cell>
          <cell r="AL4">
            <v>0</v>
          </cell>
          <cell r="AM4">
            <v>0</v>
          </cell>
          <cell r="AN4">
            <v>0</v>
          </cell>
          <cell r="AO4">
            <v>0.45406980264186869</v>
          </cell>
          <cell r="AP4">
            <v>0</v>
          </cell>
          <cell r="AQ4">
            <v>0</v>
          </cell>
          <cell r="AR4">
            <v>0</v>
          </cell>
          <cell r="AS4">
            <v>0.45398520189523695</v>
          </cell>
          <cell r="AT4">
            <v>0</v>
          </cell>
          <cell r="AU4">
            <v>0</v>
          </cell>
          <cell r="AV4">
            <v>0</v>
          </cell>
          <cell r="AW4">
            <v>0</v>
          </cell>
          <cell r="AX4">
            <v>0</v>
          </cell>
          <cell r="AY4">
            <v>0</v>
          </cell>
          <cell r="AZ4">
            <v>0.45542234635353085</v>
          </cell>
          <cell r="BA4">
            <v>0</v>
          </cell>
          <cell r="BB4">
            <v>0</v>
          </cell>
          <cell r="BC4">
            <v>0</v>
          </cell>
          <cell r="BD4">
            <v>0.45261236858367915</v>
          </cell>
          <cell r="BE4">
            <v>0</v>
          </cell>
          <cell r="BF4">
            <v>0</v>
          </cell>
          <cell r="BG4">
            <v>0.45545821040868756</v>
          </cell>
          <cell r="BH4">
            <v>0</v>
          </cell>
          <cell r="BI4">
            <v>0.45265398553013803</v>
          </cell>
          <cell r="BJ4">
            <v>0</v>
          </cell>
          <cell r="BK4">
            <v>0</v>
          </cell>
          <cell r="BL4">
            <v>0</v>
          </cell>
          <cell r="BM4">
            <v>0.45633186945319176</v>
          </cell>
          <cell r="BN4">
            <v>0</v>
          </cell>
          <cell r="BO4">
            <v>0</v>
          </cell>
        </row>
        <row r="5">
          <cell r="P5">
            <v>1984</v>
          </cell>
          <cell r="Q5">
            <v>0.41060903668403625</v>
          </cell>
          <cell r="R5">
            <v>0.41522167655825615</v>
          </cell>
          <cell r="S5">
            <v>0</v>
          </cell>
          <cell r="T5">
            <v>0</v>
          </cell>
          <cell r="U5">
            <v>0</v>
          </cell>
          <cell r="V5">
            <v>0</v>
          </cell>
          <cell r="W5">
            <v>0</v>
          </cell>
          <cell r="X5">
            <v>0.41565396025776863</v>
          </cell>
          <cell r="Y5">
            <v>0</v>
          </cell>
          <cell r="Z5">
            <v>0</v>
          </cell>
          <cell r="AA5">
            <v>0</v>
          </cell>
          <cell r="AB5">
            <v>0</v>
          </cell>
          <cell r="AC5">
            <v>0</v>
          </cell>
          <cell r="AD5">
            <v>0</v>
          </cell>
          <cell r="AE5">
            <v>0</v>
          </cell>
          <cell r="AF5">
            <v>0.40972015470266343</v>
          </cell>
          <cell r="AG5">
            <v>0</v>
          </cell>
          <cell r="AH5">
            <v>0.41707022711634639</v>
          </cell>
          <cell r="AI5">
            <v>0</v>
          </cell>
          <cell r="AJ5">
            <v>0</v>
          </cell>
          <cell r="AK5">
            <v>0</v>
          </cell>
          <cell r="AL5">
            <v>0</v>
          </cell>
          <cell r="AM5">
            <v>0</v>
          </cell>
          <cell r="AN5">
            <v>0</v>
          </cell>
          <cell r="AO5">
            <v>0.41289275443553924</v>
          </cell>
          <cell r="AP5">
            <v>0</v>
          </cell>
          <cell r="AQ5">
            <v>0</v>
          </cell>
          <cell r="AR5">
            <v>0</v>
          </cell>
          <cell r="AS5">
            <v>0.41706110349297526</v>
          </cell>
          <cell r="AT5">
            <v>0</v>
          </cell>
          <cell r="AU5">
            <v>0</v>
          </cell>
          <cell r="AV5">
            <v>0</v>
          </cell>
          <cell r="AW5">
            <v>0</v>
          </cell>
          <cell r="AX5">
            <v>0</v>
          </cell>
          <cell r="AY5">
            <v>0</v>
          </cell>
          <cell r="AZ5">
            <v>0.41524367895722392</v>
          </cell>
          <cell r="BA5">
            <v>0</v>
          </cell>
          <cell r="BB5">
            <v>0</v>
          </cell>
          <cell r="BC5">
            <v>0</v>
          </cell>
          <cell r="BD5">
            <v>0.41772513222694396</v>
          </cell>
          <cell r="BE5">
            <v>0</v>
          </cell>
          <cell r="BF5">
            <v>0</v>
          </cell>
          <cell r="BG5">
            <v>0.4154568078517914</v>
          </cell>
          <cell r="BH5">
            <v>0</v>
          </cell>
          <cell r="BI5">
            <v>0.41419188505411147</v>
          </cell>
          <cell r="BJ5">
            <v>0</v>
          </cell>
          <cell r="BK5">
            <v>0</v>
          </cell>
          <cell r="BL5">
            <v>0</v>
          </cell>
          <cell r="BM5">
            <v>0.41661020743846888</v>
          </cell>
          <cell r="BN5">
            <v>0</v>
          </cell>
          <cell r="BO5">
            <v>0</v>
          </cell>
        </row>
        <row r="6">
          <cell r="P6">
            <v>1985</v>
          </cell>
          <cell r="Q6">
            <v>0.39177489280700684</v>
          </cell>
          <cell r="R6">
            <v>0.39546543154120445</v>
          </cell>
          <cell r="S6">
            <v>0</v>
          </cell>
          <cell r="T6">
            <v>0</v>
          </cell>
          <cell r="U6">
            <v>0</v>
          </cell>
          <cell r="V6">
            <v>0</v>
          </cell>
          <cell r="W6">
            <v>0</v>
          </cell>
          <cell r="X6">
            <v>0.39076894369721404</v>
          </cell>
          <cell r="Y6">
            <v>0</v>
          </cell>
          <cell r="Z6">
            <v>0</v>
          </cell>
          <cell r="AA6">
            <v>0</v>
          </cell>
          <cell r="AB6">
            <v>0</v>
          </cell>
          <cell r="AC6">
            <v>0</v>
          </cell>
          <cell r="AD6">
            <v>0</v>
          </cell>
          <cell r="AE6">
            <v>0</v>
          </cell>
          <cell r="AF6">
            <v>0.39555690234899521</v>
          </cell>
          <cell r="AG6">
            <v>0</v>
          </cell>
          <cell r="AH6">
            <v>0.39608414429426198</v>
          </cell>
          <cell r="AI6">
            <v>0</v>
          </cell>
          <cell r="AJ6">
            <v>0</v>
          </cell>
          <cell r="AK6">
            <v>0</v>
          </cell>
          <cell r="AL6">
            <v>0</v>
          </cell>
          <cell r="AM6">
            <v>0</v>
          </cell>
          <cell r="AN6">
            <v>0</v>
          </cell>
          <cell r="AO6">
            <v>0.39829886502027512</v>
          </cell>
          <cell r="AP6">
            <v>0</v>
          </cell>
          <cell r="AQ6">
            <v>0</v>
          </cell>
          <cell r="AR6">
            <v>0</v>
          </cell>
          <cell r="AS6">
            <v>0.39491424426436417</v>
          </cell>
          <cell r="AT6">
            <v>0</v>
          </cell>
          <cell r="AU6">
            <v>0</v>
          </cell>
          <cell r="AV6">
            <v>0</v>
          </cell>
          <cell r="AW6">
            <v>0</v>
          </cell>
          <cell r="AX6">
            <v>0</v>
          </cell>
          <cell r="AY6">
            <v>0</v>
          </cell>
          <cell r="AZ6">
            <v>0.394694924890995</v>
          </cell>
          <cell r="BA6">
            <v>0</v>
          </cell>
          <cell r="BB6">
            <v>0</v>
          </cell>
          <cell r="BC6">
            <v>0</v>
          </cell>
          <cell r="BD6">
            <v>0.3929701685607434</v>
          </cell>
          <cell r="BE6">
            <v>0</v>
          </cell>
          <cell r="BF6">
            <v>0</v>
          </cell>
          <cell r="BG6">
            <v>0.39531652539968493</v>
          </cell>
          <cell r="BH6">
            <v>0</v>
          </cell>
          <cell r="BI6">
            <v>0.39506669604778294</v>
          </cell>
          <cell r="BJ6">
            <v>0</v>
          </cell>
          <cell r="BK6">
            <v>0</v>
          </cell>
          <cell r="BL6">
            <v>0</v>
          </cell>
          <cell r="BM6">
            <v>0.39692420393228534</v>
          </cell>
          <cell r="BN6">
            <v>0</v>
          </cell>
          <cell r="BO6">
            <v>0</v>
          </cell>
        </row>
        <row r="7">
          <cell r="P7">
            <v>1986</v>
          </cell>
          <cell r="Q7">
            <v>0.42994242906570435</v>
          </cell>
          <cell r="R7">
            <v>0.42508276712894438</v>
          </cell>
          <cell r="S7">
            <v>0</v>
          </cell>
          <cell r="T7">
            <v>0</v>
          </cell>
          <cell r="U7">
            <v>0</v>
          </cell>
          <cell r="V7">
            <v>0</v>
          </cell>
          <cell r="W7">
            <v>0</v>
          </cell>
          <cell r="X7">
            <v>0.41791774132847792</v>
          </cell>
          <cell r="Y7">
            <v>0</v>
          </cell>
          <cell r="Z7">
            <v>0</v>
          </cell>
          <cell r="AA7">
            <v>0</v>
          </cell>
          <cell r="AB7">
            <v>0</v>
          </cell>
          <cell r="AC7">
            <v>0</v>
          </cell>
          <cell r="AD7">
            <v>0</v>
          </cell>
          <cell r="AE7">
            <v>0</v>
          </cell>
          <cell r="AF7">
            <v>0.42406940183043484</v>
          </cell>
          <cell r="AG7">
            <v>0</v>
          </cell>
          <cell r="AH7">
            <v>0.42403816768527036</v>
          </cell>
          <cell r="AI7">
            <v>0</v>
          </cell>
          <cell r="AJ7">
            <v>0</v>
          </cell>
          <cell r="AK7">
            <v>0</v>
          </cell>
          <cell r="AL7">
            <v>0</v>
          </cell>
          <cell r="AM7">
            <v>0</v>
          </cell>
          <cell r="AN7">
            <v>0</v>
          </cell>
          <cell r="AO7">
            <v>0.42745720303058626</v>
          </cell>
          <cell r="AP7">
            <v>0</v>
          </cell>
          <cell r="AQ7">
            <v>0</v>
          </cell>
          <cell r="AR7">
            <v>0</v>
          </cell>
          <cell r="AS7">
            <v>0.42578907531499866</v>
          </cell>
          <cell r="AT7">
            <v>0</v>
          </cell>
          <cell r="AU7">
            <v>0</v>
          </cell>
          <cell r="AV7">
            <v>0</v>
          </cell>
          <cell r="AW7">
            <v>0</v>
          </cell>
          <cell r="AX7">
            <v>0</v>
          </cell>
          <cell r="AY7">
            <v>0</v>
          </cell>
          <cell r="AZ7">
            <v>0.42565563628077513</v>
          </cell>
          <cell r="BA7">
            <v>0</v>
          </cell>
          <cell r="BB7">
            <v>0</v>
          </cell>
          <cell r="BC7">
            <v>0</v>
          </cell>
          <cell r="BD7">
            <v>0.42280372887849804</v>
          </cell>
          <cell r="BE7">
            <v>0</v>
          </cell>
          <cell r="BF7">
            <v>0</v>
          </cell>
          <cell r="BG7">
            <v>0.42601446098089218</v>
          </cell>
          <cell r="BH7">
            <v>0</v>
          </cell>
          <cell r="BI7">
            <v>0.42481569018960003</v>
          </cell>
          <cell r="BJ7">
            <v>0</v>
          </cell>
          <cell r="BK7">
            <v>0</v>
          </cell>
          <cell r="BL7">
            <v>0</v>
          </cell>
          <cell r="BM7">
            <v>0.42453970196843149</v>
          </cell>
          <cell r="BN7">
            <v>0</v>
          </cell>
          <cell r="BO7">
            <v>0</v>
          </cell>
        </row>
        <row r="8">
          <cell r="P8">
            <v>1987</v>
          </cell>
          <cell r="Q8">
            <v>0.38387715816497803</v>
          </cell>
          <cell r="R8">
            <v>0.38791163915395732</v>
          </cell>
          <cell r="S8">
            <v>0</v>
          </cell>
          <cell r="T8">
            <v>0</v>
          </cell>
          <cell r="U8">
            <v>0</v>
          </cell>
          <cell r="V8">
            <v>0</v>
          </cell>
          <cell r="W8">
            <v>0</v>
          </cell>
          <cell r="X8">
            <v>0.39020654201507571</v>
          </cell>
          <cell r="Y8">
            <v>0</v>
          </cell>
          <cell r="Z8">
            <v>0</v>
          </cell>
          <cell r="AA8">
            <v>0</v>
          </cell>
          <cell r="AB8">
            <v>0</v>
          </cell>
          <cell r="AC8">
            <v>0</v>
          </cell>
          <cell r="AD8">
            <v>0</v>
          </cell>
          <cell r="AE8">
            <v>0</v>
          </cell>
          <cell r="AF8">
            <v>0.38843432024121288</v>
          </cell>
          <cell r="AG8">
            <v>0</v>
          </cell>
          <cell r="AH8">
            <v>0.3843249954581261</v>
          </cell>
          <cell r="AI8">
            <v>0</v>
          </cell>
          <cell r="AJ8">
            <v>0</v>
          </cell>
          <cell r="AK8">
            <v>0</v>
          </cell>
          <cell r="AL8">
            <v>0</v>
          </cell>
          <cell r="AM8">
            <v>0</v>
          </cell>
          <cell r="AN8">
            <v>0</v>
          </cell>
          <cell r="AO8">
            <v>0.38595040538907061</v>
          </cell>
          <cell r="AP8">
            <v>0</v>
          </cell>
          <cell r="AQ8">
            <v>0</v>
          </cell>
          <cell r="AR8">
            <v>0</v>
          </cell>
          <cell r="AS8">
            <v>0.38953394779562955</v>
          </cell>
          <cell r="AT8">
            <v>0</v>
          </cell>
          <cell r="AU8">
            <v>0</v>
          </cell>
          <cell r="AV8">
            <v>0</v>
          </cell>
          <cell r="AW8">
            <v>0</v>
          </cell>
          <cell r="AX8">
            <v>0</v>
          </cell>
          <cell r="AY8">
            <v>0</v>
          </cell>
          <cell r="AZ8">
            <v>0.38684336279332643</v>
          </cell>
          <cell r="BA8">
            <v>0</v>
          </cell>
          <cell r="BB8">
            <v>0</v>
          </cell>
          <cell r="BC8">
            <v>0</v>
          </cell>
          <cell r="BD8">
            <v>0.38185311457514765</v>
          </cell>
          <cell r="BE8">
            <v>0</v>
          </cell>
          <cell r="BF8">
            <v>0</v>
          </cell>
          <cell r="BG8">
            <v>0.38837482127547268</v>
          </cell>
          <cell r="BH8">
            <v>0</v>
          </cell>
          <cell r="BI8">
            <v>0.38811457851529119</v>
          </cell>
          <cell r="BJ8">
            <v>0</v>
          </cell>
          <cell r="BK8">
            <v>0</v>
          </cell>
          <cell r="BL8">
            <v>0</v>
          </cell>
          <cell r="BM8">
            <v>0.38764293339848521</v>
          </cell>
          <cell r="BN8">
            <v>0</v>
          </cell>
          <cell r="BO8">
            <v>0</v>
          </cell>
        </row>
        <row r="9">
          <cell r="P9">
            <v>1988</v>
          </cell>
          <cell r="Q9">
            <v>0.38562092185020447</v>
          </cell>
          <cell r="R9">
            <v>0.3812879464030266</v>
          </cell>
          <cell r="S9">
            <v>0</v>
          </cell>
          <cell r="T9">
            <v>0</v>
          </cell>
          <cell r="U9">
            <v>0</v>
          </cell>
          <cell r="V9">
            <v>0</v>
          </cell>
          <cell r="W9">
            <v>0</v>
          </cell>
          <cell r="X9">
            <v>0.38454268187284468</v>
          </cell>
          <cell r="Y9">
            <v>0</v>
          </cell>
          <cell r="Z9">
            <v>0</v>
          </cell>
          <cell r="AA9">
            <v>0</v>
          </cell>
          <cell r="AB9">
            <v>0</v>
          </cell>
          <cell r="AC9">
            <v>0</v>
          </cell>
          <cell r="AD9">
            <v>0</v>
          </cell>
          <cell r="AE9">
            <v>0</v>
          </cell>
          <cell r="AF9">
            <v>0.38168729045987126</v>
          </cell>
          <cell r="AG9">
            <v>0</v>
          </cell>
          <cell r="AH9">
            <v>0.37945492431521421</v>
          </cell>
          <cell r="AI9">
            <v>0</v>
          </cell>
          <cell r="AJ9">
            <v>0</v>
          </cell>
          <cell r="AK9">
            <v>0</v>
          </cell>
          <cell r="AL9">
            <v>0</v>
          </cell>
          <cell r="AM9">
            <v>0</v>
          </cell>
          <cell r="AN9">
            <v>0</v>
          </cell>
          <cell r="AO9">
            <v>0.38347755190730104</v>
          </cell>
          <cell r="AP9">
            <v>0</v>
          </cell>
          <cell r="AQ9">
            <v>0</v>
          </cell>
          <cell r="AR9">
            <v>0</v>
          </cell>
          <cell r="AS9">
            <v>0.37843813630938533</v>
          </cell>
          <cell r="AT9">
            <v>0</v>
          </cell>
          <cell r="AU9">
            <v>0</v>
          </cell>
          <cell r="AV9">
            <v>0</v>
          </cell>
          <cell r="AW9">
            <v>0</v>
          </cell>
          <cell r="AX9">
            <v>0</v>
          </cell>
          <cell r="AY9">
            <v>0</v>
          </cell>
          <cell r="AZ9">
            <v>0.38402032744884496</v>
          </cell>
          <cell r="BA9">
            <v>0</v>
          </cell>
          <cell r="BB9">
            <v>0</v>
          </cell>
          <cell r="BC9">
            <v>0</v>
          </cell>
          <cell r="BD9">
            <v>0.38421801093220714</v>
          </cell>
          <cell r="BE9">
            <v>0</v>
          </cell>
          <cell r="BF9">
            <v>0</v>
          </cell>
          <cell r="BG9">
            <v>0.3818482702076435</v>
          </cell>
          <cell r="BH9">
            <v>0</v>
          </cell>
          <cell r="BI9">
            <v>0.38002959081530574</v>
          </cell>
          <cell r="BJ9">
            <v>0</v>
          </cell>
          <cell r="BK9">
            <v>0</v>
          </cell>
          <cell r="BL9">
            <v>0</v>
          </cell>
          <cell r="BM9">
            <v>0.3790198431015015</v>
          </cell>
          <cell r="BN9">
            <v>0</v>
          </cell>
          <cell r="BO9">
            <v>0</v>
          </cell>
        </row>
        <row r="10">
          <cell r="P10">
            <v>1989</v>
          </cell>
          <cell r="Q10">
            <v>0.3767605721950531</v>
          </cell>
          <cell r="R10">
            <v>0.37652871060371396</v>
          </cell>
          <cell r="S10">
            <v>0</v>
          </cell>
          <cell r="T10">
            <v>0</v>
          </cell>
          <cell r="U10">
            <v>0</v>
          </cell>
          <cell r="V10">
            <v>0</v>
          </cell>
          <cell r="W10">
            <v>0</v>
          </cell>
          <cell r="X10">
            <v>0.37804035201668734</v>
          </cell>
          <cell r="Y10">
            <v>0</v>
          </cell>
          <cell r="Z10">
            <v>0</v>
          </cell>
          <cell r="AA10">
            <v>0</v>
          </cell>
          <cell r="AB10">
            <v>0</v>
          </cell>
          <cell r="AC10">
            <v>0</v>
          </cell>
          <cell r="AD10">
            <v>0</v>
          </cell>
          <cell r="AE10">
            <v>0</v>
          </cell>
          <cell r="AF10">
            <v>0.37702626109123233</v>
          </cell>
          <cell r="AG10">
            <v>0</v>
          </cell>
          <cell r="AH10">
            <v>0.37774999681115157</v>
          </cell>
          <cell r="AI10">
            <v>0</v>
          </cell>
          <cell r="AJ10">
            <v>0</v>
          </cell>
          <cell r="AK10">
            <v>0</v>
          </cell>
          <cell r="AL10">
            <v>0</v>
          </cell>
          <cell r="AM10">
            <v>0</v>
          </cell>
          <cell r="AN10">
            <v>0</v>
          </cell>
          <cell r="AO10">
            <v>0.37237076804041869</v>
          </cell>
          <cell r="AP10">
            <v>0</v>
          </cell>
          <cell r="AQ10">
            <v>0</v>
          </cell>
          <cell r="AR10">
            <v>0</v>
          </cell>
          <cell r="AS10">
            <v>0.37762441810965536</v>
          </cell>
          <cell r="AT10">
            <v>0</v>
          </cell>
          <cell r="AU10">
            <v>0</v>
          </cell>
          <cell r="AV10">
            <v>0</v>
          </cell>
          <cell r="AW10">
            <v>0</v>
          </cell>
          <cell r="AX10">
            <v>0</v>
          </cell>
          <cell r="AY10">
            <v>0</v>
          </cell>
          <cell r="AZ10">
            <v>0.37956788748502729</v>
          </cell>
          <cell r="BA10">
            <v>0</v>
          </cell>
          <cell r="BB10">
            <v>0</v>
          </cell>
          <cell r="BC10">
            <v>0</v>
          </cell>
          <cell r="BD10">
            <v>0.37426594212651254</v>
          </cell>
          <cell r="BE10">
            <v>0</v>
          </cell>
          <cell r="BF10">
            <v>0</v>
          </cell>
          <cell r="BG10">
            <v>0.37659239998459815</v>
          </cell>
          <cell r="BH10">
            <v>0</v>
          </cell>
          <cell r="BI10">
            <v>0.37623419612646108</v>
          </cell>
          <cell r="BJ10">
            <v>0</v>
          </cell>
          <cell r="BK10">
            <v>0</v>
          </cell>
          <cell r="BL10">
            <v>0</v>
          </cell>
          <cell r="BM10">
            <v>0.37527685642242437</v>
          </cell>
          <cell r="BN10">
            <v>0</v>
          </cell>
          <cell r="BO10">
            <v>0</v>
          </cell>
        </row>
        <row r="11">
          <cell r="P11">
            <v>1990</v>
          </cell>
          <cell r="Q11">
            <v>0.37627813220024109</v>
          </cell>
          <cell r="R11">
            <v>0.38711089265346527</v>
          </cell>
          <cell r="S11">
            <v>0</v>
          </cell>
          <cell r="T11">
            <v>0</v>
          </cell>
          <cell r="U11">
            <v>0</v>
          </cell>
          <cell r="V11">
            <v>0</v>
          </cell>
          <cell r="W11">
            <v>0</v>
          </cell>
          <cell r="X11">
            <v>0.3929560571312905</v>
          </cell>
          <cell r="Y11">
            <v>0</v>
          </cell>
          <cell r="Z11">
            <v>0</v>
          </cell>
          <cell r="AA11">
            <v>0</v>
          </cell>
          <cell r="AB11">
            <v>0</v>
          </cell>
          <cell r="AC11">
            <v>0</v>
          </cell>
          <cell r="AD11">
            <v>0</v>
          </cell>
          <cell r="AE11">
            <v>0</v>
          </cell>
          <cell r="AF11">
            <v>0.38419502601027489</v>
          </cell>
          <cell r="AG11">
            <v>0</v>
          </cell>
          <cell r="AH11">
            <v>0.38273865985870364</v>
          </cell>
          <cell r="AI11">
            <v>0</v>
          </cell>
          <cell r="AJ11">
            <v>0</v>
          </cell>
          <cell r="AK11">
            <v>0</v>
          </cell>
          <cell r="AL11">
            <v>0</v>
          </cell>
          <cell r="AM11">
            <v>0</v>
          </cell>
          <cell r="AN11">
            <v>0</v>
          </cell>
          <cell r="AO11">
            <v>0.38912441068887704</v>
          </cell>
          <cell r="AP11">
            <v>0</v>
          </cell>
          <cell r="AQ11">
            <v>0</v>
          </cell>
          <cell r="AR11">
            <v>0</v>
          </cell>
          <cell r="AS11">
            <v>0.38814480468630791</v>
          </cell>
          <cell r="AT11">
            <v>0</v>
          </cell>
          <cell r="AU11">
            <v>0</v>
          </cell>
          <cell r="AV11">
            <v>0</v>
          </cell>
          <cell r="AW11">
            <v>0</v>
          </cell>
          <cell r="AX11">
            <v>0</v>
          </cell>
          <cell r="AY11">
            <v>0</v>
          </cell>
          <cell r="AZ11">
            <v>0.38684673431515693</v>
          </cell>
          <cell r="BA11">
            <v>0</v>
          </cell>
          <cell r="BB11">
            <v>0</v>
          </cell>
          <cell r="BC11">
            <v>0</v>
          </cell>
          <cell r="BD11">
            <v>0.38793709635734563</v>
          </cell>
          <cell r="BE11">
            <v>0</v>
          </cell>
          <cell r="BF11">
            <v>0</v>
          </cell>
          <cell r="BG11">
            <v>0.38746790596842767</v>
          </cell>
          <cell r="BH11">
            <v>0</v>
          </cell>
          <cell r="BI11">
            <v>0.38624315410852428</v>
          </cell>
          <cell r="BJ11">
            <v>0</v>
          </cell>
          <cell r="BK11">
            <v>0</v>
          </cell>
          <cell r="BL11">
            <v>0</v>
          </cell>
          <cell r="BM11">
            <v>0.38767802628874781</v>
          </cell>
          <cell r="BN11">
            <v>0</v>
          </cell>
          <cell r="BO11">
            <v>0</v>
          </cell>
        </row>
        <row r="12">
          <cell r="P12">
            <v>1991</v>
          </cell>
          <cell r="Q12">
            <v>0.3919999897480011</v>
          </cell>
          <cell r="R12">
            <v>0.38410090702772137</v>
          </cell>
          <cell r="S12">
            <v>0</v>
          </cell>
          <cell r="T12">
            <v>0</v>
          </cell>
          <cell r="U12">
            <v>0</v>
          </cell>
          <cell r="V12">
            <v>0</v>
          </cell>
          <cell r="W12">
            <v>0</v>
          </cell>
          <cell r="X12">
            <v>0.38021250036358839</v>
          </cell>
          <cell r="Y12">
            <v>0</v>
          </cell>
          <cell r="Z12">
            <v>0</v>
          </cell>
          <cell r="AA12">
            <v>0</v>
          </cell>
          <cell r="AB12">
            <v>0</v>
          </cell>
          <cell r="AC12">
            <v>0</v>
          </cell>
          <cell r="AD12">
            <v>0</v>
          </cell>
          <cell r="AE12">
            <v>0</v>
          </cell>
          <cell r="AF12">
            <v>0.37915209469199179</v>
          </cell>
          <cell r="AG12">
            <v>0</v>
          </cell>
          <cell r="AH12">
            <v>0.38309281682968144</v>
          </cell>
          <cell r="AI12">
            <v>0</v>
          </cell>
          <cell r="AJ12">
            <v>0</v>
          </cell>
          <cell r="AK12">
            <v>0</v>
          </cell>
          <cell r="AL12">
            <v>0</v>
          </cell>
          <cell r="AM12">
            <v>0</v>
          </cell>
          <cell r="AN12">
            <v>0</v>
          </cell>
          <cell r="AO12">
            <v>0.3872397259473801</v>
          </cell>
          <cell r="AP12">
            <v>0</v>
          </cell>
          <cell r="AQ12">
            <v>0</v>
          </cell>
          <cell r="AR12">
            <v>0</v>
          </cell>
          <cell r="AS12">
            <v>0.38692568877339367</v>
          </cell>
          <cell r="AT12">
            <v>0</v>
          </cell>
          <cell r="AU12">
            <v>0</v>
          </cell>
          <cell r="AV12">
            <v>0</v>
          </cell>
          <cell r="AW12">
            <v>0</v>
          </cell>
          <cell r="AX12">
            <v>0</v>
          </cell>
          <cell r="AY12">
            <v>0</v>
          </cell>
          <cell r="AZ12">
            <v>0.38383709457516674</v>
          </cell>
          <cell r="BA12">
            <v>0</v>
          </cell>
          <cell r="BB12">
            <v>0</v>
          </cell>
          <cell r="BC12">
            <v>0</v>
          </cell>
          <cell r="BD12">
            <v>0.38507508710026744</v>
          </cell>
          <cell r="BE12">
            <v>0</v>
          </cell>
          <cell r="BF12">
            <v>0</v>
          </cell>
          <cell r="BG12">
            <v>0.38408910971879962</v>
          </cell>
          <cell r="BH12">
            <v>0</v>
          </cell>
          <cell r="BI12">
            <v>0.38446202939748769</v>
          </cell>
          <cell r="BJ12">
            <v>0</v>
          </cell>
          <cell r="BK12">
            <v>0</v>
          </cell>
          <cell r="BL12">
            <v>0</v>
          </cell>
          <cell r="BM12">
            <v>0.38256040957570076</v>
          </cell>
          <cell r="BN12">
            <v>0</v>
          </cell>
          <cell r="BO12">
            <v>0</v>
          </cell>
        </row>
        <row r="13">
          <cell r="P13">
            <v>1992</v>
          </cell>
          <cell r="Q13">
            <v>0.35546037554740906</v>
          </cell>
          <cell r="R13">
            <v>0.36129151625931261</v>
          </cell>
          <cell r="S13">
            <v>0</v>
          </cell>
          <cell r="T13">
            <v>0</v>
          </cell>
          <cell r="U13">
            <v>0</v>
          </cell>
          <cell r="V13">
            <v>0</v>
          </cell>
          <cell r="W13">
            <v>0</v>
          </cell>
          <cell r="X13">
            <v>0.35786368004977709</v>
          </cell>
          <cell r="Y13">
            <v>0</v>
          </cell>
          <cell r="Z13">
            <v>0</v>
          </cell>
          <cell r="AA13">
            <v>0</v>
          </cell>
          <cell r="AB13">
            <v>0</v>
          </cell>
          <cell r="AC13">
            <v>0</v>
          </cell>
          <cell r="AD13">
            <v>0</v>
          </cell>
          <cell r="AE13">
            <v>0</v>
          </cell>
          <cell r="AF13">
            <v>0.36265677657723427</v>
          </cell>
          <cell r="AG13">
            <v>0</v>
          </cell>
          <cell r="AH13">
            <v>0.35972221830487261</v>
          </cell>
          <cell r="AI13">
            <v>0</v>
          </cell>
          <cell r="AJ13">
            <v>0</v>
          </cell>
          <cell r="AK13">
            <v>0</v>
          </cell>
          <cell r="AL13">
            <v>0</v>
          </cell>
          <cell r="AM13">
            <v>0</v>
          </cell>
          <cell r="AN13">
            <v>0</v>
          </cell>
          <cell r="AO13">
            <v>0.36117604266107084</v>
          </cell>
          <cell r="AP13">
            <v>0</v>
          </cell>
          <cell r="AQ13">
            <v>0</v>
          </cell>
          <cell r="AR13">
            <v>0</v>
          </cell>
          <cell r="AS13">
            <v>0.36257426306605339</v>
          </cell>
          <cell r="AT13">
            <v>0</v>
          </cell>
          <cell r="AU13">
            <v>0</v>
          </cell>
          <cell r="AV13">
            <v>0</v>
          </cell>
          <cell r="AW13">
            <v>0</v>
          </cell>
          <cell r="AX13">
            <v>0</v>
          </cell>
          <cell r="AY13">
            <v>0</v>
          </cell>
          <cell r="AZ13">
            <v>0.36127140983939171</v>
          </cell>
          <cell r="BA13">
            <v>0</v>
          </cell>
          <cell r="BB13">
            <v>0</v>
          </cell>
          <cell r="BC13">
            <v>0</v>
          </cell>
          <cell r="BD13">
            <v>0.36015874236822126</v>
          </cell>
          <cell r="BE13">
            <v>0</v>
          </cell>
          <cell r="BF13">
            <v>0</v>
          </cell>
          <cell r="BG13">
            <v>0.36173956187069417</v>
          </cell>
          <cell r="BH13">
            <v>0</v>
          </cell>
          <cell r="BI13">
            <v>0.36172160360217098</v>
          </cell>
          <cell r="BJ13">
            <v>0</v>
          </cell>
          <cell r="BK13">
            <v>0</v>
          </cell>
          <cell r="BL13">
            <v>0</v>
          </cell>
          <cell r="BM13">
            <v>0.36030511473119259</v>
          </cell>
          <cell r="BN13">
            <v>0</v>
          </cell>
          <cell r="BO13">
            <v>0</v>
          </cell>
        </row>
        <row r="14">
          <cell r="P14">
            <v>1993</v>
          </cell>
          <cell r="Q14">
            <v>0.32978722453117371</v>
          </cell>
          <cell r="R14">
            <v>0.33687886363267899</v>
          </cell>
          <cell r="S14">
            <v>0</v>
          </cell>
          <cell r="T14">
            <v>0</v>
          </cell>
          <cell r="U14">
            <v>0</v>
          </cell>
          <cell r="V14">
            <v>0</v>
          </cell>
          <cell r="W14">
            <v>0</v>
          </cell>
          <cell r="X14">
            <v>0.3332752905488014</v>
          </cell>
          <cell r="Y14">
            <v>0</v>
          </cell>
          <cell r="Z14">
            <v>0</v>
          </cell>
          <cell r="AA14">
            <v>0</v>
          </cell>
          <cell r="AB14">
            <v>0</v>
          </cell>
          <cell r="AC14">
            <v>0</v>
          </cell>
          <cell r="AD14">
            <v>0</v>
          </cell>
          <cell r="AE14">
            <v>0</v>
          </cell>
          <cell r="AF14">
            <v>0.33683892086148259</v>
          </cell>
          <cell r="AG14">
            <v>0</v>
          </cell>
          <cell r="AH14">
            <v>0.34098632016777997</v>
          </cell>
          <cell r="AI14">
            <v>0</v>
          </cell>
          <cell r="AJ14">
            <v>0</v>
          </cell>
          <cell r="AK14">
            <v>0</v>
          </cell>
          <cell r="AL14">
            <v>0</v>
          </cell>
          <cell r="AM14">
            <v>0</v>
          </cell>
          <cell r="AN14">
            <v>0</v>
          </cell>
          <cell r="AO14">
            <v>0.33549074670672419</v>
          </cell>
          <cell r="AP14">
            <v>0</v>
          </cell>
          <cell r="AQ14">
            <v>0</v>
          </cell>
          <cell r="AR14">
            <v>0</v>
          </cell>
          <cell r="AS14">
            <v>0.33640718936920166</v>
          </cell>
          <cell r="AT14">
            <v>0</v>
          </cell>
          <cell r="AU14">
            <v>0</v>
          </cell>
          <cell r="AV14">
            <v>0</v>
          </cell>
          <cell r="AW14">
            <v>0</v>
          </cell>
          <cell r="AX14">
            <v>0</v>
          </cell>
          <cell r="AY14">
            <v>0</v>
          </cell>
          <cell r="AZ14">
            <v>0.33670954576134682</v>
          </cell>
          <cell r="BA14">
            <v>0</v>
          </cell>
          <cell r="BB14">
            <v>0</v>
          </cell>
          <cell r="BC14">
            <v>0</v>
          </cell>
          <cell r="BD14">
            <v>0.33489476472139362</v>
          </cell>
          <cell r="BE14">
            <v>0</v>
          </cell>
          <cell r="BF14">
            <v>0</v>
          </cell>
          <cell r="BG14">
            <v>0.337726725101471</v>
          </cell>
          <cell r="BH14">
            <v>0</v>
          </cell>
          <cell r="BI14">
            <v>0.33717851984500891</v>
          </cell>
          <cell r="BJ14">
            <v>0</v>
          </cell>
          <cell r="BK14">
            <v>0</v>
          </cell>
          <cell r="BL14">
            <v>0</v>
          </cell>
          <cell r="BM14">
            <v>0.33428173723816879</v>
          </cell>
          <cell r="BN14">
            <v>0</v>
          </cell>
          <cell r="BO14">
            <v>0</v>
          </cell>
        </row>
        <row r="15">
          <cell r="P15">
            <v>1994</v>
          </cell>
          <cell r="Q15">
            <v>0.33273056149482727</v>
          </cell>
          <cell r="R15">
            <v>0.33613276308774948</v>
          </cell>
          <cell r="S15">
            <v>0</v>
          </cell>
          <cell r="T15">
            <v>0</v>
          </cell>
          <cell r="U15">
            <v>0</v>
          </cell>
          <cell r="V15">
            <v>0</v>
          </cell>
          <cell r="W15">
            <v>0</v>
          </cell>
          <cell r="X15">
            <v>0.3340861749351024</v>
          </cell>
          <cell r="Y15">
            <v>0</v>
          </cell>
          <cell r="Z15">
            <v>0</v>
          </cell>
          <cell r="AA15">
            <v>0</v>
          </cell>
          <cell r="AB15">
            <v>0</v>
          </cell>
          <cell r="AC15">
            <v>0</v>
          </cell>
          <cell r="AD15">
            <v>0</v>
          </cell>
          <cell r="AE15">
            <v>0</v>
          </cell>
          <cell r="AF15">
            <v>0.33747861990332606</v>
          </cell>
          <cell r="AG15">
            <v>0</v>
          </cell>
          <cell r="AH15">
            <v>0.33905464363098153</v>
          </cell>
          <cell r="AI15">
            <v>0</v>
          </cell>
          <cell r="AJ15">
            <v>0</v>
          </cell>
          <cell r="AK15">
            <v>0</v>
          </cell>
          <cell r="AL15">
            <v>0</v>
          </cell>
          <cell r="AM15">
            <v>0</v>
          </cell>
          <cell r="AN15">
            <v>0</v>
          </cell>
          <cell r="AO15">
            <v>0.33773879030346876</v>
          </cell>
          <cell r="AP15">
            <v>0</v>
          </cell>
          <cell r="AQ15">
            <v>0</v>
          </cell>
          <cell r="AR15">
            <v>0</v>
          </cell>
          <cell r="AS15">
            <v>0.33354690262675285</v>
          </cell>
          <cell r="AT15">
            <v>0</v>
          </cell>
          <cell r="AU15">
            <v>0</v>
          </cell>
          <cell r="AV15">
            <v>0</v>
          </cell>
          <cell r="AW15">
            <v>0</v>
          </cell>
          <cell r="AX15">
            <v>0</v>
          </cell>
          <cell r="AY15">
            <v>0</v>
          </cell>
          <cell r="AZ15">
            <v>0.33437916654348371</v>
          </cell>
          <cell r="BA15">
            <v>0</v>
          </cell>
          <cell r="BB15">
            <v>0</v>
          </cell>
          <cell r="BC15">
            <v>0</v>
          </cell>
          <cell r="BD15">
            <v>0.339386265963316</v>
          </cell>
          <cell r="BE15">
            <v>0</v>
          </cell>
          <cell r="BF15">
            <v>0</v>
          </cell>
          <cell r="BG15">
            <v>0.33619076350331312</v>
          </cell>
          <cell r="BH15">
            <v>0</v>
          </cell>
          <cell r="BI15">
            <v>0.33583987882733352</v>
          </cell>
          <cell r="BJ15">
            <v>0</v>
          </cell>
          <cell r="BK15">
            <v>0</v>
          </cell>
          <cell r="BL15">
            <v>0</v>
          </cell>
          <cell r="BM15">
            <v>0.33732957893610005</v>
          </cell>
          <cell r="BN15">
            <v>0</v>
          </cell>
          <cell r="BO15">
            <v>0</v>
          </cell>
        </row>
        <row r="16">
          <cell r="P16">
            <v>1995</v>
          </cell>
          <cell r="Q16">
            <v>0.35067436099052429</v>
          </cell>
          <cell r="R16">
            <v>0.33535041403770438</v>
          </cell>
          <cell r="S16">
            <v>0</v>
          </cell>
          <cell r="T16">
            <v>0</v>
          </cell>
          <cell r="U16">
            <v>0</v>
          </cell>
          <cell r="V16">
            <v>0</v>
          </cell>
          <cell r="W16">
            <v>0</v>
          </cell>
          <cell r="X16">
            <v>0.33739430975913998</v>
          </cell>
          <cell r="Y16">
            <v>0</v>
          </cell>
          <cell r="Z16">
            <v>0</v>
          </cell>
          <cell r="AA16">
            <v>0</v>
          </cell>
          <cell r="AB16">
            <v>0</v>
          </cell>
          <cell r="AC16">
            <v>0</v>
          </cell>
          <cell r="AD16">
            <v>0</v>
          </cell>
          <cell r="AE16">
            <v>0</v>
          </cell>
          <cell r="AF16">
            <v>0.33812726357579226</v>
          </cell>
          <cell r="AG16">
            <v>0</v>
          </cell>
          <cell r="AH16">
            <v>0.33088809362053873</v>
          </cell>
          <cell r="AI16">
            <v>0</v>
          </cell>
          <cell r="AJ16">
            <v>0</v>
          </cell>
          <cell r="AK16">
            <v>0</v>
          </cell>
          <cell r="AL16">
            <v>0</v>
          </cell>
          <cell r="AM16">
            <v>0</v>
          </cell>
          <cell r="AN16">
            <v>0</v>
          </cell>
          <cell r="AO16">
            <v>0.33156373342871664</v>
          </cell>
          <cell r="AP16">
            <v>0</v>
          </cell>
          <cell r="AQ16">
            <v>0</v>
          </cell>
          <cell r="AR16">
            <v>0</v>
          </cell>
          <cell r="AS16">
            <v>0.33605278098583224</v>
          </cell>
          <cell r="AT16">
            <v>0</v>
          </cell>
          <cell r="AU16">
            <v>0</v>
          </cell>
          <cell r="AV16">
            <v>0</v>
          </cell>
          <cell r="AW16">
            <v>0</v>
          </cell>
          <cell r="AX16">
            <v>0</v>
          </cell>
          <cell r="AY16">
            <v>0</v>
          </cell>
          <cell r="AZ16">
            <v>0.33526560148596768</v>
          </cell>
          <cell r="BA16">
            <v>0</v>
          </cell>
          <cell r="BB16">
            <v>0</v>
          </cell>
          <cell r="BC16">
            <v>0</v>
          </cell>
          <cell r="BD16">
            <v>0.33684851381182673</v>
          </cell>
          <cell r="BE16">
            <v>0</v>
          </cell>
          <cell r="BF16">
            <v>0</v>
          </cell>
          <cell r="BG16">
            <v>0.3356751778423786</v>
          </cell>
          <cell r="BH16">
            <v>0</v>
          </cell>
          <cell r="BI16">
            <v>0.33544531756639484</v>
          </cell>
          <cell r="BJ16">
            <v>0</v>
          </cell>
          <cell r="BK16">
            <v>0</v>
          </cell>
          <cell r="BL16">
            <v>0</v>
          </cell>
          <cell r="BM16">
            <v>0.33493538191914557</v>
          </cell>
          <cell r="BN16">
            <v>0</v>
          </cell>
          <cell r="BO16">
            <v>0</v>
          </cell>
        </row>
        <row r="17">
          <cell r="P17">
            <v>1996</v>
          </cell>
          <cell r="Q17">
            <v>0.30434781312942505</v>
          </cell>
          <cell r="R17">
            <v>0.30724632464349272</v>
          </cell>
          <cell r="S17">
            <v>0</v>
          </cell>
          <cell r="T17">
            <v>0</v>
          </cell>
          <cell r="U17">
            <v>0</v>
          </cell>
          <cell r="V17">
            <v>0</v>
          </cell>
          <cell r="W17">
            <v>0</v>
          </cell>
          <cell r="X17">
            <v>0.30432540459930896</v>
          </cell>
          <cell r="Y17">
            <v>0</v>
          </cell>
          <cell r="Z17">
            <v>0</v>
          </cell>
          <cell r="AA17">
            <v>0</v>
          </cell>
          <cell r="AB17">
            <v>0</v>
          </cell>
          <cell r="AC17">
            <v>0</v>
          </cell>
          <cell r="AD17">
            <v>0</v>
          </cell>
          <cell r="AE17">
            <v>0</v>
          </cell>
          <cell r="AF17">
            <v>0.30742720121145245</v>
          </cell>
          <cell r="AG17">
            <v>0</v>
          </cell>
          <cell r="AH17">
            <v>0.30650394818186755</v>
          </cell>
          <cell r="AI17">
            <v>0</v>
          </cell>
          <cell r="AJ17">
            <v>0</v>
          </cell>
          <cell r="AK17">
            <v>0</v>
          </cell>
          <cell r="AL17">
            <v>0</v>
          </cell>
          <cell r="AM17">
            <v>0</v>
          </cell>
          <cell r="AN17">
            <v>0</v>
          </cell>
          <cell r="AO17">
            <v>0.30540939010679724</v>
          </cell>
          <cell r="AP17">
            <v>0</v>
          </cell>
          <cell r="AQ17">
            <v>0</v>
          </cell>
          <cell r="AR17">
            <v>0</v>
          </cell>
          <cell r="AS17">
            <v>0.30828830343484875</v>
          </cell>
          <cell r="AT17">
            <v>0</v>
          </cell>
          <cell r="AU17">
            <v>0</v>
          </cell>
          <cell r="AV17">
            <v>0</v>
          </cell>
          <cell r="AW17">
            <v>0</v>
          </cell>
          <cell r="AX17">
            <v>0</v>
          </cell>
          <cell r="AY17">
            <v>0</v>
          </cell>
          <cell r="AZ17">
            <v>0.30362713840603833</v>
          </cell>
          <cell r="BA17">
            <v>0</v>
          </cell>
          <cell r="BB17">
            <v>0</v>
          </cell>
          <cell r="BC17">
            <v>0</v>
          </cell>
          <cell r="BD17">
            <v>0.30619833070039748</v>
          </cell>
          <cell r="BE17">
            <v>0</v>
          </cell>
          <cell r="BF17">
            <v>0</v>
          </cell>
          <cell r="BG17">
            <v>0.30759967879950995</v>
          </cell>
          <cell r="BH17">
            <v>0</v>
          </cell>
          <cell r="BI17">
            <v>0.30841117331385615</v>
          </cell>
          <cell r="BJ17">
            <v>0</v>
          </cell>
          <cell r="BK17">
            <v>0</v>
          </cell>
          <cell r="BL17">
            <v>0</v>
          </cell>
          <cell r="BM17">
            <v>0.30570027433335784</v>
          </cell>
          <cell r="BN17">
            <v>0</v>
          </cell>
          <cell r="BO17">
            <v>0</v>
          </cell>
        </row>
        <row r="18">
          <cell r="P18">
            <v>1997</v>
          </cell>
          <cell r="Q18">
            <v>0.26956522464752197</v>
          </cell>
          <cell r="R18">
            <v>0.27828589279949661</v>
          </cell>
          <cell r="S18">
            <v>0</v>
          </cell>
          <cell r="T18">
            <v>0</v>
          </cell>
          <cell r="U18">
            <v>0</v>
          </cell>
          <cell r="V18">
            <v>0</v>
          </cell>
          <cell r="W18">
            <v>0</v>
          </cell>
          <cell r="X18">
            <v>0.2805299161672592</v>
          </cell>
          <cell r="Y18">
            <v>0</v>
          </cell>
          <cell r="Z18">
            <v>0</v>
          </cell>
          <cell r="AA18">
            <v>0</v>
          </cell>
          <cell r="AB18">
            <v>0</v>
          </cell>
          <cell r="AC18">
            <v>0</v>
          </cell>
          <cell r="AD18">
            <v>0</v>
          </cell>
          <cell r="AE18">
            <v>0</v>
          </cell>
          <cell r="AF18">
            <v>0.27523290885984897</v>
          </cell>
          <cell r="AG18">
            <v>0</v>
          </cell>
          <cell r="AH18">
            <v>0.28095677205920222</v>
          </cell>
          <cell r="AI18">
            <v>0</v>
          </cell>
          <cell r="AJ18">
            <v>0</v>
          </cell>
          <cell r="AK18">
            <v>0</v>
          </cell>
          <cell r="AL18">
            <v>0</v>
          </cell>
          <cell r="AM18">
            <v>0</v>
          </cell>
          <cell r="AN18">
            <v>0</v>
          </cell>
          <cell r="AO18">
            <v>0.27900307327508928</v>
          </cell>
          <cell r="AP18">
            <v>0</v>
          </cell>
          <cell r="AQ18">
            <v>0</v>
          </cell>
          <cell r="AR18">
            <v>0</v>
          </cell>
          <cell r="AS18">
            <v>0.27863927412033079</v>
          </cell>
          <cell r="AT18">
            <v>0</v>
          </cell>
          <cell r="AU18">
            <v>0</v>
          </cell>
          <cell r="AV18">
            <v>0</v>
          </cell>
          <cell r="AW18">
            <v>0</v>
          </cell>
          <cell r="AX18">
            <v>0</v>
          </cell>
          <cell r="AY18">
            <v>0</v>
          </cell>
          <cell r="AZ18">
            <v>0.27706190210580828</v>
          </cell>
          <cell r="BA18">
            <v>0</v>
          </cell>
          <cell r="BB18">
            <v>0</v>
          </cell>
          <cell r="BC18">
            <v>0</v>
          </cell>
          <cell r="BD18">
            <v>0.2776379631906748</v>
          </cell>
          <cell r="BE18">
            <v>0</v>
          </cell>
          <cell r="BF18">
            <v>0</v>
          </cell>
          <cell r="BG18">
            <v>0.27846594822406767</v>
          </cell>
          <cell r="BH18">
            <v>0</v>
          </cell>
          <cell r="BI18">
            <v>0.27790430405735966</v>
          </cell>
          <cell r="BJ18">
            <v>0</v>
          </cell>
          <cell r="BK18">
            <v>0</v>
          </cell>
          <cell r="BL18">
            <v>0</v>
          </cell>
          <cell r="BM18">
            <v>0.27874902807176111</v>
          </cell>
          <cell r="BN18">
            <v>0</v>
          </cell>
          <cell r="BO18">
            <v>0</v>
          </cell>
        </row>
        <row r="19">
          <cell r="P19">
            <v>1998</v>
          </cell>
          <cell r="Q19">
            <v>0.3430493175983429</v>
          </cell>
          <cell r="R19">
            <v>0.32082698729634285</v>
          </cell>
          <cell r="S19">
            <v>0</v>
          </cell>
          <cell r="T19">
            <v>0</v>
          </cell>
          <cell r="U19">
            <v>0</v>
          </cell>
          <cell r="V19">
            <v>0</v>
          </cell>
          <cell r="W19">
            <v>0</v>
          </cell>
          <cell r="X19">
            <v>0.32229770404100411</v>
          </cell>
          <cell r="Y19">
            <v>0</v>
          </cell>
          <cell r="Z19">
            <v>0</v>
          </cell>
          <cell r="AA19">
            <v>0</v>
          </cell>
          <cell r="AB19">
            <v>0</v>
          </cell>
          <cell r="AC19">
            <v>0</v>
          </cell>
          <cell r="AD19">
            <v>0</v>
          </cell>
          <cell r="AE19">
            <v>0</v>
          </cell>
          <cell r="AF19">
            <v>0.31784454795718198</v>
          </cell>
          <cell r="AG19">
            <v>0</v>
          </cell>
          <cell r="AH19">
            <v>0.32453162622451781</v>
          </cell>
          <cell r="AI19">
            <v>0</v>
          </cell>
          <cell r="AJ19">
            <v>0</v>
          </cell>
          <cell r="AK19">
            <v>0</v>
          </cell>
          <cell r="AL19">
            <v>0</v>
          </cell>
          <cell r="AM19">
            <v>0</v>
          </cell>
          <cell r="AN19">
            <v>0</v>
          </cell>
          <cell r="AO19">
            <v>0.32019721308350563</v>
          </cell>
          <cell r="AP19">
            <v>0</v>
          </cell>
          <cell r="AQ19">
            <v>0</v>
          </cell>
          <cell r="AR19">
            <v>0</v>
          </cell>
          <cell r="AS19">
            <v>0.32103131979703903</v>
          </cell>
          <cell r="AT19">
            <v>0</v>
          </cell>
          <cell r="AU19">
            <v>0</v>
          </cell>
          <cell r="AV19">
            <v>0</v>
          </cell>
          <cell r="AW19">
            <v>0</v>
          </cell>
          <cell r="AX19">
            <v>0</v>
          </cell>
          <cell r="AY19">
            <v>0</v>
          </cell>
          <cell r="AZ19">
            <v>0.31814820966124535</v>
          </cell>
          <cell r="BA19">
            <v>0</v>
          </cell>
          <cell r="BB19">
            <v>0</v>
          </cell>
          <cell r="BC19">
            <v>0</v>
          </cell>
          <cell r="BD19">
            <v>0.31628419172763828</v>
          </cell>
          <cell r="BE19">
            <v>0</v>
          </cell>
          <cell r="BF19">
            <v>0</v>
          </cell>
          <cell r="BG19">
            <v>0.32095719909667969</v>
          </cell>
          <cell r="BH19">
            <v>0</v>
          </cell>
          <cell r="BI19">
            <v>0.32086125707626345</v>
          </cell>
          <cell r="BJ19">
            <v>0</v>
          </cell>
          <cell r="BK19">
            <v>0</v>
          </cell>
          <cell r="BL19">
            <v>0</v>
          </cell>
          <cell r="BM19">
            <v>0.32136141145229341</v>
          </cell>
          <cell r="BN19">
            <v>0</v>
          </cell>
          <cell r="BO19">
            <v>0</v>
          </cell>
        </row>
        <row r="20">
          <cell r="P20">
            <v>1999</v>
          </cell>
          <cell r="Q20">
            <v>0.25872689485549927</v>
          </cell>
          <cell r="R20">
            <v>0.29186471855640417</v>
          </cell>
          <cell r="S20">
            <v>0</v>
          </cell>
          <cell r="T20">
            <v>0</v>
          </cell>
          <cell r="U20">
            <v>0</v>
          </cell>
          <cell r="V20">
            <v>0</v>
          </cell>
          <cell r="W20">
            <v>0</v>
          </cell>
          <cell r="X20">
            <v>0.29365527331829072</v>
          </cell>
          <cell r="Y20">
            <v>0</v>
          </cell>
          <cell r="Z20">
            <v>0</v>
          </cell>
          <cell r="AA20">
            <v>0</v>
          </cell>
          <cell r="AB20">
            <v>0</v>
          </cell>
          <cell r="AC20">
            <v>0</v>
          </cell>
          <cell r="AD20">
            <v>0</v>
          </cell>
          <cell r="AE20">
            <v>0</v>
          </cell>
          <cell r="AF20">
            <v>0.2907867769896984</v>
          </cell>
          <cell r="AG20">
            <v>0</v>
          </cell>
          <cell r="AH20">
            <v>0.2929408116638661</v>
          </cell>
          <cell r="AI20">
            <v>0</v>
          </cell>
          <cell r="AJ20">
            <v>0</v>
          </cell>
          <cell r="AK20">
            <v>0</v>
          </cell>
          <cell r="AL20">
            <v>0</v>
          </cell>
          <cell r="AM20">
            <v>0</v>
          </cell>
          <cell r="AN20">
            <v>0</v>
          </cell>
          <cell r="AO20">
            <v>0.29649469447135929</v>
          </cell>
          <cell r="AP20">
            <v>0</v>
          </cell>
          <cell r="AQ20">
            <v>0</v>
          </cell>
          <cell r="AR20">
            <v>0</v>
          </cell>
          <cell r="AS20">
            <v>0.28993275120854378</v>
          </cell>
          <cell r="AT20">
            <v>0</v>
          </cell>
          <cell r="AU20">
            <v>0</v>
          </cell>
          <cell r="AV20">
            <v>0</v>
          </cell>
          <cell r="AW20">
            <v>0</v>
          </cell>
          <cell r="AX20">
            <v>0</v>
          </cell>
          <cell r="AY20">
            <v>0</v>
          </cell>
          <cell r="AZ20">
            <v>0.28925347402691848</v>
          </cell>
          <cell r="BA20">
            <v>0</v>
          </cell>
          <cell r="BB20">
            <v>0</v>
          </cell>
          <cell r="BC20">
            <v>0</v>
          </cell>
          <cell r="BD20">
            <v>0.28837875443696981</v>
          </cell>
          <cell r="BE20">
            <v>0</v>
          </cell>
          <cell r="BF20">
            <v>0</v>
          </cell>
          <cell r="BG20">
            <v>0.29174725288152697</v>
          </cell>
          <cell r="BH20">
            <v>0</v>
          </cell>
          <cell r="BI20">
            <v>0.29155950570106504</v>
          </cell>
          <cell r="BJ20">
            <v>0</v>
          </cell>
          <cell r="BK20">
            <v>0</v>
          </cell>
          <cell r="BL20">
            <v>0</v>
          </cell>
          <cell r="BM20">
            <v>0.29243643730878832</v>
          </cell>
          <cell r="BN20">
            <v>0</v>
          </cell>
          <cell r="BO20">
            <v>0</v>
          </cell>
        </row>
        <row r="21">
          <cell r="P21">
            <v>2000</v>
          </cell>
          <cell r="Q21">
            <v>0.30885529518127441</v>
          </cell>
          <cell r="R21">
            <v>0.29593857404589657</v>
          </cell>
          <cell r="S21">
            <v>0</v>
          </cell>
          <cell r="T21">
            <v>0</v>
          </cell>
          <cell r="U21">
            <v>0</v>
          </cell>
          <cell r="V21">
            <v>0</v>
          </cell>
          <cell r="W21">
            <v>0</v>
          </cell>
          <cell r="X21">
            <v>0.30286548057198531</v>
          </cell>
          <cell r="Y21">
            <v>0</v>
          </cell>
          <cell r="Z21">
            <v>0</v>
          </cell>
          <cell r="AA21">
            <v>0</v>
          </cell>
          <cell r="AB21">
            <v>0</v>
          </cell>
          <cell r="AC21">
            <v>0</v>
          </cell>
          <cell r="AD21">
            <v>0</v>
          </cell>
          <cell r="AE21">
            <v>0</v>
          </cell>
          <cell r="AF21">
            <v>0.29790063917636872</v>
          </cell>
          <cell r="AG21">
            <v>0</v>
          </cell>
          <cell r="AH21">
            <v>0.2953975142538548</v>
          </cell>
          <cell r="AI21">
            <v>0</v>
          </cell>
          <cell r="AJ21">
            <v>0</v>
          </cell>
          <cell r="AK21">
            <v>0</v>
          </cell>
          <cell r="AL21">
            <v>0</v>
          </cell>
          <cell r="AM21">
            <v>0</v>
          </cell>
          <cell r="AN21">
            <v>0</v>
          </cell>
          <cell r="AO21">
            <v>0.28732262077927595</v>
          </cell>
          <cell r="AP21">
            <v>0</v>
          </cell>
          <cell r="AQ21">
            <v>0</v>
          </cell>
          <cell r="AR21">
            <v>0</v>
          </cell>
          <cell r="AS21">
            <v>0.29650262638926506</v>
          </cell>
          <cell r="AT21">
            <v>0</v>
          </cell>
          <cell r="AU21">
            <v>0</v>
          </cell>
          <cell r="AV21">
            <v>0</v>
          </cell>
          <cell r="AW21">
            <v>0</v>
          </cell>
          <cell r="AX21">
            <v>0</v>
          </cell>
          <cell r="AY21">
            <v>0</v>
          </cell>
          <cell r="AZ21">
            <v>0.29454751315712935</v>
          </cell>
          <cell r="BA21">
            <v>0</v>
          </cell>
          <cell r="BB21">
            <v>0</v>
          </cell>
          <cell r="BC21">
            <v>0</v>
          </cell>
          <cell r="BD21">
            <v>0.30109254965186122</v>
          </cell>
          <cell r="BE21">
            <v>0</v>
          </cell>
          <cell r="BF21">
            <v>0</v>
          </cell>
          <cell r="BG21">
            <v>0.29618620488047603</v>
          </cell>
          <cell r="BH21">
            <v>0</v>
          </cell>
          <cell r="BI21">
            <v>0.29608350411057477</v>
          </cell>
          <cell r="BJ21">
            <v>0</v>
          </cell>
          <cell r="BK21">
            <v>0</v>
          </cell>
          <cell r="BL21">
            <v>0</v>
          </cell>
          <cell r="BM21">
            <v>0.29578199055790905</v>
          </cell>
          <cell r="BN21">
            <v>0</v>
          </cell>
          <cell r="BO21">
            <v>0</v>
          </cell>
        </row>
        <row r="22">
          <cell r="P22">
            <v>2001</v>
          </cell>
          <cell r="Q22">
            <v>0.2932790219783783</v>
          </cell>
          <cell r="R22">
            <v>0.30778839951753612</v>
          </cell>
          <cell r="S22">
            <v>0</v>
          </cell>
          <cell r="T22">
            <v>0</v>
          </cell>
          <cell r="U22">
            <v>0</v>
          </cell>
          <cell r="V22">
            <v>0</v>
          </cell>
          <cell r="W22">
            <v>0</v>
          </cell>
          <cell r="X22">
            <v>0.30690206721425062</v>
          </cell>
          <cell r="Y22">
            <v>0</v>
          </cell>
          <cell r="Z22">
            <v>0</v>
          </cell>
          <cell r="AA22">
            <v>0</v>
          </cell>
          <cell r="AB22">
            <v>0</v>
          </cell>
          <cell r="AC22">
            <v>0</v>
          </cell>
          <cell r="AD22">
            <v>0</v>
          </cell>
          <cell r="AE22">
            <v>0</v>
          </cell>
          <cell r="AF22">
            <v>0.31042618727684018</v>
          </cell>
          <cell r="AG22">
            <v>0</v>
          </cell>
          <cell r="AH22">
            <v>0.30690860834717748</v>
          </cell>
          <cell r="AI22">
            <v>0</v>
          </cell>
          <cell r="AJ22">
            <v>0</v>
          </cell>
          <cell r="AK22">
            <v>0</v>
          </cell>
          <cell r="AL22">
            <v>0</v>
          </cell>
          <cell r="AM22">
            <v>0</v>
          </cell>
          <cell r="AN22">
            <v>0</v>
          </cell>
          <cell r="AO22">
            <v>0.31195637983083724</v>
          </cell>
          <cell r="AP22">
            <v>0</v>
          </cell>
          <cell r="AQ22">
            <v>0</v>
          </cell>
          <cell r="AR22">
            <v>0</v>
          </cell>
          <cell r="AS22">
            <v>0.30630120179057124</v>
          </cell>
          <cell r="AT22">
            <v>0</v>
          </cell>
          <cell r="AU22">
            <v>0</v>
          </cell>
          <cell r="AV22">
            <v>0</v>
          </cell>
          <cell r="AW22">
            <v>0</v>
          </cell>
          <cell r="AX22">
            <v>0</v>
          </cell>
          <cell r="AY22">
            <v>0</v>
          </cell>
          <cell r="AZ22">
            <v>0.30555066359043132</v>
          </cell>
          <cell r="BA22">
            <v>0</v>
          </cell>
          <cell r="BB22">
            <v>0</v>
          </cell>
          <cell r="BC22">
            <v>0</v>
          </cell>
          <cell r="BD22">
            <v>0.30101655489206314</v>
          </cell>
          <cell r="BE22">
            <v>0</v>
          </cell>
          <cell r="BF22">
            <v>0</v>
          </cell>
          <cell r="BG22">
            <v>0.30789972949028011</v>
          </cell>
          <cell r="BH22">
            <v>0</v>
          </cell>
          <cell r="BI22">
            <v>0.30770079308748244</v>
          </cell>
          <cell r="BJ22">
            <v>0</v>
          </cell>
          <cell r="BK22">
            <v>0</v>
          </cell>
          <cell r="BL22">
            <v>0</v>
          </cell>
          <cell r="BM22">
            <v>0.30964650309085845</v>
          </cell>
          <cell r="BN22">
            <v>0</v>
          </cell>
          <cell r="BO22">
            <v>0</v>
          </cell>
        </row>
        <row r="23">
          <cell r="P23">
            <v>2002</v>
          </cell>
          <cell r="Q23">
            <v>0.33266532421112061</v>
          </cell>
          <cell r="R23">
            <v>0.31505857673287385</v>
          </cell>
          <cell r="S23">
            <v>0</v>
          </cell>
          <cell r="T23">
            <v>0</v>
          </cell>
          <cell r="U23">
            <v>0</v>
          </cell>
          <cell r="V23">
            <v>0</v>
          </cell>
          <cell r="W23">
            <v>0</v>
          </cell>
          <cell r="X23">
            <v>0.3148842925727367</v>
          </cell>
          <cell r="Y23">
            <v>0</v>
          </cell>
          <cell r="Z23">
            <v>0</v>
          </cell>
          <cell r="AA23">
            <v>0</v>
          </cell>
          <cell r="AB23">
            <v>0</v>
          </cell>
          <cell r="AC23">
            <v>0</v>
          </cell>
          <cell r="AD23">
            <v>0</v>
          </cell>
          <cell r="AE23">
            <v>0</v>
          </cell>
          <cell r="AF23">
            <v>0.31976578819751739</v>
          </cell>
          <cell r="AG23">
            <v>0</v>
          </cell>
          <cell r="AH23">
            <v>0.30787354949116713</v>
          </cell>
          <cell r="AI23">
            <v>0</v>
          </cell>
          <cell r="AJ23">
            <v>0</v>
          </cell>
          <cell r="AK23">
            <v>0</v>
          </cell>
          <cell r="AL23">
            <v>0</v>
          </cell>
          <cell r="AM23">
            <v>0</v>
          </cell>
          <cell r="AN23">
            <v>0</v>
          </cell>
          <cell r="AO23">
            <v>0.31349986296892168</v>
          </cell>
          <cell r="AP23">
            <v>0</v>
          </cell>
          <cell r="AQ23">
            <v>0</v>
          </cell>
          <cell r="AR23">
            <v>0</v>
          </cell>
          <cell r="AS23">
            <v>0.31490094724297524</v>
          </cell>
          <cell r="AT23">
            <v>0</v>
          </cell>
          <cell r="AU23">
            <v>0</v>
          </cell>
          <cell r="AV23">
            <v>0</v>
          </cell>
          <cell r="AW23">
            <v>0</v>
          </cell>
          <cell r="AX23">
            <v>0</v>
          </cell>
          <cell r="AY23">
            <v>0</v>
          </cell>
          <cell r="AZ23">
            <v>0.31309707450866703</v>
          </cell>
          <cell r="BA23">
            <v>0</v>
          </cell>
          <cell r="BB23">
            <v>0</v>
          </cell>
          <cell r="BC23">
            <v>0</v>
          </cell>
          <cell r="BD23">
            <v>0.31987510544061659</v>
          </cell>
          <cell r="BE23">
            <v>0</v>
          </cell>
          <cell r="BF23">
            <v>0</v>
          </cell>
          <cell r="BG23">
            <v>0.31490912055969239</v>
          </cell>
          <cell r="BH23">
            <v>0</v>
          </cell>
          <cell r="BI23">
            <v>0.31601248854398728</v>
          </cell>
          <cell r="BJ23">
            <v>0</v>
          </cell>
          <cell r="BK23">
            <v>0</v>
          </cell>
          <cell r="BL23">
            <v>0</v>
          </cell>
          <cell r="BM23">
            <v>0.31336178582906726</v>
          </cell>
          <cell r="BN23">
            <v>0</v>
          </cell>
          <cell r="BO23">
            <v>0</v>
          </cell>
        </row>
        <row r="24">
          <cell r="P24">
            <v>2003</v>
          </cell>
          <cell r="Q24">
            <v>0.29126214981079102</v>
          </cell>
          <cell r="R24">
            <v>0.29709503424167638</v>
          </cell>
          <cell r="S24">
            <v>0</v>
          </cell>
          <cell r="T24">
            <v>0</v>
          </cell>
          <cell r="U24">
            <v>0</v>
          </cell>
          <cell r="V24">
            <v>0</v>
          </cell>
          <cell r="W24">
            <v>0</v>
          </cell>
          <cell r="X24">
            <v>0.29818389844894405</v>
          </cell>
          <cell r="Y24">
            <v>0</v>
          </cell>
          <cell r="Z24">
            <v>0</v>
          </cell>
          <cell r="AA24">
            <v>0</v>
          </cell>
          <cell r="AB24">
            <v>0</v>
          </cell>
          <cell r="AC24">
            <v>0</v>
          </cell>
          <cell r="AD24">
            <v>0</v>
          </cell>
          <cell r="AE24">
            <v>0</v>
          </cell>
          <cell r="AF24">
            <v>0.30392988279461863</v>
          </cell>
          <cell r="AG24">
            <v>0</v>
          </cell>
          <cell r="AH24">
            <v>0.29310244411230091</v>
          </cell>
          <cell r="AI24">
            <v>0</v>
          </cell>
          <cell r="AJ24">
            <v>0</v>
          </cell>
          <cell r="AK24">
            <v>0</v>
          </cell>
          <cell r="AL24">
            <v>0</v>
          </cell>
          <cell r="AM24">
            <v>0</v>
          </cell>
          <cell r="AN24">
            <v>0</v>
          </cell>
          <cell r="AO24">
            <v>0.29275417423248284</v>
          </cell>
          <cell r="AP24">
            <v>0</v>
          </cell>
          <cell r="AQ24">
            <v>0</v>
          </cell>
          <cell r="AR24">
            <v>0</v>
          </cell>
          <cell r="AS24">
            <v>0.29548096051812167</v>
          </cell>
          <cell r="AT24">
            <v>0</v>
          </cell>
          <cell r="AU24">
            <v>0</v>
          </cell>
          <cell r="AV24">
            <v>0</v>
          </cell>
          <cell r="AW24">
            <v>0</v>
          </cell>
          <cell r="AX24">
            <v>0</v>
          </cell>
          <cell r="AY24">
            <v>0</v>
          </cell>
          <cell r="AZ24">
            <v>0.29463373678922655</v>
          </cell>
          <cell r="BA24">
            <v>0</v>
          </cell>
          <cell r="BB24">
            <v>0</v>
          </cell>
          <cell r="BC24">
            <v>0</v>
          </cell>
          <cell r="BD24">
            <v>0.29572505912184716</v>
          </cell>
          <cell r="BE24">
            <v>0</v>
          </cell>
          <cell r="BF24">
            <v>0</v>
          </cell>
          <cell r="BG24">
            <v>0.29704034247994426</v>
          </cell>
          <cell r="BH24">
            <v>0</v>
          </cell>
          <cell r="BI24">
            <v>0.29789597395062445</v>
          </cell>
          <cell r="BJ24">
            <v>0</v>
          </cell>
          <cell r="BK24">
            <v>0</v>
          </cell>
          <cell r="BL24">
            <v>0</v>
          </cell>
          <cell r="BM24">
            <v>0.29660268878936769</v>
          </cell>
          <cell r="BN24">
            <v>0</v>
          </cell>
          <cell r="BO24">
            <v>0</v>
          </cell>
        </row>
        <row r="25">
          <cell r="P25">
            <v>2004</v>
          </cell>
          <cell r="Q25">
            <v>0.30158731341362</v>
          </cell>
          <cell r="R25">
            <v>0.2836132333874703</v>
          </cell>
          <cell r="S25">
            <v>0</v>
          </cell>
          <cell r="T25">
            <v>0</v>
          </cell>
          <cell r="U25">
            <v>0</v>
          </cell>
          <cell r="V25">
            <v>0</v>
          </cell>
          <cell r="W25">
            <v>0</v>
          </cell>
          <cell r="X25">
            <v>0.28200879704952247</v>
          </cell>
          <cell r="Y25">
            <v>0</v>
          </cell>
          <cell r="Z25">
            <v>0</v>
          </cell>
          <cell r="AA25">
            <v>0</v>
          </cell>
          <cell r="AB25">
            <v>0</v>
          </cell>
          <cell r="AC25">
            <v>0</v>
          </cell>
          <cell r="AD25">
            <v>0</v>
          </cell>
          <cell r="AE25">
            <v>0</v>
          </cell>
          <cell r="AF25">
            <v>0.28619106048345566</v>
          </cell>
          <cell r="AG25">
            <v>0</v>
          </cell>
          <cell r="AH25">
            <v>0.28796017652750017</v>
          </cell>
          <cell r="AI25">
            <v>0</v>
          </cell>
          <cell r="AJ25">
            <v>0</v>
          </cell>
          <cell r="AK25">
            <v>0</v>
          </cell>
          <cell r="AL25">
            <v>0</v>
          </cell>
          <cell r="AM25">
            <v>0</v>
          </cell>
          <cell r="AN25">
            <v>0</v>
          </cell>
          <cell r="AO25">
            <v>0.28625583526492115</v>
          </cell>
          <cell r="AP25">
            <v>0</v>
          </cell>
          <cell r="AQ25">
            <v>0</v>
          </cell>
          <cell r="AR25">
            <v>0</v>
          </cell>
          <cell r="AS25">
            <v>0.2808079431951046</v>
          </cell>
          <cell r="AT25">
            <v>0</v>
          </cell>
          <cell r="AU25">
            <v>0</v>
          </cell>
          <cell r="AV25">
            <v>0</v>
          </cell>
          <cell r="AW25">
            <v>0</v>
          </cell>
          <cell r="AX25">
            <v>0</v>
          </cell>
          <cell r="AY25">
            <v>0</v>
          </cell>
          <cell r="AZ25">
            <v>0.28214744096994404</v>
          </cell>
          <cell r="BA25">
            <v>0</v>
          </cell>
          <cell r="BB25">
            <v>0</v>
          </cell>
          <cell r="BC25">
            <v>0</v>
          </cell>
          <cell r="BD25">
            <v>0.26958844798803328</v>
          </cell>
          <cell r="BE25">
            <v>0</v>
          </cell>
          <cell r="BF25">
            <v>0</v>
          </cell>
          <cell r="BG25">
            <v>0.2838559237718582</v>
          </cell>
          <cell r="BH25">
            <v>0</v>
          </cell>
          <cell r="BI25">
            <v>0.28350064304471012</v>
          </cell>
          <cell r="BJ25">
            <v>0</v>
          </cell>
          <cell r="BK25">
            <v>0</v>
          </cell>
          <cell r="BL25">
            <v>0</v>
          </cell>
          <cell r="BM25">
            <v>0.28428823807835579</v>
          </cell>
          <cell r="BN25">
            <v>0</v>
          </cell>
          <cell r="BO25">
            <v>0</v>
          </cell>
        </row>
        <row r="26">
          <cell r="P26">
            <v>2005</v>
          </cell>
          <cell r="Q26">
            <v>0.29263156652450562</v>
          </cell>
          <cell r="R26">
            <v>0.30226728378236295</v>
          </cell>
          <cell r="S26">
            <v>0</v>
          </cell>
          <cell r="T26">
            <v>0</v>
          </cell>
          <cell r="U26">
            <v>0</v>
          </cell>
          <cell r="V26">
            <v>0</v>
          </cell>
          <cell r="W26">
            <v>0</v>
          </cell>
          <cell r="X26">
            <v>0.29183160762488841</v>
          </cell>
          <cell r="Y26">
            <v>0</v>
          </cell>
          <cell r="Z26">
            <v>0</v>
          </cell>
          <cell r="AA26">
            <v>0</v>
          </cell>
          <cell r="AB26">
            <v>0</v>
          </cell>
          <cell r="AC26">
            <v>0</v>
          </cell>
          <cell r="AD26">
            <v>0</v>
          </cell>
          <cell r="AE26">
            <v>0</v>
          </cell>
          <cell r="AF26">
            <v>0.30368299126625059</v>
          </cell>
          <cell r="AG26">
            <v>0</v>
          </cell>
          <cell r="AH26">
            <v>0.30852689260244376</v>
          </cell>
          <cell r="AI26">
            <v>0</v>
          </cell>
          <cell r="AJ26">
            <v>0</v>
          </cell>
          <cell r="AK26">
            <v>0</v>
          </cell>
          <cell r="AL26">
            <v>0</v>
          </cell>
          <cell r="AM26">
            <v>0</v>
          </cell>
          <cell r="AN26">
            <v>0</v>
          </cell>
          <cell r="AO26">
            <v>0.30018012684583661</v>
          </cell>
          <cell r="AP26">
            <v>0</v>
          </cell>
          <cell r="AQ26">
            <v>0</v>
          </cell>
          <cell r="AR26">
            <v>0</v>
          </cell>
          <cell r="AS26">
            <v>0.30117809423804281</v>
          </cell>
          <cell r="AT26">
            <v>0</v>
          </cell>
          <cell r="AU26">
            <v>0</v>
          </cell>
          <cell r="AV26">
            <v>0</v>
          </cell>
          <cell r="AW26">
            <v>0</v>
          </cell>
          <cell r="AX26">
            <v>0</v>
          </cell>
          <cell r="AY26">
            <v>0</v>
          </cell>
          <cell r="AZ26">
            <v>0.29756198735535144</v>
          </cell>
          <cell r="BA26">
            <v>0</v>
          </cell>
          <cell r="BB26">
            <v>0</v>
          </cell>
          <cell r="BC26">
            <v>0</v>
          </cell>
          <cell r="BD26">
            <v>0.29724802830815317</v>
          </cell>
          <cell r="BE26">
            <v>0</v>
          </cell>
          <cell r="BF26">
            <v>0</v>
          </cell>
          <cell r="BG26">
            <v>0.30203539903461929</v>
          </cell>
          <cell r="BH26">
            <v>0</v>
          </cell>
          <cell r="BI26">
            <v>0.30427176822721957</v>
          </cell>
          <cell r="BJ26">
            <v>0</v>
          </cell>
          <cell r="BK26">
            <v>0</v>
          </cell>
          <cell r="BL26">
            <v>0</v>
          </cell>
          <cell r="BM26">
            <v>0.29969601179659361</v>
          </cell>
          <cell r="BN26">
            <v>0</v>
          </cell>
          <cell r="BO26">
            <v>0</v>
          </cell>
        </row>
        <row r="27">
          <cell r="P27">
            <v>2006</v>
          </cell>
          <cell r="Q27">
            <v>0.31662869453430176</v>
          </cell>
          <cell r="R27">
            <v>0.29511985446512701</v>
          </cell>
          <cell r="S27">
            <v>0</v>
          </cell>
          <cell r="T27">
            <v>0</v>
          </cell>
          <cell r="U27">
            <v>0</v>
          </cell>
          <cell r="V27">
            <v>0</v>
          </cell>
          <cell r="W27">
            <v>0</v>
          </cell>
          <cell r="X27">
            <v>0.29017686656117442</v>
          </cell>
          <cell r="Y27">
            <v>0</v>
          </cell>
          <cell r="Z27">
            <v>0</v>
          </cell>
          <cell r="AA27">
            <v>0</v>
          </cell>
          <cell r="AB27">
            <v>0</v>
          </cell>
          <cell r="AC27">
            <v>0</v>
          </cell>
          <cell r="AD27">
            <v>0</v>
          </cell>
          <cell r="AE27">
            <v>0</v>
          </cell>
          <cell r="AF27">
            <v>0.29537474112212658</v>
          </cell>
          <cell r="AG27">
            <v>0</v>
          </cell>
          <cell r="AH27">
            <v>0.29897477912902837</v>
          </cell>
          <cell r="AI27">
            <v>0</v>
          </cell>
          <cell r="AJ27">
            <v>0</v>
          </cell>
          <cell r="AK27">
            <v>0</v>
          </cell>
          <cell r="AL27">
            <v>0</v>
          </cell>
          <cell r="AM27">
            <v>0</v>
          </cell>
          <cell r="AN27">
            <v>0</v>
          </cell>
          <cell r="AO27">
            <v>0.29513733014464377</v>
          </cell>
          <cell r="AP27">
            <v>0</v>
          </cell>
          <cell r="AQ27">
            <v>0</v>
          </cell>
          <cell r="AR27">
            <v>0</v>
          </cell>
          <cell r="AS27">
            <v>0.29448041778802875</v>
          </cell>
          <cell r="AT27">
            <v>0</v>
          </cell>
          <cell r="AU27">
            <v>0</v>
          </cell>
          <cell r="AV27">
            <v>0</v>
          </cell>
          <cell r="AW27">
            <v>0</v>
          </cell>
          <cell r="AX27">
            <v>0</v>
          </cell>
          <cell r="AY27">
            <v>0</v>
          </cell>
          <cell r="AZ27">
            <v>0.29368862128257756</v>
          </cell>
          <cell r="BA27">
            <v>0</v>
          </cell>
          <cell r="BB27">
            <v>0</v>
          </cell>
          <cell r="BC27">
            <v>0</v>
          </cell>
          <cell r="BD27">
            <v>0.28583478857576849</v>
          </cell>
          <cell r="BE27">
            <v>0</v>
          </cell>
          <cell r="BF27">
            <v>0</v>
          </cell>
          <cell r="BG27">
            <v>0.29501011431217194</v>
          </cell>
          <cell r="BH27">
            <v>0</v>
          </cell>
          <cell r="BI27">
            <v>0.29558352833986284</v>
          </cell>
          <cell r="BJ27">
            <v>0</v>
          </cell>
          <cell r="BK27">
            <v>0</v>
          </cell>
          <cell r="BL27">
            <v>0</v>
          </cell>
          <cell r="BM27">
            <v>0.29473606489598747</v>
          </cell>
          <cell r="BN27">
            <v>0</v>
          </cell>
          <cell r="BO27">
            <v>0</v>
          </cell>
        </row>
        <row r="28">
          <cell r="P28">
            <v>2007</v>
          </cell>
          <cell r="Q28">
            <v>0.32378855347633362</v>
          </cell>
          <cell r="R28">
            <v>0.29918686524033544</v>
          </cell>
          <cell r="S28">
            <v>0</v>
          </cell>
          <cell r="T28">
            <v>0</v>
          </cell>
          <cell r="U28">
            <v>0</v>
          </cell>
          <cell r="V28">
            <v>0</v>
          </cell>
          <cell r="W28">
            <v>0</v>
          </cell>
          <cell r="X28">
            <v>0.2958618690818548</v>
          </cell>
          <cell r="Y28">
            <v>0</v>
          </cell>
          <cell r="Z28">
            <v>0</v>
          </cell>
          <cell r="AA28">
            <v>0</v>
          </cell>
          <cell r="AB28">
            <v>0</v>
          </cell>
          <cell r="AC28">
            <v>0</v>
          </cell>
          <cell r="AD28">
            <v>0</v>
          </cell>
          <cell r="AE28">
            <v>0</v>
          </cell>
          <cell r="AF28">
            <v>0.30308686240017413</v>
          </cell>
          <cell r="AG28">
            <v>0</v>
          </cell>
          <cell r="AH28">
            <v>0.30272035676240922</v>
          </cell>
          <cell r="AI28">
            <v>0</v>
          </cell>
          <cell r="AJ28">
            <v>0</v>
          </cell>
          <cell r="AK28">
            <v>0</v>
          </cell>
          <cell r="AL28">
            <v>0</v>
          </cell>
          <cell r="AM28">
            <v>0</v>
          </cell>
          <cell r="AN28">
            <v>0</v>
          </cell>
          <cell r="AO28">
            <v>0.29705886930227282</v>
          </cell>
          <cell r="AP28">
            <v>0</v>
          </cell>
          <cell r="AQ28">
            <v>0</v>
          </cell>
          <cell r="AR28">
            <v>0</v>
          </cell>
          <cell r="AS28">
            <v>0.2969757000207901</v>
          </cell>
          <cell r="AT28">
            <v>0</v>
          </cell>
          <cell r="AU28">
            <v>0</v>
          </cell>
          <cell r="AV28">
            <v>0</v>
          </cell>
          <cell r="AW28">
            <v>0</v>
          </cell>
          <cell r="AX28">
            <v>0</v>
          </cell>
          <cell r="AY28">
            <v>0</v>
          </cell>
          <cell r="AZ28">
            <v>0.29403650934994224</v>
          </cell>
          <cell r="BA28">
            <v>0</v>
          </cell>
          <cell r="BB28">
            <v>0</v>
          </cell>
          <cell r="BC28">
            <v>0</v>
          </cell>
          <cell r="BD28">
            <v>0.29031585870683191</v>
          </cell>
          <cell r="BE28">
            <v>0</v>
          </cell>
          <cell r="BF28">
            <v>0</v>
          </cell>
          <cell r="BG28">
            <v>0.29952262799441814</v>
          </cell>
          <cell r="BH28">
            <v>0</v>
          </cell>
          <cell r="BI28">
            <v>0.30024146701395515</v>
          </cell>
          <cell r="BJ28">
            <v>0</v>
          </cell>
          <cell r="BK28">
            <v>0</v>
          </cell>
          <cell r="BL28">
            <v>0</v>
          </cell>
          <cell r="BM28">
            <v>0.29941083472967145</v>
          </cell>
          <cell r="BN28">
            <v>0</v>
          </cell>
          <cell r="BO28">
            <v>0</v>
          </cell>
        </row>
        <row r="29">
          <cell r="P29">
            <v>2008</v>
          </cell>
          <cell r="Q29">
            <v>0.308270663022995</v>
          </cell>
          <cell r="R29">
            <v>0.31620879234373567</v>
          </cell>
          <cell r="S29">
            <v>0</v>
          </cell>
          <cell r="T29">
            <v>0</v>
          </cell>
          <cell r="U29">
            <v>0</v>
          </cell>
          <cell r="V29">
            <v>0</v>
          </cell>
          <cell r="W29">
            <v>0</v>
          </cell>
          <cell r="X29">
            <v>0.31146766020357608</v>
          </cell>
          <cell r="Y29">
            <v>0</v>
          </cell>
          <cell r="Z29">
            <v>0</v>
          </cell>
          <cell r="AA29">
            <v>0</v>
          </cell>
          <cell r="AB29">
            <v>0</v>
          </cell>
          <cell r="AC29">
            <v>0</v>
          </cell>
          <cell r="AD29">
            <v>0</v>
          </cell>
          <cell r="AE29">
            <v>0</v>
          </cell>
          <cell r="AF29">
            <v>0.32010448157787319</v>
          </cell>
          <cell r="AG29">
            <v>0</v>
          </cell>
          <cell r="AH29">
            <v>0.31161478188633923</v>
          </cell>
          <cell r="AI29">
            <v>0</v>
          </cell>
          <cell r="AJ29">
            <v>0</v>
          </cell>
          <cell r="AK29">
            <v>0</v>
          </cell>
          <cell r="AL29">
            <v>0</v>
          </cell>
          <cell r="AM29">
            <v>0</v>
          </cell>
          <cell r="AN29">
            <v>0</v>
          </cell>
          <cell r="AO29">
            <v>0.31749073323607441</v>
          </cell>
          <cell r="AP29">
            <v>0</v>
          </cell>
          <cell r="AQ29">
            <v>0</v>
          </cell>
          <cell r="AR29">
            <v>0</v>
          </cell>
          <cell r="AS29">
            <v>0.31617607361078265</v>
          </cell>
          <cell r="AT29">
            <v>0</v>
          </cell>
          <cell r="AU29">
            <v>0</v>
          </cell>
          <cell r="AV29">
            <v>0</v>
          </cell>
          <cell r="AW29">
            <v>0</v>
          </cell>
          <cell r="AX29">
            <v>0</v>
          </cell>
          <cell r="AY29">
            <v>0</v>
          </cell>
          <cell r="AZ29">
            <v>0.3120357215553522</v>
          </cell>
          <cell r="BA29">
            <v>0</v>
          </cell>
          <cell r="BB29">
            <v>0</v>
          </cell>
          <cell r="BC29">
            <v>0</v>
          </cell>
          <cell r="BD29">
            <v>0.31044492477178576</v>
          </cell>
          <cell r="BE29">
            <v>0</v>
          </cell>
          <cell r="BF29">
            <v>0</v>
          </cell>
          <cell r="BG29">
            <v>0.31666567657887934</v>
          </cell>
          <cell r="BH29">
            <v>0</v>
          </cell>
          <cell r="BI29">
            <v>0.31741407467424876</v>
          </cell>
          <cell r="BJ29">
            <v>0</v>
          </cell>
          <cell r="BK29">
            <v>0</v>
          </cell>
          <cell r="BL29">
            <v>0</v>
          </cell>
          <cell r="BM29">
            <v>0.31608273224532601</v>
          </cell>
          <cell r="BN29">
            <v>0</v>
          </cell>
          <cell r="BO29">
            <v>0</v>
          </cell>
        </row>
        <row r="30">
          <cell r="P30">
            <v>2009</v>
          </cell>
          <cell r="Q30">
            <v>0.30421686172485352</v>
          </cell>
          <cell r="R30">
            <v>0.30985015830397611</v>
          </cell>
          <cell r="S30">
            <v>0</v>
          </cell>
          <cell r="T30">
            <v>0</v>
          </cell>
          <cell r="U30">
            <v>0</v>
          </cell>
          <cell r="V30">
            <v>0</v>
          </cell>
          <cell r="W30">
            <v>0</v>
          </cell>
          <cell r="X30">
            <v>0.30224644775688647</v>
          </cell>
          <cell r="Y30">
            <v>0</v>
          </cell>
          <cell r="Z30">
            <v>0</v>
          </cell>
          <cell r="AA30">
            <v>0</v>
          </cell>
          <cell r="AB30">
            <v>0</v>
          </cell>
          <cell r="AC30">
            <v>0</v>
          </cell>
          <cell r="AD30">
            <v>0</v>
          </cell>
          <cell r="AE30">
            <v>0</v>
          </cell>
          <cell r="AF30">
            <v>0.30711771251261233</v>
          </cell>
          <cell r="AG30">
            <v>0</v>
          </cell>
          <cell r="AH30">
            <v>0.3119029653966427</v>
          </cell>
          <cell r="AI30">
            <v>0</v>
          </cell>
          <cell r="AJ30">
            <v>0</v>
          </cell>
          <cell r="AK30">
            <v>0</v>
          </cell>
          <cell r="AL30">
            <v>0</v>
          </cell>
          <cell r="AM30">
            <v>0</v>
          </cell>
          <cell r="AN30">
            <v>0</v>
          </cell>
          <cell r="AO30">
            <v>0.31520614343881609</v>
          </cell>
          <cell r="AP30">
            <v>0</v>
          </cell>
          <cell r="AQ30">
            <v>0</v>
          </cell>
          <cell r="AR30">
            <v>0</v>
          </cell>
          <cell r="AS30">
            <v>0.30859995213150981</v>
          </cell>
          <cell r="AT30">
            <v>0</v>
          </cell>
          <cell r="AU30">
            <v>0</v>
          </cell>
          <cell r="AV30">
            <v>0</v>
          </cell>
          <cell r="AW30">
            <v>0</v>
          </cell>
          <cell r="AX30">
            <v>0</v>
          </cell>
          <cell r="AY30">
            <v>0</v>
          </cell>
          <cell r="AZ30">
            <v>0.30851969152688985</v>
          </cell>
          <cell r="BA30">
            <v>0</v>
          </cell>
          <cell r="BB30">
            <v>0</v>
          </cell>
          <cell r="BC30">
            <v>0</v>
          </cell>
          <cell r="BD30">
            <v>0.31370970621705052</v>
          </cell>
          <cell r="BE30">
            <v>0</v>
          </cell>
          <cell r="BF30">
            <v>0</v>
          </cell>
          <cell r="BG30">
            <v>0.30956528705358505</v>
          </cell>
          <cell r="BH30">
            <v>0</v>
          </cell>
          <cell r="BI30">
            <v>0.31038146814703943</v>
          </cell>
          <cell r="BJ30">
            <v>0</v>
          </cell>
          <cell r="BK30">
            <v>0</v>
          </cell>
          <cell r="BL30">
            <v>0</v>
          </cell>
          <cell r="BM30">
            <v>0.30694275978207591</v>
          </cell>
          <cell r="BN30">
            <v>0</v>
          </cell>
          <cell r="BO30">
            <v>0</v>
          </cell>
        </row>
        <row r="31">
          <cell r="P31">
            <v>2010</v>
          </cell>
          <cell r="Q31">
            <v>0.22096318006515503</v>
          </cell>
          <cell r="R31">
            <v>0.29393395404517653</v>
          </cell>
          <cell r="S31">
            <v>0</v>
          </cell>
          <cell r="T31">
            <v>0</v>
          </cell>
          <cell r="U31">
            <v>0</v>
          </cell>
          <cell r="V31">
            <v>0</v>
          </cell>
          <cell r="W31">
            <v>0</v>
          </cell>
          <cell r="X31">
            <v>0.29926153455674648</v>
          </cell>
          <cell r="Y31">
            <v>0</v>
          </cell>
          <cell r="Z31">
            <v>0</v>
          </cell>
          <cell r="AA31">
            <v>0</v>
          </cell>
          <cell r="AB31">
            <v>0</v>
          </cell>
          <cell r="AC31">
            <v>0</v>
          </cell>
          <cell r="AD31">
            <v>0</v>
          </cell>
          <cell r="AE31">
            <v>0</v>
          </cell>
          <cell r="AF31">
            <v>0.29618653330206862</v>
          </cell>
          <cell r="AG31">
            <v>0</v>
          </cell>
          <cell r="AH31">
            <v>0.28850045359134674</v>
          </cell>
          <cell r="AI31">
            <v>0</v>
          </cell>
          <cell r="AJ31">
            <v>0</v>
          </cell>
          <cell r="AK31">
            <v>0</v>
          </cell>
          <cell r="AL31">
            <v>0</v>
          </cell>
          <cell r="AM31">
            <v>0</v>
          </cell>
          <cell r="AN31">
            <v>0</v>
          </cell>
          <cell r="AO31">
            <v>0.29306962656974794</v>
          </cell>
          <cell r="AP31">
            <v>0</v>
          </cell>
          <cell r="AQ31">
            <v>0</v>
          </cell>
          <cell r="AR31">
            <v>0</v>
          </cell>
          <cell r="AS31">
            <v>0.29227186784148218</v>
          </cell>
          <cell r="AT31">
            <v>0</v>
          </cell>
          <cell r="AU31">
            <v>0</v>
          </cell>
          <cell r="AV31">
            <v>0</v>
          </cell>
          <cell r="AW31">
            <v>0</v>
          </cell>
          <cell r="AX31">
            <v>0</v>
          </cell>
          <cell r="AY31">
            <v>0</v>
          </cell>
          <cell r="AZ31">
            <v>0.29429208597540857</v>
          </cell>
          <cell r="BA31">
            <v>0</v>
          </cell>
          <cell r="BB31">
            <v>0</v>
          </cell>
          <cell r="BC31">
            <v>0</v>
          </cell>
          <cell r="BD31">
            <v>0.28726521933078764</v>
          </cell>
          <cell r="BE31">
            <v>0</v>
          </cell>
          <cell r="BF31">
            <v>0</v>
          </cell>
          <cell r="BG31">
            <v>0.29499649600684641</v>
          </cell>
          <cell r="BH31">
            <v>0</v>
          </cell>
          <cell r="BI31">
            <v>0.29278211702406409</v>
          </cell>
          <cell r="BJ31">
            <v>0</v>
          </cell>
          <cell r="BK31">
            <v>0</v>
          </cell>
          <cell r="BL31">
            <v>0</v>
          </cell>
          <cell r="BM31">
            <v>0.29410752840340132</v>
          </cell>
          <cell r="BN31">
            <v>0</v>
          </cell>
          <cell r="BO31">
            <v>0</v>
          </cell>
        </row>
        <row r="32">
          <cell r="P32">
            <v>2011</v>
          </cell>
          <cell r="Q32">
            <v>0.25301206111907959</v>
          </cell>
          <cell r="R32">
            <v>0.29188917967677114</v>
          </cell>
          <cell r="S32">
            <v>0</v>
          </cell>
          <cell r="T32">
            <v>0</v>
          </cell>
          <cell r="U32">
            <v>0</v>
          </cell>
          <cell r="V32">
            <v>0</v>
          </cell>
          <cell r="W32">
            <v>0</v>
          </cell>
          <cell r="X32">
            <v>0.2864698139727116</v>
          </cell>
          <cell r="Y32">
            <v>0</v>
          </cell>
          <cell r="Z32">
            <v>0</v>
          </cell>
          <cell r="AA32">
            <v>0</v>
          </cell>
          <cell r="AB32">
            <v>0</v>
          </cell>
          <cell r="AC32">
            <v>0</v>
          </cell>
          <cell r="AD32">
            <v>0</v>
          </cell>
          <cell r="AE32">
            <v>0</v>
          </cell>
          <cell r="AF32">
            <v>0.28982951703667642</v>
          </cell>
          <cell r="AG32">
            <v>0</v>
          </cell>
          <cell r="AH32">
            <v>0.29453349828720093</v>
          </cell>
          <cell r="AI32">
            <v>0</v>
          </cell>
          <cell r="AJ32">
            <v>0</v>
          </cell>
          <cell r="AK32">
            <v>0</v>
          </cell>
          <cell r="AL32">
            <v>0</v>
          </cell>
          <cell r="AM32">
            <v>0</v>
          </cell>
          <cell r="AN32">
            <v>0</v>
          </cell>
          <cell r="AO32">
            <v>0.28891568547487256</v>
          </cell>
          <cell r="AP32">
            <v>0</v>
          </cell>
          <cell r="AQ32">
            <v>0</v>
          </cell>
          <cell r="AR32">
            <v>0</v>
          </cell>
          <cell r="AS32">
            <v>0.29227558156847955</v>
          </cell>
          <cell r="AT32">
            <v>0</v>
          </cell>
          <cell r="AU32">
            <v>0</v>
          </cell>
          <cell r="AV32">
            <v>0</v>
          </cell>
          <cell r="AW32">
            <v>0</v>
          </cell>
          <cell r="AX32">
            <v>0</v>
          </cell>
          <cell r="AY32">
            <v>0</v>
          </cell>
          <cell r="AZ32">
            <v>0.2910843882262707</v>
          </cell>
          <cell r="BA32">
            <v>0</v>
          </cell>
          <cell r="BB32">
            <v>0</v>
          </cell>
          <cell r="BC32">
            <v>0</v>
          </cell>
          <cell r="BD32">
            <v>0.28219559651613235</v>
          </cell>
          <cell r="BE32">
            <v>0</v>
          </cell>
          <cell r="BF32">
            <v>0</v>
          </cell>
          <cell r="BG32">
            <v>0.29268651956319808</v>
          </cell>
          <cell r="BH32">
            <v>0</v>
          </cell>
          <cell r="BI32">
            <v>0.29161376804113387</v>
          </cell>
          <cell r="BJ32">
            <v>0</v>
          </cell>
          <cell r="BK32">
            <v>0</v>
          </cell>
          <cell r="BL32">
            <v>0</v>
          </cell>
          <cell r="BM32">
            <v>0.29232839986681941</v>
          </cell>
          <cell r="BN32">
            <v>0</v>
          </cell>
          <cell r="BO32">
            <v>0</v>
          </cell>
        </row>
        <row r="33">
          <cell r="P33">
            <v>2012</v>
          </cell>
          <cell r="Q33">
            <v>0.34337350726127625</v>
          </cell>
          <cell r="R33">
            <v>0.29679476535320287</v>
          </cell>
          <cell r="S33">
            <v>0</v>
          </cell>
          <cell r="T33">
            <v>0</v>
          </cell>
          <cell r="U33">
            <v>0</v>
          </cell>
          <cell r="V33">
            <v>0</v>
          </cell>
          <cell r="W33">
            <v>0</v>
          </cell>
          <cell r="X33">
            <v>0.29776542010903362</v>
          </cell>
          <cell r="Y33">
            <v>0</v>
          </cell>
          <cell r="Z33">
            <v>0</v>
          </cell>
          <cell r="AA33">
            <v>0</v>
          </cell>
          <cell r="AB33">
            <v>0</v>
          </cell>
          <cell r="AC33">
            <v>0</v>
          </cell>
          <cell r="AD33">
            <v>0</v>
          </cell>
          <cell r="AE33">
            <v>0</v>
          </cell>
          <cell r="AF33">
            <v>0.29870573478937151</v>
          </cell>
          <cell r="AG33">
            <v>0</v>
          </cell>
          <cell r="AH33">
            <v>0.30118147450685506</v>
          </cell>
          <cell r="AI33">
            <v>0</v>
          </cell>
          <cell r="AJ33">
            <v>0</v>
          </cell>
          <cell r="AK33">
            <v>0</v>
          </cell>
          <cell r="AL33">
            <v>0</v>
          </cell>
          <cell r="AM33">
            <v>0</v>
          </cell>
          <cell r="AN33">
            <v>0</v>
          </cell>
          <cell r="AO33">
            <v>0.29872705799341198</v>
          </cell>
          <cell r="AP33">
            <v>0</v>
          </cell>
          <cell r="AQ33">
            <v>0</v>
          </cell>
          <cell r="AR33">
            <v>0</v>
          </cell>
          <cell r="AS33">
            <v>0.29213247269392018</v>
          </cell>
          <cell r="AT33">
            <v>0</v>
          </cell>
          <cell r="AU33">
            <v>0</v>
          </cell>
          <cell r="AV33">
            <v>0</v>
          </cell>
          <cell r="AW33">
            <v>0</v>
          </cell>
          <cell r="AX33">
            <v>0</v>
          </cell>
          <cell r="AY33">
            <v>0</v>
          </cell>
          <cell r="AZ33">
            <v>0.29365028831362727</v>
          </cell>
          <cell r="BA33">
            <v>0</v>
          </cell>
          <cell r="BB33">
            <v>0</v>
          </cell>
          <cell r="BC33">
            <v>0</v>
          </cell>
          <cell r="BD33">
            <v>0.28920038300752643</v>
          </cell>
          <cell r="BE33">
            <v>0</v>
          </cell>
          <cell r="BF33">
            <v>0</v>
          </cell>
          <cell r="BG33">
            <v>0.2968277305066585</v>
          </cell>
          <cell r="BH33">
            <v>0</v>
          </cell>
          <cell r="BI33">
            <v>0.29650806871056556</v>
          </cell>
          <cell r="BJ33">
            <v>0</v>
          </cell>
          <cell r="BK33">
            <v>0</v>
          </cell>
          <cell r="BL33">
            <v>0</v>
          </cell>
          <cell r="BM33">
            <v>0.29777270051836963</v>
          </cell>
          <cell r="BN33">
            <v>0</v>
          </cell>
          <cell r="BO33">
            <v>0</v>
          </cell>
        </row>
        <row r="34">
          <cell r="P34">
            <v>2013</v>
          </cell>
          <cell r="Q34">
            <v>0.29325512051582336</v>
          </cell>
          <cell r="R34">
            <v>0.27790786644816401</v>
          </cell>
          <cell r="S34">
            <v>0</v>
          </cell>
          <cell r="T34">
            <v>0</v>
          </cell>
          <cell r="U34">
            <v>0</v>
          </cell>
          <cell r="V34">
            <v>0</v>
          </cell>
          <cell r="W34">
            <v>0</v>
          </cell>
          <cell r="X34">
            <v>0.27709079965949063</v>
          </cell>
          <cell r="Y34">
            <v>0</v>
          </cell>
          <cell r="Z34">
            <v>0</v>
          </cell>
          <cell r="AA34">
            <v>0</v>
          </cell>
          <cell r="AB34">
            <v>0</v>
          </cell>
          <cell r="AC34">
            <v>0</v>
          </cell>
          <cell r="AD34">
            <v>0</v>
          </cell>
          <cell r="AE34">
            <v>0</v>
          </cell>
          <cell r="AF34">
            <v>0.27896947494149205</v>
          </cell>
          <cell r="AG34">
            <v>0</v>
          </cell>
          <cell r="AH34">
            <v>0.27566716137528424</v>
          </cell>
          <cell r="AI34">
            <v>0</v>
          </cell>
          <cell r="AJ34">
            <v>0</v>
          </cell>
          <cell r="AK34">
            <v>0</v>
          </cell>
          <cell r="AL34">
            <v>0</v>
          </cell>
          <cell r="AM34">
            <v>0</v>
          </cell>
          <cell r="AN34">
            <v>0</v>
          </cell>
          <cell r="AO34">
            <v>0.28180744892358778</v>
          </cell>
          <cell r="AP34">
            <v>0</v>
          </cell>
          <cell r="AQ34">
            <v>0</v>
          </cell>
          <cell r="AR34">
            <v>0</v>
          </cell>
          <cell r="AS34">
            <v>0.27580547568202024</v>
          </cell>
          <cell r="AT34">
            <v>0</v>
          </cell>
          <cell r="AU34">
            <v>0</v>
          </cell>
          <cell r="AV34">
            <v>0</v>
          </cell>
          <cell r="AW34">
            <v>0</v>
          </cell>
          <cell r="AX34">
            <v>0</v>
          </cell>
          <cell r="AY34">
            <v>0</v>
          </cell>
          <cell r="AZ34">
            <v>0.27723345099389557</v>
          </cell>
          <cell r="BA34">
            <v>0</v>
          </cell>
          <cell r="BB34">
            <v>0</v>
          </cell>
          <cell r="BC34">
            <v>0</v>
          </cell>
          <cell r="BD34">
            <v>0.26825744079053399</v>
          </cell>
          <cell r="BE34">
            <v>0</v>
          </cell>
          <cell r="BF34">
            <v>0</v>
          </cell>
          <cell r="BG34">
            <v>0.27858503676950935</v>
          </cell>
          <cell r="BH34">
            <v>0</v>
          </cell>
          <cell r="BI34">
            <v>0.27711839793622495</v>
          </cell>
          <cell r="BJ34">
            <v>0</v>
          </cell>
          <cell r="BK34">
            <v>0</v>
          </cell>
          <cell r="BL34">
            <v>0</v>
          </cell>
          <cell r="BM34">
            <v>0.2786814838051796</v>
          </cell>
          <cell r="BN34">
            <v>0</v>
          </cell>
          <cell r="BO34">
            <v>0</v>
          </cell>
        </row>
        <row r="35">
          <cell r="P35">
            <v>2014</v>
          </cell>
          <cell r="Q35">
            <v>0.27272728085517883</v>
          </cell>
          <cell r="R35">
            <v>0.27518991136550908</v>
          </cell>
          <cell r="S35">
            <v>0</v>
          </cell>
          <cell r="T35">
            <v>0</v>
          </cell>
          <cell r="U35">
            <v>0</v>
          </cell>
          <cell r="V35">
            <v>0</v>
          </cell>
          <cell r="W35">
            <v>0</v>
          </cell>
          <cell r="X35">
            <v>0.27441741710901257</v>
          </cell>
          <cell r="Y35">
            <v>0</v>
          </cell>
          <cell r="Z35">
            <v>0</v>
          </cell>
          <cell r="AA35">
            <v>0</v>
          </cell>
          <cell r="AB35">
            <v>0</v>
          </cell>
          <cell r="AC35">
            <v>0</v>
          </cell>
          <cell r="AD35">
            <v>0</v>
          </cell>
          <cell r="AE35">
            <v>0</v>
          </cell>
          <cell r="AF35">
            <v>0.28112926185131076</v>
          </cell>
          <cell r="AG35">
            <v>0</v>
          </cell>
          <cell r="AH35">
            <v>0.27504891075193882</v>
          </cell>
          <cell r="AI35">
            <v>0</v>
          </cell>
          <cell r="AJ35">
            <v>0</v>
          </cell>
          <cell r="AK35">
            <v>0</v>
          </cell>
          <cell r="AL35">
            <v>0</v>
          </cell>
          <cell r="AM35">
            <v>0</v>
          </cell>
          <cell r="AN35">
            <v>0</v>
          </cell>
          <cell r="AO35">
            <v>0.27872598630189899</v>
          </cell>
          <cell r="AP35">
            <v>0</v>
          </cell>
          <cell r="AQ35">
            <v>0</v>
          </cell>
          <cell r="AR35">
            <v>0</v>
          </cell>
          <cell r="AS35">
            <v>0.27007265132665631</v>
          </cell>
          <cell r="AT35">
            <v>0</v>
          </cell>
          <cell r="AU35">
            <v>0</v>
          </cell>
          <cell r="AV35">
            <v>0</v>
          </cell>
          <cell r="AW35">
            <v>0</v>
          </cell>
          <cell r="AX35">
            <v>0</v>
          </cell>
          <cell r="AY35">
            <v>0</v>
          </cell>
          <cell r="AZ35">
            <v>0.27360931947827338</v>
          </cell>
          <cell r="BA35">
            <v>0</v>
          </cell>
          <cell r="BB35">
            <v>0</v>
          </cell>
          <cell r="BC35">
            <v>0</v>
          </cell>
          <cell r="BD35">
            <v>0.26958700236678129</v>
          </cell>
          <cell r="BE35">
            <v>0</v>
          </cell>
          <cell r="BF35">
            <v>0</v>
          </cell>
          <cell r="BG35">
            <v>0.27532204979658126</v>
          </cell>
          <cell r="BH35">
            <v>0</v>
          </cell>
          <cell r="BI35">
            <v>0.27411619475483895</v>
          </cell>
          <cell r="BJ35">
            <v>0</v>
          </cell>
          <cell r="BK35">
            <v>0</v>
          </cell>
          <cell r="BL35">
            <v>0</v>
          </cell>
          <cell r="BM35">
            <v>0.2785996550917626</v>
          </cell>
          <cell r="BN35">
            <v>0</v>
          </cell>
          <cell r="BO35">
            <v>0</v>
          </cell>
        </row>
        <row r="36">
          <cell r="P36">
            <v>2015</v>
          </cell>
          <cell r="Q36">
            <v>0.28020566701889038</v>
          </cell>
          <cell r="R36">
            <v>0.25709336046874526</v>
          </cell>
          <cell r="S36">
            <v>0</v>
          </cell>
          <cell r="T36">
            <v>0</v>
          </cell>
          <cell r="U36">
            <v>0</v>
          </cell>
          <cell r="V36">
            <v>0</v>
          </cell>
          <cell r="W36">
            <v>0</v>
          </cell>
          <cell r="X36">
            <v>0.25903463976085184</v>
          </cell>
          <cell r="Y36">
            <v>0</v>
          </cell>
          <cell r="Z36">
            <v>0</v>
          </cell>
          <cell r="AA36">
            <v>0</v>
          </cell>
          <cell r="AB36">
            <v>0</v>
          </cell>
          <cell r="AC36">
            <v>0</v>
          </cell>
          <cell r="AD36">
            <v>0</v>
          </cell>
          <cell r="AE36">
            <v>0</v>
          </cell>
          <cell r="AF36">
            <v>0.26100114873051644</v>
          </cell>
          <cell r="AG36">
            <v>0</v>
          </cell>
          <cell r="AH36">
            <v>0.25818677847087385</v>
          </cell>
          <cell r="AI36">
            <v>0</v>
          </cell>
          <cell r="AJ36">
            <v>0</v>
          </cell>
          <cell r="AK36">
            <v>0</v>
          </cell>
          <cell r="AL36">
            <v>0</v>
          </cell>
          <cell r="AM36">
            <v>0</v>
          </cell>
          <cell r="AN36">
            <v>0</v>
          </cell>
          <cell r="AO36">
            <v>0.26217138005793095</v>
          </cell>
          <cell r="AP36">
            <v>0</v>
          </cell>
          <cell r="AQ36">
            <v>0</v>
          </cell>
          <cell r="AR36">
            <v>0</v>
          </cell>
          <cell r="AS36">
            <v>0.25262533243000507</v>
          </cell>
          <cell r="AT36">
            <v>0</v>
          </cell>
          <cell r="AU36">
            <v>0</v>
          </cell>
          <cell r="AV36">
            <v>0</v>
          </cell>
          <cell r="AW36">
            <v>0</v>
          </cell>
          <cell r="AX36">
            <v>0</v>
          </cell>
          <cell r="AY36">
            <v>0</v>
          </cell>
          <cell r="AZ36">
            <v>0.25425076980888844</v>
          </cell>
          <cell r="BA36">
            <v>0</v>
          </cell>
          <cell r="BB36">
            <v>0</v>
          </cell>
          <cell r="BC36">
            <v>0</v>
          </cell>
          <cell r="BD36">
            <v>0.24812435767054558</v>
          </cell>
          <cell r="BE36">
            <v>0</v>
          </cell>
          <cell r="BF36">
            <v>0</v>
          </cell>
          <cell r="BG36">
            <v>0.25699467654526237</v>
          </cell>
          <cell r="BH36">
            <v>0</v>
          </cell>
          <cell r="BI36">
            <v>0.25603612358868122</v>
          </cell>
          <cell r="BJ36">
            <v>0</v>
          </cell>
          <cell r="BK36">
            <v>0</v>
          </cell>
          <cell r="BL36">
            <v>0</v>
          </cell>
          <cell r="BM36">
            <v>0.26154513561725617</v>
          </cell>
          <cell r="BN36">
            <v>0</v>
          </cell>
          <cell r="BO36">
            <v>0</v>
          </cell>
        </row>
      </sheetData>
      <sheetData sheetId="8"/>
    </sheetDataSet>
  </externalBook>
</externalLink>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6" sqref="A6:B6"/>
    </sheetView>
  </sheetViews>
  <sheetFormatPr defaultColWidth="8.85546875" defaultRowHeight="15" x14ac:dyDescent="0.25"/>
  <cols>
    <col min="1" max="1" width="47" customWidth="1"/>
    <col min="2" max="2" width="100.7109375" customWidth="1"/>
  </cols>
  <sheetData>
    <row r="1" spans="1:8" x14ac:dyDescent="0.25">
      <c r="A1" s="8" t="s">
        <v>136</v>
      </c>
    </row>
    <row r="2" spans="1:8" x14ac:dyDescent="0.25">
      <c r="A2" t="s">
        <v>137</v>
      </c>
      <c r="B2" t="s">
        <v>200</v>
      </c>
    </row>
    <row r="3" spans="1:8" x14ac:dyDescent="0.25">
      <c r="A3" t="s">
        <v>138</v>
      </c>
      <c r="B3" s="7" t="s">
        <v>201</v>
      </c>
    </row>
    <row r="6" spans="1:8" ht="31.5" customHeight="1" x14ac:dyDescent="0.25">
      <c r="A6" s="18" t="s">
        <v>176</v>
      </c>
      <c r="B6" s="18"/>
    </row>
    <row r="8" spans="1:8" x14ac:dyDescent="0.25">
      <c r="A8" s="8" t="s">
        <v>139</v>
      </c>
      <c r="B8" s="8" t="s">
        <v>141</v>
      </c>
    </row>
    <row r="9" spans="1:8" x14ac:dyDescent="0.25">
      <c r="A9" t="s">
        <v>175</v>
      </c>
      <c r="B9" s="9" t="s">
        <v>184</v>
      </c>
      <c r="H9" s="9"/>
    </row>
    <row r="10" spans="1:8" ht="30" x14ac:dyDescent="0.25">
      <c r="A10" t="s">
        <v>177</v>
      </c>
      <c r="B10" s="9" t="s">
        <v>185</v>
      </c>
    </row>
    <row r="11" spans="1:8" ht="30" x14ac:dyDescent="0.25">
      <c r="A11" t="s">
        <v>178</v>
      </c>
      <c r="B11" s="9" t="s">
        <v>180</v>
      </c>
    </row>
    <row r="12" spans="1:8" ht="45" x14ac:dyDescent="0.25">
      <c r="A12" t="s">
        <v>179</v>
      </c>
      <c r="B12" s="9" t="s">
        <v>192</v>
      </c>
      <c r="H12" s="9"/>
    </row>
    <row r="13" spans="1:8" ht="45" x14ac:dyDescent="0.25">
      <c r="A13" t="s">
        <v>191</v>
      </c>
      <c r="B13" s="9" t="s">
        <v>193</v>
      </c>
      <c r="H13" s="9"/>
    </row>
    <row r="14" spans="1:8" ht="45" x14ac:dyDescent="0.25">
      <c r="A14" t="s">
        <v>181</v>
      </c>
      <c r="B14" s="9" t="s">
        <v>188</v>
      </c>
      <c r="H14" s="9"/>
    </row>
    <row r="15" spans="1:8" ht="30" x14ac:dyDescent="0.25">
      <c r="A15" t="s">
        <v>182</v>
      </c>
      <c r="B15" s="10" t="s">
        <v>186</v>
      </c>
    </row>
    <row r="16" spans="1:8" ht="45" x14ac:dyDescent="0.25">
      <c r="A16" t="s">
        <v>183</v>
      </c>
      <c r="B16" s="9" t="s">
        <v>187</v>
      </c>
    </row>
    <row r="17" spans="1:7" x14ac:dyDescent="0.25">
      <c r="A17" t="s">
        <v>140</v>
      </c>
      <c r="B17" s="9" t="s">
        <v>142</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199</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workbookViewId="0">
      <selection activeCell="D43" sqref="D43"/>
    </sheetView>
  </sheetViews>
  <sheetFormatPr defaultRowHeight="15" x14ac:dyDescent="0.25"/>
  <sheetData>
    <row r="1" spans="1:5" x14ac:dyDescent="0.25">
      <c r="A1" t="s">
        <v>143</v>
      </c>
      <c r="B1" t="s">
        <v>144</v>
      </c>
      <c r="C1" t="s">
        <v>133</v>
      </c>
      <c r="D1" t="s">
        <v>145</v>
      </c>
      <c r="E1" t="s">
        <v>0</v>
      </c>
    </row>
    <row r="2" spans="1:5" x14ac:dyDescent="0.25">
      <c r="A2">
        <v>1</v>
      </c>
      <c r="B2">
        <v>0</v>
      </c>
      <c r="C2">
        <v>0.46242773532867432</v>
      </c>
      <c r="D2">
        <v>0.46409379726648337</v>
      </c>
      <c r="E2">
        <v>1982</v>
      </c>
    </row>
    <row r="3" spans="1:5" x14ac:dyDescent="0.25">
      <c r="A3">
        <v>4</v>
      </c>
      <c r="B3">
        <v>0</v>
      </c>
      <c r="C3">
        <v>0.45858585834503174</v>
      </c>
      <c r="D3">
        <v>0.45417230641841888</v>
      </c>
      <c r="E3">
        <v>1983</v>
      </c>
    </row>
    <row r="4" spans="1:5" x14ac:dyDescent="0.25">
      <c r="A4">
        <v>5</v>
      </c>
      <c r="B4">
        <v>4.0000001899898052E-3</v>
      </c>
      <c r="C4">
        <v>0.41060903668403625</v>
      </c>
      <c r="D4">
        <v>0.41898042371869088</v>
      </c>
      <c r="E4">
        <v>1984</v>
      </c>
    </row>
    <row r="5" spans="1:5" x14ac:dyDescent="0.25">
      <c r="A5">
        <v>8</v>
      </c>
      <c r="B5">
        <v>9.3999996781349182E-2</v>
      </c>
      <c r="C5">
        <v>0.39177489280700684</v>
      </c>
      <c r="D5">
        <v>0.39270129913091661</v>
      </c>
      <c r="E5">
        <v>1985</v>
      </c>
    </row>
    <row r="6" spans="1:5" x14ac:dyDescent="0.25">
      <c r="A6">
        <v>13</v>
      </c>
      <c r="B6">
        <v>0</v>
      </c>
      <c r="C6">
        <v>0.42994242906570435</v>
      </c>
      <c r="D6">
        <v>0.41936417025327677</v>
      </c>
      <c r="E6">
        <v>1986</v>
      </c>
    </row>
    <row r="7" spans="1:5" x14ac:dyDescent="0.25">
      <c r="A7">
        <v>16</v>
      </c>
      <c r="B7">
        <v>0</v>
      </c>
      <c r="C7">
        <v>0.38387715816497803</v>
      </c>
      <c r="D7">
        <v>0.39052555578947074</v>
      </c>
      <c r="E7">
        <v>1987</v>
      </c>
    </row>
    <row r="8" spans="1:5" x14ac:dyDescent="0.25">
      <c r="A8">
        <v>18</v>
      </c>
      <c r="B8">
        <v>7.0000002160668373E-3</v>
      </c>
      <c r="C8">
        <v>0.38562092185020447</v>
      </c>
      <c r="D8">
        <v>0.37933190551400187</v>
      </c>
      <c r="E8">
        <v>1988</v>
      </c>
    </row>
    <row r="9" spans="1:5" x14ac:dyDescent="0.25">
      <c r="A9">
        <v>20</v>
      </c>
      <c r="B9">
        <v>4.3000001460313797E-2</v>
      </c>
      <c r="C9">
        <v>0.3767605721950531</v>
      </c>
      <c r="D9">
        <v>0.38563938981294632</v>
      </c>
      <c r="E9">
        <v>1989</v>
      </c>
    </row>
    <row r="10" spans="1:5" x14ac:dyDescent="0.25">
      <c r="A10">
        <v>21</v>
      </c>
      <c r="B10">
        <v>0</v>
      </c>
      <c r="C10">
        <v>0.37627813220024109</v>
      </c>
      <c r="D10">
        <v>0.38219956463575372</v>
      </c>
      <c r="E10">
        <v>1990</v>
      </c>
    </row>
    <row r="11" spans="1:5" x14ac:dyDescent="0.25">
      <c r="A11">
        <v>22</v>
      </c>
      <c r="B11">
        <v>0</v>
      </c>
      <c r="C11">
        <v>0.3919999897480011</v>
      </c>
      <c r="D11">
        <v>0.37587051388621329</v>
      </c>
      <c r="E11">
        <v>1991</v>
      </c>
    </row>
    <row r="12" spans="1:5" x14ac:dyDescent="0.25">
      <c r="A12">
        <v>23</v>
      </c>
      <c r="B12">
        <v>0</v>
      </c>
      <c r="C12">
        <v>0.35546037554740906</v>
      </c>
      <c r="D12">
        <v>0.36361245816946036</v>
      </c>
      <c r="E12">
        <v>1992</v>
      </c>
    </row>
    <row r="13" spans="1:5" x14ac:dyDescent="0.25">
      <c r="A13">
        <v>24</v>
      </c>
      <c r="B13">
        <v>0</v>
      </c>
      <c r="C13">
        <v>0.32978722453117371</v>
      </c>
      <c r="D13">
        <v>0.33778256237506865</v>
      </c>
      <c r="E13">
        <v>1993</v>
      </c>
    </row>
    <row r="14" spans="1:5" x14ac:dyDescent="0.25">
      <c r="A14">
        <v>25</v>
      </c>
      <c r="B14">
        <v>0</v>
      </c>
      <c r="C14">
        <v>0.33273056149482727</v>
      </c>
      <c r="D14">
        <v>0.33300294750928883</v>
      </c>
      <c r="E14">
        <v>1994</v>
      </c>
    </row>
    <row r="15" spans="1:5" x14ac:dyDescent="0.25">
      <c r="A15">
        <v>26</v>
      </c>
      <c r="B15">
        <v>0</v>
      </c>
      <c r="C15">
        <v>0.35067436099052429</v>
      </c>
      <c r="D15">
        <v>0.33452633103728302</v>
      </c>
      <c r="E15">
        <v>1995</v>
      </c>
    </row>
    <row r="16" spans="1:5" x14ac:dyDescent="0.25">
      <c r="A16">
        <v>27</v>
      </c>
      <c r="B16">
        <v>0.2630000114440918</v>
      </c>
      <c r="C16">
        <v>0.30434781312942505</v>
      </c>
      <c r="D16">
        <v>0.30679406479001042</v>
      </c>
      <c r="E16">
        <v>1996</v>
      </c>
    </row>
    <row r="17" spans="1:5" x14ac:dyDescent="0.25">
      <c r="A17">
        <v>28</v>
      </c>
      <c r="B17">
        <v>0</v>
      </c>
      <c r="C17">
        <v>0.26956522464752197</v>
      </c>
      <c r="D17">
        <v>0.27817331631481651</v>
      </c>
      <c r="E17">
        <v>1997</v>
      </c>
    </row>
    <row r="18" spans="1:5" x14ac:dyDescent="0.25">
      <c r="A18">
        <v>29</v>
      </c>
      <c r="B18">
        <v>8.2999996840953827E-2</v>
      </c>
      <c r="C18">
        <v>0.3430493175983429</v>
      </c>
      <c r="D18">
        <v>0.31621912422776227</v>
      </c>
      <c r="E18">
        <v>1998</v>
      </c>
    </row>
    <row r="19" spans="1:5" x14ac:dyDescent="0.25">
      <c r="A19">
        <v>30</v>
      </c>
      <c r="B19">
        <v>0</v>
      </c>
      <c r="C19">
        <v>0.25872689485549927</v>
      </c>
      <c r="D19">
        <v>0.28286562258005138</v>
      </c>
      <c r="E19">
        <v>1999</v>
      </c>
    </row>
    <row r="20" spans="1:5" x14ac:dyDescent="0.25">
      <c r="A20">
        <v>31</v>
      </c>
      <c r="B20">
        <v>1.4000000432133675E-2</v>
      </c>
      <c r="C20">
        <v>0.30885529518127441</v>
      </c>
      <c r="D20">
        <v>0.30447611433267596</v>
      </c>
      <c r="E20">
        <v>2000</v>
      </c>
    </row>
    <row r="21" spans="1:5" x14ac:dyDescent="0.25">
      <c r="A21">
        <v>33</v>
      </c>
      <c r="B21">
        <v>0</v>
      </c>
      <c r="C21">
        <v>0.2932790219783783</v>
      </c>
      <c r="D21">
        <v>0.30996625009179118</v>
      </c>
      <c r="E21">
        <v>2001</v>
      </c>
    </row>
    <row r="22" spans="1:5" x14ac:dyDescent="0.25">
      <c r="A22">
        <v>37</v>
      </c>
      <c r="B22">
        <v>0</v>
      </c>
      <c r="C22">
        <v>0.33266532421112061</v>
      </c>
      <c r="D22">
        <v>0.31471189543604849</v>
      </c>
      <c r="E22">
        <v>2002</v>
      </c>
    </row>
    <row r="23" spans="1:5" x14ac:dyDescent="0.25">
      <c r="A23">
        <v>38</v>
      </c>
      <c r="B23">
        <v>6.0000000521540642E-3</v>
      </c>
      <c r="C23">
        <v>0.29126214981079102</v>
      </c>
      <c r="D23">
        <v>0.30234938293695446</v>
      </c>
      <c r="E23">
        <v>2003</v>
      </c>
    </row>
    <row r="24" spans="1:5" x14ac:dyDescent="0.25">
      <c r="A24">
        <v>39</v>
      </c>
      <c r="B24">
        <v>0</v>
      </c>
      <c r="C24">
        <v>0.30158731341362</v>
      </c>
      <c r="D24">
        <v>0.29137469252943998</v>
      </c>
      <c r="E24">
        <v>2004</v>
      </c>
    </row>
    <row r="25" spans="1:5" x14ac:dyDescent="0.25">
      <c r="A25">
        <v>41</v>
      </c>
      <c r="B25">
        <v>6.3000001013278961E-2</v>
      </c>
      <c r="C25">
        <v>0.29263156652450562</v>
      </c>
      <c r="D25">
        <v>0.30309589132666587</v>
      </c>
      <c r="E25">
        <v>2005</v>
      </c>
    </row>
    <row r="26" spans="1:5" x14ac:dyDescent="0.25">
      <c r="A26">
        <v>42</v>
      </c>
      <c r="B26">
        <v>0.19200000166893005</v>
      </c>
      <c r="C26">
        <v>0.31662869453430176</v>
      </c>
      <c r="D26">
        <v>0.30032211939990522</v>
      </c>
      <c r="E26">
        <v>2006</v>
      </c>
    </row>
    <row r="27" spans="1:5" x14ac:dyDescent="0.25">
      <c r="A27">
        <v>45</v>
      </c>
      <c r="B27">
        <v>4.3999999761581421E-2</v>
      </c>
      <c r="C27">
        <v>0.32378855347633362</v>
      </c>
      <c r="D27">
        <v>0.30877213242650037</v>
      </c>
      <c r="E27">
        <v>2007</v>
      </c>
    </row>
    <row r="28" spans="1:5" x14ac:dyDescent="0.25">
      <c r="A28">
        <v>46</v>
      </c>
      <c r="B28">
        <v>0</v>
      </c>
      <c r="C28">
        <v>0.308270663022995</v>
      </c>
      <c r="D28">
        <v>0.31561786864697927</v>
      </c>
      <c r="E28">
        <v>2008</v>
      </c>
    </row>
    <row r="29" spans="1:5" x14ac:dyDescent="0.25">
      <c r="A29">
        <v>47</v>
      </c>
      <c r="B29">
        <v>0</v>
      </c>
      <c r="C29">
        <v>0.30421686172485352</v>
      </c>
      <c r="D29">
        <v>0.30088931144773956</v>
      </c>
      <c r="E29">
        <v>2009</v>
      </c>
    </row>
    <row r="30" spans="1:5" x14ac:dyDescent="0.25">
      <c r="A30">
        <v>48</v>
      </c>
      <c r="B30">
        <v>0</v>
      </c>
      <c r="C30">
        <v>0.22096318006515503</v>
      </c>
      <c r="D30">
        <v>0.29165321768820285</v>
      </c>
      <c r="E30">
        <v>2010</v>
      </c>
    </row>
    <row r="31" spans="1:5" x14ac:dyDescent="0.25">
      <c r="A31">
        <v>49</v>
      </c>
      <c r="B31">
        <v>0</v>
      </c>
      <c r="C31">
        <v>0.25301206111907959</v>
      </c>
      <c r="D31">
        <v>0.29056902673840523</v>
      </c>
      <c r="E31">
        <v>2011</v>
      </c>
    </row>
    <row r="32" spans="1:5" x14ac:dyDescent="0.25">
      <c r="A32">
        <v>50</v>
      </c>
      <c r="B32">
        <v>0</v>
      </c>
      <c r="C32">
        <v>0.34337350726127625</v>
      </c>
      <c r="D32">
        <v>0.29605962260067464</v>
      </c>
      <c r="E32">
        <v>2012</v>
      </c>
    </row>
    <row r="33" spans="1:5" x14ac:dyDescent="0.25">
      <c r="A33">
        <v>51</v>
      </c>
      <c r="B33">
        <v>0</v>
      </c>
      <c r="C33">
        <v>0.29325512051582336</v>
      </c>
      <c r="D33">
        <v>0.27607860396802425</v>
      </c>
      <c r="E33">
        <v>2013</v>
      </c>
    </row>
    <row r="34" spans="1:5" x14ac:dyDescent="0.25">
      <c r="A34">
        <v>53</v>
      </c>
      <c r="B34">
        <v>5.9000000357627869E-2</v>
      </c>
      <c r="C34">
        <v>0.27272728085517883</v>
      </c>
      <c r="D34">
        <v>0.27671616150438788</v>
      </c>
      <c r="E34">
        <v>2014</v>
      </c>
    </row>
    <row r="35" spans="1:5" x14ac:dyDescent="0.25">
      <c r="A35">
        <v>54</v>
      </c>
      <c r="B35">
        <v>0</v>
      </c>
      <c r="C35">
        <v>0.28020566701889038</v>
      </c>
      <c r="D35">
        <v>0.26352136230468748</v>
      </c>
      <c r="E35">
        <v>2015</v>
      </c>
    </row>
    <row r="36" spans="1:5" x14ac:dyDescent="0.25">
      <c r="A36">
        <v>55</v>
      </c>
      <c r="B36">
        <v>1.7999999225139618E-2</v>
      </c>
    </row>
    <row r="37" spans="1:5" x14ac:dyDescent="0.25">
      <c r="A37">
        <v>56</v>
      </c>
      <c r="B37">
        <v>0.10899999737739563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workbookViewId="0">
      <selection activeCell="L21" sqref="L21"/>
    </sheetView>
  </sheetViews>
  <sheetFormatPr defaultColWidth="8.85546875" defaultRowHeight="15" x14ac:dyDescent="0.25"/>
  <sheetData>
    <row r="1" spans="1:37" x14ac:dyDescent="0.25">
      <c r="A1" t="s">
        <v>0</v>
      </c>
      <c r="B1" t="s">
        <v>147</v>
      </c>
      <c r="C1" t="s">
        <v>1</v>
      </c>
      <c r="D1" t="s">
        <v>2</v>
      </c>
      <c r="E1" t="s">
        <v>3</v>
      </c>
      <c r="F1" t="s">
        <v>6</v>
      </c>
      <c r="G1" t="s">
        <v>7</v>
      </c>
      <c r="H1" t="s">
        <v>8</v>
      </c>
      <c r="I1" t="s">
        <v>9</v>
      </c>
      <c r="J1" t="s">
        <v>10</v>
      </c>
      <c r="K1" t="s">
        <v>11</v>
      </c>
      <c r="L1" t="s">
        <v>154</v>
      </c>
      <c r="M1" t="s">
        <v>12</v>
      </c>
      <c r="N1" t="s">
        <v>13</v>
      </c>
      <c r="O1" t="s">
        <v>155</v>
      </c>
      <c r="P1" t="s">
        <v>14</v>
      </c>
      <c r="Q1" t="s">
        <v>156</v>
      </c>
      <c r="R1" t="s">
        <v>15</v>
      </c>
      <c r="S1" t="s">
        <v>157</v>
      </c>
      <c r="T1" t="s">
        <v>16</v>
      </c>
      <c r="U1" t="s">
        <v>158</v>
      </c>
      <c r="V1" t="s">
        <v>161</v>
      </c>
      <c r="W1" t="s">
        <v>19</v>
      </c>
      <c r="X1" t="s">
        <v>162</v>
      </c>
      <c r="Y1" t="s">
        <v>163</v>
      </c>
      <c r="Z1" t="s">
        <v>164</v>
      </c>
      <c r="AA1" t="s">
        <v>21</v>
      </c>
      <c r="AB1" t="s">
        <v>22</v>
      </c>
      <c r="AC1" t="s">
        <v>23</v>
      </c>
      <c r="AD1" t="s">
        <v>24</v>
      </c>
      <c r="AE1" t="s">
        <v>167</v>
      </c>
      <c r="AF1" t="s">
        <v>168</v>
      </c>
      <c r="AG1" t="s">
        <v>169</v>
      </c>
      <c r="AH1" t="s">
        <v>170</v>
      </c>
      <c r="AI1" t="s">
        <v>25</v>
      </c>
      <c r="AJ1" t="s">
        <v>171</v>
      </c>
      <c r="AK1" t="s">
        <v>26</v>
      </c>
    </row>
    <row r="2" spans="1:37" x14ac:dyDescent="0.25">
      <c r="A2">
        <v>1982</v>
      </c>
      <c r="B2">
        <v>9.6551179885864258E-3</v>
      </c>
      <c r="C2">
        <v>9.7909737378358841E-3</v>
      </c>
      <c r="D2">
        <v>-1.163182407617569E-2</v>
      </c>
      <c r="E2">
        <v>-1.1640233919024467E-2</v>
      </c>
      <c r="F2">
        <v>-2.5991814211010933E-2</v>
      </c>
      <c r="G2">
        <v>3.4959308803081512E-2</v>
      </c>
      <c r="H2">
        <v>2.0427824929356575E-2</v>
      </c>
      <c r="I2">
        <v>1.0614357888698578E-2</v>
      </c>
      <c r="J2">
        <v>7.4078282341361046E-3</v>
      </c>
      <c r="K2">
        <v>5.6447554379701614E-2</v>
      </c>
      <c r="L2">
        <v>4.6269223093986511E-2</v>
      </c>
      <c r="M2">
        <v>-4.0958814322948456E-2</v>
      </c>
      <c r="N2">
        <v>-2.6069346349686384E-3</v>
      </c>
      <c r="O2">
        <v>-2.1051710471510887E-2</v>
      </c>
      <c r="P2">
        <v>-5.4739736951887608E-3</v>
      </c>
      <c r="Q2">
        <v>-6.1045777052640915E-2</v>
      </c>
      <c r="R2">
        <v>3.9874594658613205E-2</v>
      </c>
      <c r="S2">
        <v>-1.7309542745351791E-2</v>
      </c>
      <c r="T2">
        <v>4.1404247283935547E-2</v>
      </c>
      <c r="U2">
        <v>-4.1435956954956055E-2</v>
      </c>
      <c r="V2">
        <v>-1.2711792252957821E-2</v>
      </c>
      <c r="W2">
        <v>-1.9656091928482056E-2</v>
      </c>
      <c r="X2">
        <v>6.9686989299952984E-3</v>
      </c>
      <c r="Y2">
        <v>-3.08789755217731E-3</v>
      </c>
      <c r="Z2">
        <v>2.5665903463959694E-2</v>
      </c>
      <c r="AA2">
        <v>2.9692739248275757E-2</v>
      </c>
      <c r="AB2">
        <v>-6.1446307227015495E-3</v>
      </c>
      <c r="AC2">
        <v>-6.1231590807437897E-3</v>
      </c>
      <c r="AD2">
        <v>-1.0820497758686543E-2</v>
      </c>
      <c r="AE2">
        <v>8.4755532443523407E-3</v>
      </c>
      <c r="AF2">
        <v>1.6287993639707565E-2</v>
      </c>
      <c r="AG2">
        <v>-3.8624368607997894E-2</v>
      </c>
      <c r="AH2">
        <v>8.7093906477093697E-3</v>
      </c>
      <c r="AI2">
        <v>-2.2250950336456299E-2</v>
      </c>
      <c r="AJ2">
        <v>8.0567393451929092E-3</v>
      </c>
      <c r="AK2">
        <v>1.6660619294270873E-3</v>
      </c>
    </row>
    <row r="3" spans="1:37" x14ac:dyDescent="0.25">
      <c r="A3">
        <v>1983</v>
      </c>
      <c r="B3">
        <v>-1.5493401326239109E-2</v>
      </c>
      <c r="C3">
        <v>1.971861720085144E-2</v>
      </c>
      <c r="D3">
        <v>-8.0756153911352158E-3</v>
      </c>
      <c r="E3">
        <v>-2.0367823541164398E-2</v>
      </c>
      <c r="F3">
        <v>1.9742751028388739E-3</v>
      </c>
      <c r="G3">
        <v>-2.9765481594949961E-3</v>
      </c>
      <c r="H3">
        <v>9.723300114274025E-3</v>
      </c>
      <c r="I3">
        <v>-1.6288012266159058E-2</v>
      </c>
      <c r="J3">
        <v>-3.1659673899412155E-2</v>
      </c>
      <c r="K3">
        <v>2.3118363693356514E-2</v>
      </c>
      <c r="L3">
        <v>-4.3428920209407806E-2</v>
      </c>
      <c r="M3">
        <v>-3.369433805346489E-2</v>
      </c>
      <c r="N3">
        <v>-2.6294302195310593E-2</v>
      </c>
      <c r="O3">
        <v>-9.9185621365904808E-3</v>
      </c>
      <c r="P3">
        <v>-8.1971436738967896E-3</v>
      </c>
      <c r="Q3">
        <v>5.2282102406024933E-2</v>
      </c>
      <c r="R3">
        <v>-7.3753390461206436E-4</v>
      </c>
      <c r="S3">
        <v>2.1784750744700432E-2</v>
      </c>
      <c r="T3">
        <v>9.5687489956617355E-3</v>
      </c>
      <c r="U3">
        <v>1.20439063757658E-2</v>
      </c>
      <c r="V3">
        <v>-4.2112534865736961E-3</v>
      </c>
      <c r="W3">
        <v>-3.3313840627670288E-2</v>
      </c>
      <c r="X3">
        <v>-2.0478228107094765E-2</v>
      </c>
      <c r="Y3">
        <v>-3.7582446821033955E-3</v>
      </c>
      <c r="Z3">
        <v>5.1008402369916439E-3</v>
      </c>
      <c r="AA3">
        <v>3.6734282970428467E-2</v>
      </c>
      <c r="AB3">
        <v>5.6775432080030441E-2</v>
      </c>
      <c r="AC3">
        <v>-2.2085416130721569E-3</v>
      </c>
      <c r="AD3">
        <v>-5.9198129922151566E-2</v>
      </c>
      <c r="AE3">
        <v>-7.2680441662669182E-3</v>
      </c>
      <c r="AF3">
        <v>2.2300474811345339E-3</v>
      </c>
      <c r="AG3">
        <v>2.8069864958524704E-2</v>
      </c>
      <c r="AH3">
        <v>-2.2860690951347351E-3</v>
      </c>
      <c r="AI3">
        <v>-2.6328198611736298E-2</v>
      </c>
      <c r="AJ3">
        <v>4.1689313948154449E-2</v>
      </c>
      <c r="AK3">
        <v>-4.4135521166026592E-3</v>
      </c>
    </row>
    <row r="4" spans="1:37" x14ac:dyDescent="0.25">
      <c r="A4">
        <v>1984</v>
      </c>
      <c r="B4">
        <v>6.7360601387917995E-3</v>
      </c>
      <c r="C4">
        <v>7.7660367824137211E-3</v>
      </c>
      <c r="D4">
        <v>-3.3463701605796814E-2</v>
      </c>
      <c r="E4">
        <v>-6.5446707594674081E-5</v>
      </c>
      <c r="F4">
        <v>7.4682016856968403E-3</v>
      </c>
      <c r="G4">
        <v>3.7567280232906342E-2</v>
      </c>
      <c r="H4">
        <v>-1.5680870041251183E-2</v>
      </c>
      <c r="I4">
        <v>2.2595502436161041E-2</v>
      </c>
      <c r="J4">
        <v>2.725689485669136E-2</v>
      </c>
      <c r="K4">
        <v>-4.6106483787298203E-2</v>
      </c>
      <c r="L4">
        <v>-9.1606371104717255E-2</v>
      </c>
      <c r="M4">
        <v>3.3826727420091629E-2</v>
      </c>
      <c r="N4">
        <v>-1.4749648049473763E-2</v>
      </c>
      <c r="O4">
        <v>-1.1550229974091053E-3</v>
      </c>
      <c r="P4">
        <v>-2.0225230604410172E-2</v>
      </c>
      <c r="Q4">
        <v>0.12084618210792542</v>
      </c>
      <c r="R4">
        <v>3.8155023008584976E-2</v>
      </c>
      <c r="S4">
        <v>8.9971981942653656E-3</v>
      </c>
      <c r="T4">
        <v>6.4600944519042969E-2</v>
      </c>
      <c r="U4">
        <v>-5.9454094618558884E-2</v>
      </c>
      <c r="V4">
        <v>3.8981649558991194E-3</v>
      </c>
      <c r="W4">
        <v>1.2099196203052998E-2</v>
      </c>
      <c r="X4">
        <v>-2.6228941977024078E-2</v>
      </c>
      <c r="Y4">
        <v>-1.7526900395750999E-2</v>
      </c>
      <c r="Z4">
        <v>1.8052767962217331E-2</v>
      </c>
      <c r="AA4">
        <v>2.8550885617733002E-2</v>
      </c>
      <c r="AB4">
        <v>3.9100912399590015E-3</v>
      </c>
      <c r="AC4">
        <v>-5.6085959076881409E-3</v>
      </c>
      <c r="AD4">
        <v>-5.6621823459863663E-2</v>
      </c>
      <c r="AE4">
        <v>-3.9167631417512894E-2</v>
      </c>
      <c r="AF4">
        <v>-1.2530703097581863E-2</v>
      </c>
      <c r="AG4">
        <v>1.2728651985526085E-2</v>
      </c>
      <c r="AH4">
        <v>1.8392918631434441E-2</v>
      </c>
      <c r="AI4">
        <v>-2.3822164162993431E-2</v>
      </c>
      <c r="AJ4">
        <v>-4.3770581483840942E-2</v>
      </c>
      <c r="AK4">
        <v>8.3713866770267487E-3</v>
      </c>
    </row>
    <row r="5" spans="1:37" x14ac:dyDescent="0.25">
      <c r="A5">
        <v>1985</v>
      </c>
      <c r="B5">
        <v>3.8698352873325348E-2</v>
      </c>
      <c r="C5">
        <v>-1.1232839897274971E-2</v>
      </c>
      <c r="D5">
        <v>-7.0894025266170502E-2</v>
      </c>
      <c r="E5">
        <v>-2.1959537640213966E-2</v>
      </c>
      <c r="F5">
        <v>4.7778752632439137E-3</v>
      </c>
      <c r="G5">
        <v>-1.009182445704937E-2</v>
      </c>
      <c r="H5">
        <v>3.2110165804624557E-2</v>
      </c>
      <c r="I5">
        <v>2.9047923162579536E-2</v>
      </c>
      <c r="J5">
        <v>-1.2398036196827888E-2</v>
      </c>
      <c r="K5">
        <v>3.6614753305912018E-2</v>
      </c>
      <c r="L5">
        <v>-2.08317581564188E-2</v>
      </c>
      <c r="M5">
        <v>-1.6269754618406296E-2</v>
      </c>
      <c r="N5">
        <v>2.0417127758264542E-2</v>
      </c>
      <c r="O5">
        <v>9.7789345309138298E-3</v>
      </c>
      <c r="P5">
        <v>2.7664721012115479E-2</v>
      </c>
      <c r="Q5">
        <v>0.10701463371515274</v>
      </c>
      <c r="R5">
        <v>2.7419190853834152E-2</v>
      </c>
      <c r="S5">
        <v>-9.8172329366207123E-2</v>
      </c>
      <c r="T5">
        <v>1.8624158576130867E-2</v>
      </c>
      <c r="U5">
        <v>1.8729684874415398E-2</v>
      </c>
      <c r="V5">
        <v>2.2911917418241501E-2</v>
      </c>
      <c r="W5">
        <v>5.6189659982919693E-2</v>
      </c>
      <c r="X5">
        <v>-1.048008818179369E-2</v>
      </c>
      <c r="Y5">
        <v>-2.2658124566078186E-2</v>
      </c>
      <c r="Z5">
        <v>-5.0185946747660637E-3</v>
      </c>
      <c r="AA5">
        <v>-8.4491493180394173E-3</v>
      </c>
      <c r="AB5">
        <v>-5.5291075259447098E-2</v>
      </c>
      <c r="AC5">
        <v>1.1132125742733479E-2</v>
      </c>
      <c r="AD5">
        <v>-8.7266908958554268E-3</v>
      </c>
      <c r="AE5">
        <v>2.666935883462429E-2</v>
      </c>
      <c r="AF5">
        <v>3.3013898064382374E-4</v>
      </c>
      <c r="AG5">
        <v>1.5569088980555534E-2</v>
      </c>
      <c r="AH5">
        <v>-2.072584442794323E-2</v>
      </c>
      <c r="AI5">
        <v>1.3912145048379898E-2</v>
      </c>
      <c r="AJ5">
        <v>1.1870488524436951E-2</v>
      </c>
      <c r="AK5">
        <v>9.2640629736706614E-4</v>
      </c>
    </row>
    <row r="6" spans="1:37" x14ac:dyDescent="0.25">
      <c r="A6">
        <v>1986</v>
      </c>
      <c r="B6">
        <v>1.1134949745610356E-3</v>
      </c>
      <c r="C6">
        <v>9.8359044641256332E-3</v>
      </c>
      <c r="D6">
        <v>-4.4169746339321136E-2</v>
      </c>
      <c r="E6">
        <v>-5.0866261124610901E-2</v>
      </c>
      <c r="F6">
        <v>-1.2823379598557949E-2</v>
      </c>
      <c r="G6">
        <v>-3.0983681790530682E-3</v>
      </c>
      <c r="H6">
        <v>-1.8510643392801285E-2</v>
      </c>
      <c r="I6">
        <v>-4.8187603242695332E-3</v>
      </c>
      <c r="J6">
        <v>1.0821811854839325E-2</v>
      </c>
      <c r="K6">
        <v>1.9270122051239014E-2</v>
      </c>
      <c r="L6">
        <v>9.324975311756134E-3</v>
      </c>
      <c r="M6">
        <v>-2.3681856691837311E-2</v>
      </c>
      <c r="N6">
        <v>4.2193830013275146E-2</v>
      </c>
      <c r="O6">
        <v>1.1701754294335842E-2</v>
      </c>
      <c r="P6">
        <v>1.2562016490846872E-3</v>
      </c>
      <c r="Q6">
        <v>0.11824169009923935</v>
      </c>
      <c r="R6">
        <v>6.0826363041996956E-3</v>
      </c>
      <c r="S6">
        <v>2.7077225968241692E-3</v>
      </c>
      <c r="T6">
        <v>5.1936241798102856E-3</v>
      </c>
      <c r="U6">
        <v>-1.6890645027160645E-2</v>
      </c>
      <c r="V6">
        <v>1.0102733969688416E-2</v>
      </c>
      <c r="W6">
        <v>1.1902883648872375E-2</v>
      </c>
      <c r="X6">
        <v>-2.4813458323478699E-2</v>
      </c>
      <c r="Y6">
        <v>2.10711769759655E-2</v>
      </c>
      <c r="Z6">
        <v>-1.6935296356678009E-2</v>
      </c>
      <c r="AA6">
        <v>-1.4882759191095829E-2</v>
      </c>
      <c r="AB6">
        <v>3.31687331199646E-2</v>
      </c>
      <c r="AC6">
        <v>-3.8547897711396217E-3</v>
      </c>
      <c r="AD6">
        <v>-2.3495536297559738E-2</v>
      </c>
      <c r="AE6">
        <v>-4.00279201567173E-2</v>
      </c>
      <c r="AF6">
        <v>4.0581598877906799E-3</v>
      </c>
      <c r="AG6">
        <v>-7.2738379240036011E-3</v>
      </c>
      <c r="AH6">
        <v>-2.1343952044844627E-2</v>
      </c>
      <c r="AI6">
        <v>-2.7630988508462906E-2</v>
      </c>
      <c r="AJ6">
        <v>2.3457396309822798E-4</v>
      </c>
      <c r="AK6">
        <v>-1.0578258894383907E-2</v>
      </c>
    </row>
    <row r="7" spans="1:37" x14ac:dyDescent="0.25">
      <c r="A7">
        <v>1987</v>
      </c>
      <c r="B7">
        <v>-3.691767156124115E-2</v>
      </c>
      <c r="C7">
        <v>-1.209110114723444E-2</v>
      </c>
      <c r="D7">
        <v>-3.0040150508284569E-2</v>
      </c>
      <c r="E7">
        <v>3.843080997467041E-2</v>
      </c>
      <c r="F7">
        <v>-7.2422148659825325E-3</v>
      </c>
      <c r="G7">
        <v>-2.186310850083828E-2</v>
      </c>
      <c r="H7">
        <v>1.6389144584536552E-2</v>
      </c>
      <c r="I7">
        <v>-2.063431404531002E-2</v>
      </c>
      <c r="J7">
        <v>1.8807970918715E-3</v>
      </c>
      <c r="K7">
        <v>1.644880510866642E-2</v>
      </c>
      <c r="L7">
        <v>-5.3491503931581974E-3</v>
      </c>
      <c r="M7">
        <v>6.8699970142915845E-4</v>
      </c>
      <c r="N7">
        <v>-1.8496403936296701E-3</v>
      </c>
      <c r="O7">
        <v>-1.721065491437912E-2</v>
      </c>
      <c r="P7">
        <v>2.6151444762945175E-3</v>
      </c>
      <c r="Q7">
        <v>0.10113061964511871</v>
      </c>
      <c r="R7">
        <v>6.3118757680058479E-3</v>
      </c>
      <c r="S7">
        <v>-5.4874114692211151E-2</v>
      </c>
      <c r="T7">
        <v>3.0250208452343941E-2</v>
      </c>
      <c r="U7">
        <v>5.0461921840906143E-2</v>
      </c>
      <c r="V7">
        <v>-8.8114924728870392E-3</v>
      </c>
      <c r="W7">
        <v>8.3549274131655693E-3</v>
      </c>
      <c r="X7">
        <v>-3.7884525954723358E-2</v>
      </c>
      <c r="Y7">
        <v>1.2182094156742096E-2</v>
      </c>
      <c r="Z7">
        <v>-7.7551859430968761E-3</v>
      </c>
      <c r="AA7">
        <v>1.4143336564302444E-2</v>
      </c>
      <c r="AB7">
        <v>1.9455121830105782E-2</v>
      </c>
      <c r="AC7">
        <v>1.0259710252285004E-2</v>
      </c>
      <c r="AD7">
        <v>1.0130382142961025E-2</v>
      </c>
      <c r="AE7">
        <v>-4.0628369897603989E-2</v>
      </c>
      <c r="AF7">
        <v>-3.0946487560868263E-2</v>
      </c>
      <c r="AG7">
        <v>6.5168137662112713E-3</v>
      </c>
      <c r="AH7">
        <v>2.0932905375957489E-2</v>
      </c>
      <c r="AI7">
        <v>-8.4800096228718758E-3</v>
      </c>
      <c r="AJ7">
        <v>-2.2701701149344444E-2</v>
      </c>
      <c r="AK7">
        <v>6.6483975388109684E-3</v>
      </c>
    </row>
    <row r="8" spans="1:37" x14ac:dyDescent="0.25">
      <c r="A8">
        <v>1988</v>
      </c>
      <c r="B8">
        <v>2.3452058434486389E-2</v>
      </c>
      <c r="C8">
        <v>1.2608675751835108E-3</v>
      </c>
      <c r="D8">
        <v>-9.9994130432605743E-2</v>
      </c>
      <c r="E8">
        <v>2.9381435364484787E-2</v>
      </c>
      <c r="F8">
        <v>2.2847162559628487E-2</v>
      </c>
      <c r="G8">
        <v>1.6241660341620445E-2</v>
      </c>
      <c r="H8">
        <v>2.4379577953368425E-3</v>
      </c>
      <c r="I8">
        <v>9.2099513858556747E-3</v>
      </c>
      <c r="J8">
        <v>-2.5112233124673367E-3</v>
      </c>
      <c r="K8">
        <v>-4.6081007458269596E-3</v>
      </c>
      <c r="L8">
        <v>4.3347056955099106E-2</v>
      </c>
      <c r="M8">
        <v>2.0305566489696503E-2</v>
      </c>
      <c r="N8">
        <v>-1.7088877037167549E-2</v>
      </c>
      <c r="O8">
        <v>-2.2532527800649405E-3</v>
      </c>
      <c r="P8">
        <v>7.1744071319699287E-3</v>
      </c>
      <c r="Q8">
        <v>0.17308333516120911</v>
      </c>
      <c r="R8">
        <v>-1.3107936829328537E-2</v>
      </c>
      <c r="S8">
        <v>-4.924359917640686E-2</v>
      </c>
      <c r="T8">
        <v>-5.1089752465486526E-2</v>
      </c>
      <c r="U8">
        <v>2.3886281996965408E-2</v>
      </c>
      <c r="V8">
        <v>-1.4865332283079624E-2</v>
      </c>
      <c r="W8">
        <v>4.7614581882953644E-2</v>
      </c>
      <c r="X8">
        <v>8.0389399081468582E-3</v>
      </c>
      <c r="Y8">
        <v>7.5555039802566171E-4</v>
      </c>
      <c r="Z8">
        <v>3.7137647159397602E-3</v>
      </c>
      <c r="AA8">
        <v>1.9724208686966449E-4</v>
      </c>
      <c r="AB8">
        <v>1.8523868173360825E-2</v>
      </c>
      <c r="AC8">
        <v>2.236661035567522E-3</v>
      </c>
      <c r="AD8">
        <v>-8.4947468712925911E-4</v>
      </c>
      <c r="AE8">
        <v>-3.5356562584638596E-2</v>
      </c>
      <c r="AF8">
        <v>7.1946917159948498E-5</v>
      </c>
      <c r="AG8">
        <v>-2.3884234949946404E-2</v>
      </c>
      <c r="AH8">
        <v>-7.9136453568935394E-3</v>
      </c>
      <c r="AI8">
        <v>-2.991379052400589E-2</v>
      </c>
      <c r="AJ8">
        <v>-7.4476846493780613E-3</v>
      </c>
      <c r="AK8">
        <v>-6.289016455411911E-3</v>
      </c>
    </row>
    <row r="9" spans="1:37" x14ac:dyDescent="0.25">
      <c r="A9">
        <v>1989</v>
      </c>
      <c r="B9">
        <v>-1.8706535920500755E-2</v>
      </c>
      <c r="C9">
        <v>6.4466251060366631E-3</v>
      </c>
      <c r="D9">
        <v>-0.12728117406368256</v>
      </c>
      <c r="E9">
        <v>8.2996929995715618E-4</v>
      </c>
      <c r="F9">
        <v>-9.9096717312932014E-3</v>
      </c>
      <c r="G9">
        <v>1.4256852678954601E-2</v>
      </c>
      <c r="H9">
        <v>4.3873139657080173E-3</v>
      </c>
      <c r="I9">
        <v>3.1532570719718933E-2</v>
      </c>
      <c r="J9">
        <v>9.8354537039995193E-3</v>
      </c>
      <c r="K9">
        <v>9.3563990667462349E-3</v>
      </c>
      <c r="L9">
        <v>1.822349801659584E-2</v>
      </c>
      <c r="M9">
        <v>2.8950119391083717E-2</v>
      </c>
      <c r="N9">
        <v>-1.5064025297760963E-2</v>
      </c>
      <c r="O9">
        <v>1.0262566618621349E-2</v>
      </c>
      <c r="P9">
        <v>-3.6171998828649521E-2</v>
      </c>
      <c r="Q9">
        <v>5.2640434354543686E-2</v>
      </c>
      <c r="R9">
        <v>-3.6880984902381897E-2</v>
      </c>
      <c r="S9">
        <v>1.042691757902503E-3</v>
      </c>
      <c r="T9">
        <v>-1.8665134120965376E-5</v>
      </c>
      <c r="U9">
        <v>-2.5898158550262451E-2</v>
      </c>
      <c r="V9">
        <v>2.3318924009799957E-2</v>
      </c>
      <c r="W9">
        <v>5.6724179536104202E-2</v>
      </c>
      <c r="X9">
        <v>7.2878962382674217E-3</v>
      </c>
      <c r="Y9">
        <v>7.1206260472536087E-3</v>
      </c>
      <c r="Z9">
        <v>-2.6299593970179558E-2</v>
      </c>
      <c r="AA9">
        <v>-1.8468530848622322E-2</v>
      </c>
      <c r="AB9">
        <v>-7.6272539794445038E-2</v>
      </c>
      <c r="AC9">
        <v>-2.294166199862957E-2</v>
      </c>
      <c r="AD9">
        <v>-2.9473459348082542E-2</v>
      </c>
      <c r="AE9">
        <v>2.1540353074669838E-2</v>
      </c>
      <c r="AF9">
        <v>1.1018145829439163E-2</v>
      </c>
      <c r="AG9">
        <v>-6.9318343885242939E-3</v>
      </c>
      <c r="AH9">
        <v>-2.4843050632625818E-3</v>
      </c>
      <c r="AI9">
        <v>9.7864661365747452E-3</v>
      </c>
      <c r="AJ9">
        <v>-8.1012174487113953E-3</v>
      </c>
      <c r="AK9">
        <v>8.8788177818059921E-3</v>
      </c>
    </row>
    <row r="10" spans="1:37" x14ac:dyDescent="0.25">
      <c r="A10">
        <v>1990</v>
      </c>
      <c r="B10">
        <v>-8.2708084955811501E-3</v>
      </c>
      <c r="C10">
        <v>4.3007517233490944E-3</v>
      </c>
      <c r="D10">
        <v>-7.1715399622917175E-2</v>
      </c>
      <c r="E10">
        <v>5.1606688648462296E-2</v>
      </c>
      <c r="F10">
        <v>-9.4811525195837021E-3</v>
      </c>
      <c r="G10">
        <v>-4.05874103307724E-2</v>
      </c>
      <c r="H10">
        <v>-2.263917587697506E-2</v>
      </c>
      <c r="I10">
        <v>-3.6615252494812012E-2</v>
      </c>
      <c r="J10">
        <v>1.4904608950018883E-2</v>
      </c>
      <c r="K10">
        <v>-2.1058322861790657E-2</v>
      </c>
      <c r="L10">
        <v>-2.8008448425680399E-3</v>
      </c>
      <c r="M10">
        <v>3.6982592428103089E-4</v>
      </c>
      <c r="N10">
        <v>-3.737221285700798E-2</v>
      </c>
      <c r="O10">
        <v>-1.2275028042495251E-2</v>
      </c>
      <c r="P10">
        <v>1.9599867984652519E-2</v>
      </c>
      <c r="Q10">
        <v>8.9882649481296539E-2</v>
      </c>
      <c r="R10">
        <v>-2.0234046969562769E-3</v>
      </c>
      <c r="S10">
        <v>-9.1519784182310104E-3</v>
      </c>
      <c r="T10">
        <v>1.5509394928812981E-2</v>
      </c>
      <c r="U10">
        <v>-1.5310401096940041E-2</v>
      </c>
      <c r="V10">
        <v>3.9888132596388459E-4</v>
      </c>
      <c r="W10">
        <v>-3.2946653664112091E-2</v>
      </c>
      <c r="X10">
        <v>2.822318859398365E-2</v>
      </c>
      <c r="Y10">
        <v>1.4071007259190083E-2</v>
      </c>
      <c r="Z10">
        <v>1.2073406018316746E-2</v>
      </c>
      <c r="AA10">
        <v>-1.0637354105710983E-2</v>
      </c>
      <c r="AB10">
        <v>1.2659875676035881E-2</v>
      </c>
      <c r="AC10">
        <v>1.3675391674041748E-2</v>
      </c>
      <c r="AD10">
        <v>-1.6083342954516411E-2</v>
      </c>
      <c r="AE10">
        <v>-1.7347062006592751E-2</v>
      </c>
      <c r="AF10">
        <v>1.1763767106458545E-3</v>
      </c>
      <c r="AG10">
        <v>-3.6769495345652103E-3</v>
      </c>
      <c r="AH10">
        <v>4.2273029685020447E-3</v>
      </c>
      <c r="AI10">
        <v>4.4305671006441116E-2</v>
      </c>
      <c r="AJ10">
        <v>-3.7170901894569397E-2</v>
      </c>
      <c r="AK10">
        <v>5.9214322827756405E-3</v>
      </c>
    </row>
    <row r="11" spans="1:37" x14ac:dyDescent="0.25">
      <c r="A11">
        <v>1991</v>
      </c>
      <c r="B11">
        <v>-1.8777567893266678E-3</v>
      </c>
      <c r="C11">
        <v>-2.7573693543672562E-2</v>
      </c>
      <c r="D11">
        <v>-8.3727017045021057E-2</v>
      </c>
      <c r="E11">
        <v>-2.9429640620946884E-2</v>
      </c>
      <c r="F11">
        <v>-4.4985469430685043E-3</v>
      </c>
      <c r="G11">
        <v>8.7892813608050346E-3</v>
      </c>
      <c r="H11">
        <v>-3.8871321827173233E-2</v>
      </c>
      <c r="I11">
        <v>-2.7973033487796783E-2</v>
      </c>
      <c r="J11">
        <v>-1.2885196134448051E-2</v>
      </c>
      <c r="K11">
        <v>-1.6209365800023079E-2</v>
      </c>
      <c r="L11">
        <v>4.9817252904176712E-2</v>
      </c>
      <c r="M11">
        <v>3.8067206740379333E-2</v>
      </c>
      <c r="N11">
        <v>2.4130390956997871E-2</v>
      </c>
      <c r="O11">
        <v>3.4762886352837086E-3</v>
      </c>
      <c r="P11">
        <v>8.6340988054871559E-3</v>
      </c>
      <c r="Q11">
        <v>3.0699342489242554E-2</v>
      </c>
      <c r="R11">
        <v>-1.3478034175932407E-2</v>
      </c>
      <c r="S11">
        <v>-5.9589389711618423E-2</v>
      </c>
      <c r="T11">
        <v>1.2234616093337536E-2</v>
      </c>
      <c r="U11">
        <v>2.4014096707105637E-2</v>
      </c>
      <c r="V11">
        <v>-1.0405507870018482E-2</v>
      </c>
      <c r="W11">
        <v>2.8441149741411209E-2</v>
      </c>
      <c r="X11">
        <v>-7.4033080600202084E-3</v>
      </c>
      <c r="Y11">
        <v>-1.3954066671431065E-2</v>
      </c>
      <c r="Z11">
        <v>3.8447992410510778E-3</v>
      </c>
      <c r="AA11">
        <v>-2.7011993806809187E-3</v>
      </c>
      <c r="AB11">
        <v>-2.3376408964395523E-2</v>
      </c>
      <c r="AC11">
        <v>-1.1527928523719311E-2</v>
      </c>
      <c r="AD11">
        <v>9.0662967413663864E-3</v>
      </c>
      <c r="AE11">
        <v>2.9309980571269989E-2</v>
      </c>
      <c r="AF11">
        <v>1.2086311355233192E-2</v>
      </c>
      <c r="AG11">
        <v>-6.5918234176933765E-3</v>
      </c>
      <c r="AH11">
        <v>1.5634631738066673E-2</v>
      </c>
      <c r="AI11">
        <v>3.7734486162662506E-2</v>
      </c>
      <c r="AJ11">
        <v>8.2460260018706322E-3</v>
      </c>
      <c r="AK11">
        <v>-1.6129475086927414E-2</v>
      </c>
    </row>
    <row r="12" spans="1:37" x14ac:dyDescent="0.25">
      <c r="A12">
        <v>1992</v>
      </c>
      <c r="B12">
        <v>-2.4009311571717262E-2</v>
      </c>
      <c r="C12">
        <v>-6.6755741136148572E-4</v>
      </c>
      <c r="D12">
        <v>-2.7784427627921104E-2</v>
      </c>
      <c r="E12">
        <v>-9.6947727724909782E-3</v>
      </c>
      <c r="F12">
        <v>1.0031295940279961E-2</v>
      </c>
      <c r="G12">
        <v>-2.7428111061453819E-2</v>
      </c>
      <c r="H12">
        <v>1.1896993964910507E-2</v>
      </c>
      <c r="I12">
        <v>-1.6087865456938744E-2</v>
      </c>
      <c r="J12">
        <v>-9.6030719578266144E-3</v>
      </c>
      <c r="K12">
        <v>-3.3597977017052472E-4</v>
      </c>
      <c r="L12">
        <v>-1.4158105477690697E-2</v>
      </c>
      <c r="M12">
        <v>-5.1831168821081519E-4</v>
      </c>
      <c r="N12">
        <v>-2.3631507530808449E-2</v>
      </c>
      <c r="O12">
        <v>1.0447828099131584E-2</v>
      </c>
      <c r="P12">
        <v>1.9804183393716812E-3</v>
      </c>
      <c r="Q12">
        <v>-9.7943693399429321E-2</v>
      </c>
      <c r="R12">
        <v>2.8984772507101297E-3</v>
      </c>
      <c r="S12">
        <v>-4.6491440385580063E-2</v>
      </c>
      <c r="T12">
        <v>4.2455501854419708E-2</v>
      </c>
      <c r="U12">
        <v>5.7588890194892883E-2</v>
      </c>
      <c r="V12">
        <v>-1.8050327897071838E-2</v>
      </c>
      <c r="W12">
        <v>3.8113504648208618E-2</v>
      </c>
      <c r="X12">
        <v>3.9339751005172729E-2</v>
      </c>
      <c r="Y12">
        <v>6.1281905509531498E-3</v>
      </c>
      <c r="Z12">
        <v>6.811976432800293E-3</v>
      </c>
      <c r="AA12">
        <v>1.8662458285689354E-2</v>
      </c>
      <c r="AB12">
        <v>8.4580825641751289E-3</v>
      </c>
      <c r="AC12">
        <v>-2.4763435125350952E-2</v>
      </c>
      <c r="AD12">
        <v>-1.8306635320186615E-2</v>
      </c>
      <c r="AE12">
        <v>-1.2066602939739823E-3</v>
      </c>
      <c r="AF12">
        <v>3.1027828808873892E-3</v>
      </c>
      <c r="AG12">
        <v>7.0352631155401468E-4</v>
      </c>
      <c r="AH12">
        <v>-6.0527073219418526E-3</v>
      </c>
      <c r="AI12">
        <v>6.5691908821463585E-3</v>
      </c>
      <c r="AJ12">
        <v>-7.6540268957614899E-2</v>
      </c>
      <c r="AK12">
        <v>8.1520825624465942E-3</v>
      </c>
    </row>
    <row r="13" spans="1:37" x14ac:dyDescent="0.25">
      <c r="A13">
        <v>1993</v>
      </c>
      <c r="B13">
        <v>-5.9034735895693302E-3</v>
      </c>
      <c r="C13">
        <v>-1.1633357033133507E-2</v>
      </c>
      <c r="D13">
        <v>3.1924545764923096E-2</v>
      </c>
      <c r="E13">
        <v>1.6090802382677794E-3</v>
      </c>
      <c r="F13">
        <v>1.9325910834595561E-3</v>
      </c>
      <c r="G13">
        <v>-3.7405546754598618E-2</v>
      </c>
      <c r="H13">
        <v>3.8781040348112583E-3</v>
      </c>
      <c r="I13">
        <v>5.1143728196620941E-2</v>
      </c>
      <c r="J13">
        <v>-3.9448048919439316E-3</v>
      </c>
      <c r="K13">
        <v>-4.2561618611216545E-3</v>
      </c>
      <c r="L13">
        <v>-4.2909957468509674E-2</v>
      </c>
      <c r="M13">
        <v>3.8083449006080627E-2</v>
      </c>
      <c r="N13">
        <v>1.5302057377994061E-2</v>
      </c>
      <c r="O13">
        <v>2.3014085309114307E-4</v>
      </c>
      <c r="P13">
        <v>6.2616197392344475E-3</v>
      </c>
      <c r="Q13">
        <v>-5.2002780139446259E-2</v>
      </c>
      <c r="R13">
        <v>-1.9734818488359451E-3</v>
      </c>
      <c r="S13">
        <v>-6.5175950527191162E-2</v>
      </c>
      <c r="T13">
        <v>9.3126380816102028E-3</v>
      </c>
      <c r="U13">
        <v>-1.5558189712464809E-2</v>
      </c>
      <c r="V13">
        <v>1.5521756373345852E-2</v>
      </c>
      <c r="W13">
        <v>2.0180355757474899E-2</v>
      </c>
      <c r="X13">
        <v>-5.0785019993782043E-3</v>
      </c>
      <c r="Y13">
        <v>2.1434195339679718E-2</v>
      </c>
      <c r="Z13">
        <v>-5.0022155046463013E-3</v>
      </c>
      <c r="AA13">
        <v>6.2484398484230042E-2</v>
      </c>
      <c r="AB13">
        <v>6.1468698084354401E-2</v>
      </c>
      <c r="AC13">
        <v>-9.9348565563559532E-3</v>
      </c>
      <c r="AD13">
        <v>-6.996434647589922E-3</v>
      </c>
      <c r="AE13">
        <v>1.6957568004727364E-2</v>
      </c>
      <c r="AF13">
        <v>-1.1840647086501122E-2</v>
      </c>
      <c r="AG13">
        <v>-3.1800106167793274E-2</v>
      </c>
      <c r="AH13">
        <v>-2.0615760236978531E-2</v>
      </c>
      <c r="AI13">
        <v>-2.5788638740777969E-3</v>
      </c>
      <c r="AJ13">
        <v>-1.2370659969747066E-2</v>
      </c>
      <c r="AK13">
        <v>7.9953381791710854E-3</v>
      </c>
    </row>
    <row r="14" spans="1:37" x14ac:dyDescent="0.25">
      <c r="A14">
        <v>1994</v>
      </c>
      <c r="B14">
        <v>6.1093666590750217E-3</v>
      </c>
      <c r="C14">
        <v>2.448694221675396E-2</v>
      </c>
      <c r="D14">
        <v>1.8893050029873848E-2</v>
      </c>
      <c r="E14">
        <v>-1.272185891866684E-2</v>
      </c>
      <c r="F14">
        <v>5.2062091417610645E-3</v>
      </c>
      <c r="G14">
        <v>7.5873625464737415E-3</v>
      </c>
      <c r="H14">
        <v>1.900177076458931E-2</v>
      </c>
      <c r="I14">
        <v>8.1452513113617897E-3</v>
      </c>
      <c r="J14">
        <v>3.1835127156227827E-3</v>
      </c>
      <c r="K14">
        <v>1.1238082312047482E-2</v>
      </c>
      <c r="L14">
        <v>2.7954079210758209E-2</v>
      </c>
      <c r="M14">
        <v>1.1342400684952736E-2</v>
      </c>
      <c r="N14">
        <v>-1.1189433746039867E-2</v>
      </c>
      <c r="O14">
        <v>-2.4677705951035023E-3</v>
      </c>
      <c r="P14">
        <v>5.6033330038189888E-3</v>
      </c>
      <c r="Q14">
        <v>-3.2312013208866119E-2</v>
      </c>
      <c r="R14">
        <v>-5.054064467549324E-2</v>
      </c>
      <c r="S14">
        <v>-3.501579537987709E-2</v>
      </c>
      <c r="T14">
        <v>-3.6212276667356491E-2</v>
      </c>
      <c r="U14">
        <v>-5.3440544754266739E-2</v>
      </c>
      <c r="V14">
        <v>2.7053728699684143E-3</v>
      </c>
      <c r="W14">
        <v>-2.3846084251999855E-2</v>
      </c>
      <c r="X14">
        <v>2.748044952750206E-2</v>
      </c>
      <c r="Y14">
        <v>6.9721825420856476E-3</v>
      </c>
      <c r="Z14">
        <v>1.4304658398032188E-2</v>
      </c>
      <c r="AA14">
        <v>9.7158893942832947E-2</v>
      </c>
      <c r="AB14">
        <v>-2.5689559057354927E-2</v>
      </c>
      <c r="AC14">
        <v>2.5362132117152214E-2</v>
      </c>
      <c r="AD14">
        <v>-2.7321292087435722E-2</v>
      </c>
      <c r="AE14">
        <v>-7.9033404588699341E-2</v>
      </c>
      <c r="AF14">
        <v>-1.2584244832396507E-3</v>
      </c>
      <c r="AG14">
        <v>2.3629885166883469E-2</v>
      </c>
      <c r="AH14">
        <v>-2.5213710963726044E-2</v>
      </c>
      <c r="AI14">
        <v>2.3492267355322838E-3</v>
      </c>
      <c r="AJ14">
        <v>-7.4765913188457489E-2</v>
      </c>
      <c r="AK14">
        <v>2.7238600887358189E-4</v>
      </c>
    </row>
    <row r="15" spans="1:37" x14ac:dyDescent="0.25">
      <c r="A15">
        <v>1995</v>
      </c>
      <c r="B15">
        <v>-1.1969590559601784E-3</v>
      </c>
      <c r="C15">
        <v>6.6846767440438271E-3</v>
      </c>
      <c r="D15">
        <v>4.1450109332799911E-2</v>
      </c>
      <c r="E15">
        <v>-6.0520535334944725E-3</v>
      </c>
      <c r="F15">
        <v>1.9331331131979823E-3</v>
      </c>
      <c r="G15">
        <v>1.8613023683428764E-2</v>
      </c>
      <c r="H15">
        <v>1.8073960673063993E-3</v>
      </c>
      <c r="I15">
        <v>-4.8166248947381973E-2</v>
      </c>
      <c r="J15">
        <v>7.8801466152071953E-3</v>
      </c>
      <c r="K15">
        <v>-2.4459859356284142E-2</v>
      </c>
      <c r="L15">
        <v>1.771857775747776E-2</v>
      </c>
      <c r="M15">
        <v>-4.4267312623560429E-3</v>
      </c>
      <c r="N15">
        <v>1.6519321128726006E-2</v>
      </c>
      <c r="O15">
        <v>2.3455163463950157E-3</v>
      </c>
      <c r="P15">
        <v>-2.1093016490340233E-2</v>
      </c>
      <c r="Q15">
        <v>-4.5755736529827118E-2</v>
      </c>
      <c r="R15">
        <v>-2.5662943720817566E-2</v>
      </c>
      <c r="S15">
        <v>1.6848672181367874E-2</v>
      </c>
      <c r="T15">
        <v>5.5051050148904324E-3</v>
      </c>
      <c r="U15">
        <v>4.6388342976570129E-2</v>
      </c>
      <c r="V15">
        <v>1.8800150603055954E-2</v>
      </c>
      <c r="W15">
        <v>-4.6204112470149994E-2</v>
      </c>
      <c r="X15">
        <v>7.4972440488636494E-3</v>
      </c>
      <c r="Y15">
        <v>1.6153361648321152E-2</v>
      </c>
      <c r="Z15">
        <v>-6.6319420002400875E-3</v>
      </c>
      <c r="AA15">
        <v>5.9941399842500687E-2</v>
      </c>
      <c r="AB15">
        <v>-3.934171050786972E-2</v>
      </c>
      <c r="AC15">
        <v>-2.3382750805467367E-3</v>
      </c>
      <c r="AD15">
        <v>-3.514755517244339E-2</v>
      </c>
      <c r="AE15">
        <v>-3.3266656100749969E-2</v>
      </c>
      <c r="AF15">
        <v>2.9838057234883308E-3</v>
      </c>
      <c r="AG15">
        <v>-1.454569399356842E-3</v>
      </c>
      <c r="AH15">
        <v>-5.2427458576858044E-3</v>
      </c>
      <c r="AI15">
        <v>-4.0859286673367023E-3</v>
      </c>
      <c r="AJ15">
        <v>-2.636774443089962E-3</v>
      </c>
      <c r="AK15">
        <v>-1.6148030757904053E-2</v>
      </c>
    </row>
    <row r="16" spans="1:37" x14ac:dyDescent="0.25">
      <c r="A16">
        <v>1996</v>
      </c>
      <c r="B16">
        <v>-3.2976185902953148E-3</v>
      </c>
      <c r="C16">
        <v>-5.069198552519083E-3</v>
      </c>
      <c r="D16">
        <v>2.7568582445383072E-2</v>
      </c>
      <c r="E16">
        <v>-4.4215787202119827E-3</v>
      </c>
      <c r="F16">
        <v>-1.5370994806289673E-2</v>
      </c>
      <c r="G16">
        <v>1.3921186327934265E-2</v>
      </c>
      <c r="H16">
        <v>7.4695702642202377E-3</v>
      </c>
      <c r="I16">
        <v>-1.410321332514286E-2</v>
      </c>
      <c r="J16">
        <v>-2.0931493490934372E-2</v>
      </c>
      <c r="K16">
        <v>1.0056224651634693E-2</v>
      </c>
      <c r="L16">
        <v>-3.5725001245737076E-2</v>
      </c>
      <c r="M16">
        <v>5.2371226251125336E-2</v>
      </c>
      <c r="N16">
        <v>1.8551167100667953E-2</v>
      </c>
      <c r="O16">
        <v>-5.8379763504490256E-4</v>
      </c>
      <c r="P16">
        <v>9.0629700571298599E-3</v>
      </c>
      <c r="Q16">
        <v>-1.6663195565342903E-2</v>
      </c>
      <c r="R16">
        <v>-3.5649821162223816E-2</v>
      </c>
      <c r="S16">
        <v>6.9734424352645874E-2</v>
      </c>
      <c r="T16">
        <v>1.6518844291567802E-2</v>
      </c>
      <c r="U16">
        <v>2.8474807739257813E-2</v>
      </c>
      <c r="V16">
        <v>1.6224745661020279E-2</v>
      </c>
      <c r="W16">
        <v>-0.14906282722949982</v>
      </c>
      <c r="X16">
        <v>4.784400574862957E-3</v>
      </c>
      <c r="Y16">
        <v>6.9288243539631367E-3</v>
      </c>
      <c r="Z16">
        <v>3.3133723773062229E-3</v>
      </c>
      <c r="AA16">
        <v>3.0655392911285162E-3</v>
      </c>
      <c r="AB16">
        <v>6.1653187731280923E-4</v>
      </c>
      <c r="AC16">
        <v>7.1554468013346195E-3</v>
      </c>
      <c r="AD16">
        <v>-1.3895148411393166E-2</v>
      </c>
      <c r="AE16">
        <v>2.030816487967968E-2</v>
      </c>
      <c r="AF16">
        <v>-1.2480680830776691E-2</v>
      </c>
      <c r="AG16">
        <v>-1.345074363052845E-2</v>
      </c>
      <c r="AH16">
        <v>1.5533146448433399E-2</v>
      </c>
      <c r="AI16">
        <v>1.0620508342981339E-2</v>
      </c>
      <c r="AJ16">
        <v>5.0340272486209869E-2</v>
      </c>
      <c r="AK16">
        <v>2.4462516885250807E-3</v>
      </c>
    </row>
    <row r="17" spans="1:37" x14ac:dyDescent="0.25">
      <c r="A17">
        <v>1997</v>
      </c>
      <c r="B17">
        <v>-1.3648450374603271E-2</v>
      </c>
      <c r="C17">
        <v>-4.5799851417541504E-2</v>
      </c>
      <c r="D17">
        <v>5.5784892290830612E-2</v>
      </c>
      <c r="E17">
        <v>2.183200791478157E-2</v>
      </c>
      <c r="F17">
        <v>-4.1528288275003433E-3</v>
      </c>
      <c r="G17">
        <v>-1.1842525564134121E-2</v>
      </c>
      <c r="H17">
        <v>-1.5103520825505257E-2</v>
      </c>
      <c r="I17">
        <v>3.620142862200737E-2</v>
      </c>
      <c r="J17">
        <v>-9.0365149080753326E-3</v>
      </c>
      <c r="K17">
        <v>-8.8930400088429451E-3</v>
      </c>
      <c r="L17">
        <v>1.9010435789823532E-3</v>
      </c>
      <c r="M17">
        <v>-2.5413887575268745E-2</v>
      </c>
      <c r="N17">
        <v>-2.6646503829397261E-4</v>
      </c>
      <c r="O17">
        <v>1.0373533703386784E-2</v>
      </c>
      <c r="P17">
        <v>3.2350178807973862E-2</v>
      </c>
      <c r="Q17">
        <v>-6.055908277630806E-2</v>
      </c>
      <c r="R17">
        <v>9.9670132622122765E-3</v>
      </c>
      <c r="S17">
        <v>-4.1943829506635666E-2</v>
      </c>
      <c r="T17">
        <v>6.1752819456160069E-3</v>
      </c>
      <c r="U17">
        <v>-5.6907165795564651E-2</v>
      </c>
      <c r="V17">
        <v>3.5516601055860519E-3</v>
      </c>
      <c r="W17">
        <v>-2.0830601453781128E-2</v>
      </c>
      <c r="X17">
        <v>-3.0107048805803061E-3</v>
      </c>
      <c r="Y17">
        <v>-2.9744135215878487E-2</v>
      </c>
      <c r="Z17">
        <v>-3.5822440404444933E-3</v>
      </c>
      <c r="AA17">
        <v>3.5352811217308044E-2</v>
      </c>
      <c r="AB17">
        <v>3.4749365877360106E-3</v>
      </c>
      <c r="AC17">
        <v>-3.5614233929663897E-3</v>
      </c>
      <c r="AD17">
        <v>3.9619314484298229E-3</v>
      </c>
      <c r="AE17">
        <v>3.705480694770813E-2</v>
      </c>
      <c r="AF17">
        <v>-4.4958083890378475E-3</v>
      </c>
      <c r="AG17">
        <v>-7.8901415690779686E-3</v>
      </c>
      <c r="AH17">
        <v>-1.306363008916378E-2</v>
      </c>
      <c r="AI17">
        <v>-7.7164815738797188E-3</v>
      </c>
      <c r="AJ17">
        <v>8.2058645784854889E-2</v>
      </c>
      <c r="AK17">
        <v>8.6080916225910187E-3</v>
      </c>
    </row>
    <row r="18" spans="1:37" x14ac:dyDescent="0.25">
      <c r="A18">
        <v>1998</v>
      </c>
      <c r="B18">
        <v>-8.5544148460030556E-3</v>
      </c>
      <c r="C18">
        <v>4.1044149547815323E-3</v>
      </c>
      <c r="D18">
        <v>4.1542954742908478E-2</v>
      </c>
      <c r="E18">
        <v>1.5798337757587433E-2</v>
      </c>
      <c r="F18">
        <v>6.2916646711528301E-3</v>
      </c>
      <c r="G18">
        <v>1.23615562915802E-2</v>
      </c>
      <c r="H18">
        <v>-4.9163643270730972E-2</v>
      </c>
      <c r="I18">
        <v>1.1845319531857967E-2</v>
      </c>
      <c r="J18">
        <v>-1.0309318313375115E-3</v>
      </c>
      <c r="K18">
        <v>7.5595993548631668E-3</v>
      </c>
      <c r="L18">
        <v>3.021242655813694E-2</v>
      </c>
      <c r="M18">
        <v>-1.4467836357653141E-2</v>
      </c>
      <c r="N18">
        <v>2.7428470551967621E-2</v>
      </c>
      <c r="O18">
        <v>-8.4285642951726913E-3</v>
      </c>
      <c r="P18">
        <v>-2.7601858600974083E-2</v>
      </c>
      <c r="Q18">
        <v>-5.9504613280296326E-2</v>
      </c>
      <c r="R18">
        <v>2.5248643010854721E-2</v>
      </c>
      <c r="S18">
        <v>1.8097428604960442E-2</v>
      </c>
      <c r="T18">
        <v>-2.4300714954733849E-2</v>
      </c>
      <c r="U18">
        <v>1.3960401527583599E-2</v>
      </c>
      <c r="V18">
        <v>1.4512280467897654E-3</v>
      </c>
      <c r="W18">
        <v>-6.0346934944391251E-2</v>
      </c>
      <c r="X18">
        <v>-1.714634895324707E-2</v>
      </c>
      <c r="Y18">
        <v>-2.3569988086819649E-2</v>
      </c>
      <c r="Z18">
        <v>-3.1827710568904877E-2</v>
      </c>
      <c r="AA18">
        <v>5.0806619226932526E-2</v>
      </c>
      <c r="AB18">
        <v>-2.2374739870429039E-2</v>
      </c>
      <c r="AC18">
        <v>2.0433461759239435E-3</v>
      </c>
      <c r="AD18">
        <v>-1.1698182672262192E-2</v>
      </c>
      <c r="AE18">
        <v>-5.9648993192240596E-4</v>
      </c>
      <c r="AF18">
        <v>9.6967536956071854E-3</v>
      </c>
      <c r="AG18">
        <v>-2.7956115081906319E-2</v>
      </c>
      <c r="AH18">
        <v>-1.1497640982270241E-2</v>
      </c>
      <c r="AI18">
        <v>2.122421283274889E-3</v>
      </c>
      <c r="AJ18">
        <v>-6.1039086431264877E-2</v>
      </c>
      <c r="AK18">
        <v>-2.6830192655324936E-2</v>
      </c>
    </row>
    <row r="19" spans="1:37" x14ac:dyDescent="0.25">
      <c r="A19">
        <v>1999</v>
      </c>
      <c r="B19">
        <v>-7.3472447693347931E-3</v>
      </c>
      <c r="C19">
        <v>1.7935123294591904E-2</v>
      </c>
      <c r="D19">
        <v>2.3464510217308998E-2</v>
      </c>
      <c r="E19">
        <v>2.8488621115684509E-2</v>
      </c>
      <c r="F19">
        <v>1.2557979673147202E-2</v>
      </c>
      <c r="G19">
        <v>2.6630010455846786E-2</v>
      </c>
      <c r="H19">
        <v>-5.4180948063731194E-3</v>
      </c>
      <c r="I19">
        <v>-5.2974028512835503E-3</v>
      </c>
      <c r="J19">
        <v>-2.450655959546566E-2</v>
      </c>
      <c r="K19">
        <v>-1.9368695095181465E-2</v>
      </c>
      <c r="L19">
        <v>-7.9366406425833702E-3</v>
      </c>
      <c r="M19">
        <v>9.9934209138154984E-3</v>
      </c>
      <c r="N19">
        <v>-4.5035145012661815E-4</v>
      </c>
      <c r="O19">
        <v>-1.1802477762103081E-2</v>
      </c>
      <c r="P19">
        <v>3.101169690489769E-2</v>
      </c>
      <c r="Q19">
        <v>-1.4392389915883541E-2</v>
      </c>
      <c r="R19">
        <v>2.4153918027877808E-2</v>
      </c>
      <c r="S19">
        <v>-8.6571216583251953E-2</v>
      </c>
      <c r="T19">
        <v>-5.0378650426864624E-2</v>
      </c>
      <c r="U19">
        <v>-8.4605813026428223E-3</v>
      </c>
      <c r="V19">
        <v>-6.6459299996495247E-3</v>
      </c>
      <c r="W19">
        <v>-1.5250233002007008E-2</v>
      </c>
      <c r="X19">
        <v>-9.7064757719635963E-3</v>
      </c>
      <c r="Y19">
        <v>-2.4791214615106583E-2</v>
      </c>
      <c r="Z19">
        <v>-4.0234052576124668E-3</v>
      </c>
      <c r="AA19">
        <v>5.4074883460998535E-2</v>
      </c>
      <c r="AB19">
        <v>-7.999880239367485E-3</v>
      </c>
      <c r="AC19">
        <v>-1.073821447789669E-2</v>
      </c>
      <c r="AD19">
        <v>3.3823974430561066E-2</v>
      </c>
      <c r="AE19">
        <v>8.5969781503081322E-3</v>
      </c>
      <c r="AF19">
        <v>1.5588936395943165E-2</v>
      </c>
      <c r="AG19">
        <v>1.0220460826531053E-3</v>
      </c>
      <c r="AH19">
        <v>8.4926383569836617E-3</v>
      </c>
      <c r="AI19">
        <v>6.6023052204400301E-4</v>
      </c>
      <c r="AJ19">
        <v>2.3097926750779152E-2</v>
      </c>
      <c r="AK19">
        <v>2.4138728156685829E-2</v>
      </c>
    </row>
    <row r="20" spans="1:37" x14ac:dyDescent="0.25">
      <c r="A20">
        <v>2000</v>
      </c>
      <c r="B20">
        <v>-1.4318143017590046E-2</v>
      </c>
      <c r="C20">
        <v>-1.8193052383139729E-3</v>
      </c>
      <c r="D20">
        <v>8.3304256200790405E-2</v>
      </c>
      <c r="E20">
        <v>3.0182560905814171E-2</v>
      </c>
      <c r="F20">
        <v>4.1595072252675891E-4</v>
      </c>
      <c r="G20">
        <v>-1.6003083437681198E-2</v>
      </c>
      <c r="H20">
        <v>1.7426211386919022E-2</v>
      </c>
      <c r="I20">
        <v>3.536546602845192E-2</v>
      </c>
      <c r="J20">
        <v>7.4651450850069523E-3</v>
      </c>
      <c r="K20">
        <v>-2.3177176713943481E-2</v>
      </c>
      <c r="L20">
        <v>6.2478672713041306E-2</v>
      </c>
      <c r="M20">
        <v>1.0183881968259811E-2</v>
      </c>
      <c r="N20">
        <v>-4.549854900687933E-3</v>
      </c>
      <c r="O20">
        <v>1.6458936035633087E-2</v>
      </c>
      <c r="P20">
        <v>-3.2362878322601318E-2</v>
      </c>
      <c r="Q20">
        <v>1.87029168009758E-2</v>
      </c>
      <c r="R20">
        <v>1.1540903709828854E-2</v>
      </c>
      <c r="S20">
        <v>-3.8857348263263702E-2</v>
      </c>
      <c r="T20">
        <v>9.6969464793801308E-3</v>
      </c>
      <c r="U20">
        <v>-4.1974622756242752E-2</v>
      </c>
      <c r="V20">
        <v>-2.3699399083852768E-2</v>
      </c>
      <c r="W20">
        <v>-3.2931171357631683E-2</v>
      </c>
      <c r="X20">
        <v>-3.0194126069545746E-2</v>
      </c>
      <c r="Y20">
        <v>9.7070112824440002E-3</v>
      </c>
      <c r="Z20">
        <v>-3.8508229772560298E-4</v>
      </c>
      <c r="AA20">
        <v>-2.1897368133068085E-3</v>
      </c>
      <c r="AB20">
        <v>-1.2287357822060585E-3</v>
      </c>
      <c r="AC20">
        <v>1.0472564026713371E-2</v>
      </c>
      <c r="AD20">
        <v>-1.3717759866267443E-3</v>
      </c>
      <c r="AE20">
        <v>-2.9053475707769394E-2</v>
      </c>
      <c r="AF20">
        <v>1.1961386539041996E-2</v>
      </c>
      <c r="AG20">
        <v>-2.9142803978174925E-3</v>
      </c>
      <c r="AH20">
        <v>-5.2823752164840698E-2</v>
      </c>
      <c r="AI20">
        <v>2.3446248844265938E-2</v>
      </c>
      <c r="AJ20">
        <v>6.7993387579917908E-2</v>
      </c>
      <c r="AK20">
        <v>-4.3791807256639004E-3</v>
      </c>
    </row>
    <row r="21" spans="1:37" x14ac:dyDescent="0.25">
      <c r="A21">
        <v>2001</v>
      </c>
      <c r="B21">
        <v>1.6348224133253098E-2</v>
      </c>
      <c r="C21">
        <v>-1.633838377892971E-2</v>
      </c>
      <c r="D21">
        <v>0.10481783747673035</v>
      </c>
      <c r="E21">
        <v>-6.8115214817225933E-3</v>
      </c>
      <c r="F21">
        <v>-5.5253086611628532E-3</v>
      </c>
      <c r="G21">
        <v>2.2637760266661644E-2</v>
      </c>
      <c r="H21">
        <v>-7.6008448377251625E-3</v>
      </c>
      <c r="I21">
        <v>-9.308595210313797E-3</v>
      </c>
      <c r="J21">
        <v>2.9954710975289345E-2</v>
      </c>
      <c r="K21">
        <v>1.0789297521114349E-2</v>
      </c>
      <c r="L21">
        <v>6.0478369705379009E-3</v>
      </c>
      <c r="M21">
        <v>3.1310757622122765E-3</v>
      </c>
      <c r="N21">
        <v>-1.9392650574445724E-2</v>
      </c>
      <c r="O21">
        <v>-5.9469277039170265E-3</v>
      </c>
      <c r="P21">
        <v>1.3697316870093346E-2</v>
      </c>
      <c r="Q21">
        <v>3.9197634905576706E-3</v>
      </c>
      <c r="R21">
        <v>-2.5625873357057571E-2</v>
      </c>
      <c r="S21">
        <v>-2.4363977834582329E-2</v>
      </c>
      <c r="T21">
        <v>-1.2737646698951721E-2</v>
      </c>
      <c r="U21">
        <v>2.5345694739371538E-3</v>
      </c>
      <c r="V21">
        <v>1.9874302670359612E-2</v>
      </c>
      <c r="W21">
        <v>-1.9729053601622581E-2</v>
      </c>
      <c r="X21">
        <v>-2.2857895120978355E-2</v>
      </c>
      <c r="Y21">
        <v>2.1381095051765442E-2</v>
      </c>
      <c r="Z21">
        <v>-2.4801616091281176E-3</v>
      </c>
      <c r="AA21">
        <v>-8.4639087319374084E-2</v>
      </c>
      <c r="AB21">
        <v>-1.4025406911969185E-2</v>
      </c>
      <c r="AC21">
        <v>-4.8623275011777878E-2</v>
      </c>
      <c r="AD21">
        <v>5.1509714685380459E-3</v>
      </c>
      <c r="AE21">
        <v>1.7623038962483406E-2</v>
      </c>
      <c r="AF21">
        <v>1.5369449742138386E-2</v>
      </c>
      <c r="AG21">
        <v>2.3219237104058266E-2</v>
      </c>
      <c r="AH21">
        <v>1.8077680841088295E-2</v>
      </c>
      <c r="AI21">
        <v>-5.8702370151877403E-3</v>
      </c>
      <c r="AJ21">
        <v>-1.0983445681631565E-2</v>
      </c>
      <c r="AK21">
        <v>1.6687227413058281E-2</v>
      </c>
    </row>
    <row r="22" spans="1:37" x14ac:dyDescent="0.25">
      <c r="A22">
        <v>2002</v>
      </c>
      <c r="B22">
        <v>1.7409349093213677E-3</v>
      </c>
      <c r="C22">
        <v>-8.8994968682527542E-3</v>
      </c>
      <c r="D22">
        <v>1.8511680886149406E-2</v>
      </c>
      <c r="E22">
        <v>1.4894470805302262E-3</v>
      </c>
      <c r="F22">
        <v>1.4002830721437931E-2</v>
      </c>
      <c r="G22">
        <v>5.0311360508203506E-2</v>
      </c>
      <c r="H22">
        <v>2.0986124873161316E-2</v>
      </c>
      <c r="I22">
        <v>-5.2731331437826157E-2</v>
      </c>
      <c r="J22">
        <v>1.279684342443943E-2</v>
      </c>
      <c r="K22">
        <v>-4.9906168133020401E-3</v>
      </c>
      <c r="L22">
        <v>8.6956724524497986E-2</v>
      </c>
      <c r="M22">
        <v>-4.2775445617735386E-3</v>
      </c>
      <c r="N22">
        <v>-2.737651951611042E-2</v>
      </c>
      <c r="O22">
        <v>1.1912819929420948E-2</v>
      </c>
      <c r="P22">
        <v>-1.7358544573653489E-4</v>
      </c>
      <c r="Q22">
        <v>1.3440588489174843E-2</v>
      </c>
      <c r="R22">
        <v>2.7984768152236938E-2</v>
      </c>
      <c r="S22">
        <v>1.2115827761590481E-2</v>
      </c>
      <c r="T22">
        <v>-3.2101962715387344E-3</v>
      </c>
      <c r="U22">
        <v>-2.9463700950145721E-2</v>
      </c>
      <c r="V22">
        <v>3.6750391591340303E-3</v>
      </c>
      <c r="W22">
        <v>-5.2020646631717682E-2</v>
      </c>
      <c r="X22">
        <v>4.6043833717703819E-3</v>
      </c>
      <c r="Y22">
        <v>-4.0815458633005619E-3</v>
      </c>
      <c r="Z22">
        <v>5.3933885646983981E-4</v>
      </c>
      <c r="AA22">
        <v>-6.9430939853191376E-2</v>
      </c>
      <c r="AB22">
        <v>-5.4244082421064377E-2</v>
      </c>
      <c r="AC22">
        <v>9.6785407513380051E-3</v>
      </c>
      <c r="AD22">
        <v>2.3254092957358807E-4</v>
      </c>
      <c r="AE22">
        <v>2.2056998685002327E-2</v>
      </c>
      <c r="AF22">
        <v>-1.4540193602442741E-2</v>
      </c>
      <c r="AG22">
        <v>-1.8799703568220139E-2</v>
      </c>
      <c r="AH22">
        <v>-2.7562949806451797E-2</v>
      </c>
      <c r="AI22">
        <v>-1.4106548624113202E-3</v>
      </c>
      <c r="AJ22">
        <v>-8.3582503721117973E-3</v>
      </c>
      <c r="AK22">
        <v>-1.7953429371118546E-2</v>
      </c>
    </row>
    <row r="23" spans="1:37" x14ac:dyDescent="0.25">
      <c r="A23">
        <v>2003</v>
      </c>
      <c r="B23">
        <v>-8.5255242884159088E-3</v>
      </c>
      <c r="C23">
        <v>-9.9707711488008499E-3</v>
      </c>
      <c r="D23">
        <v>-1.1865978129208088E-2</v>
      </c>
      <c r="E23">
        <v>8.3432514220476151E-3</v>
      </c>
      <c r="F23">
        <v>1.0724714957177639E-2</v>
      </c>
      <c r="G23">
        <v>3.0072778463363647E-3</v>
      </c>
      <c r="H23">
        <v>1.1344118043780327E-2</v>
      </c>
      <c r="I23">
        <v>-4.6973071992397308E-2</v>
      </c>
      <c r="J23">
        <v>-1.5884438762441278E-3</v>
      </c>
      <c r="K23">
        <v>-2.9957219958305359E-2</v>
      </c>
      <c r="L23">
        <v>-7.3946299962699413E-3</v>
      </c>
      <c r="M23">
        <v>-1.7464172095060349E-2</v>
      </c>
      <c r="N23">
        <v>-1.6078831627964973E-2</v>
      </c>
      <c r="O23">
        <v>9.7672417759895325E-3</v>
      </c>
      <c r="P23">
        <v>-2.4434901773929596E-2</v>
      </c>
      <c r="Q23">
        <v>-2.6266045868396759E-2</v>
      </c>
      <c r="R23">
        <v>5.613336805254221E-3</v>
      </c>
      <c r="S23">
        <v>-2.9432609677314758E-2</v>
      </c>
      <c r="T23">
        <v>-5.6345716118812561E-2</v>
      </c>
      <c r="U23">
        <v>3.2083097845315933E-2</v>
      </c>
      <c r="V23">
        <v>1.4802494551986456E-3</v>
      </c>
      <c r="W23">
        <v>-3.9866719394922256E-2</v>
      </c>
      <c r="X23">
        <v>1.634560152888298E-2</v>
      </c>
      <c r="Y23">
        <v>-1.079278439283371E-2</v>
      </c>
      <c r="Z23">
        <v>9.0308226644992828E-3</v>
      </c>
      <c r="AA23">
        <v>-4.4523689895868301E-2</v>
      </c>
      <c r="AB23">
        <v>-3.601379320025444E-2</v>
      </c>
      <c r="AC23">
        <v>1.9035224104300141E-3</v>
      </c>
      <c r="AD23">
        <v>1.9564764574170113E-2</v>
      </c>
      <c r="AE23">
        <v>2.6844525709748268E-2</v>
      </c>
      <c r="AF23">
        <v>-9.6308346837759018E-3</v>
      </c>
      <c r="AG23">
        <v>2.0585848018527031E-2</v>
      </c>
      <c r="AH23">
        <v>-1.412105280905962E-3</v>
      </c>
      <c r="AI23">
        <v>-1.4822009950876236E-2</v>
      </c>
      <c r="AJ23">
        <v>5.3705178201198578E-2</v>
      </c>
      <c r="AK23">
        <v>1.1087233200669289E-2</v>
      </c>
    </row>
    <row r="24" spans="1:37" x14ac:dyDescent="0.25">
      <c r="A24">
        <v>2004</v>
      </c>
      <c r="B24">
        <v>-6.6531230695545673E-3</v>
      </c>
      <c r="C24">
        <v>1.3463085517287254E-2</v>
      </c>
      <c r="D24">
        <v>1.5235028229653835E-2</v>
      </c>
      <c r="E24">
        <v>2.3868225514888763E-2</v>
      </c>
      <c r="F24">
        <v>2.4374451488256454E-2</v>
      </c>
      <c r="G24">
        <v>2.6765458285808563E-2</v>
      </c>
      <c r="H24">
        <v>1.8814671784639359E-2</v>
      </c>
      <c r="I24">
        <v>5.7717218995094299E-2</v>
      </c>
      <c r="J24">
        <v>1.6977414488792419E-2</v>
      </c>
      <c r="K24">
        <v>-6.5326378680765629E-3</v>
      </c>
      <c r="L24">
        <v>1.9569164142012596E-2</v>
      </c>
      <c r="M24">
        <v>-3.5212460905313492E-2</v>
      </c>
      <c r="N24">
        <v>-1.5513536520302296E-2</v>
      </c>
      <c r="O24">
        <v>-1.0162650607526302E-2</v>
      </c>
      <c r="P24">
        <v>1.7023244872689247E-2</v>
      </c>
      <c r="Q24">
        <v>-2.2905627265572548E-2</v>
      </c>
      <c r="R24">
        <v>-1.0339652188122272E-2</v>
      </c>
      <c r="S24">
        <v>-8.6103588342666626E-2</v>
      </c>
      <c r="T24">
        <v>2.8646672144532204E-3</v>
      </c>
      <c r="U24">
        <v>1.3404476456344128E-2</v>
      </c>
      <c r="V24">
        <v>9.9608646705746651E-3</v>
      </c>
      <c r="W24">
        <v>4.3024804443120956E-2</v>
      </c>
      <c r="X24">
        <v>1.411049347370863E-2</v>
      </c>
      <c r="Y24">
        <v>4.4517805799841881E-3</v>
      </c>
      <c r="Z24">
        <v>-2.8492441400885582E-2</v>
      </c>
      <c r="AA24">
        <v>-4.3380990624427795E-2</v>
      </c>
      <c r="AB24">
        <v>1.7275543883442879E-2</v>
      </c>
      <c r="AC24">
        <v>-1.2592596933245659E-2</v>
      </c>
      <c r="AD24">
        <v>2.0209593698382378E-2</v>
      </c>
      <c r="AE24">
        <v>5.9181049466133118E-2</v>
      </c>
      <c r="AF24">
        <v>-1.6869653016328812E-2</v>
      </c>
      <c r="AG24">
        <v>9.9556222558021545E-3</v>
      </c>
      <c r="AH24">
        <v>2.3889942094683647E-2</v>
      </c>
      <c r="AI24">
        <v>-2.3866579867899418E-3</v>
      </c>
      <c r="AJ24">
        <v>-3.0491113662719727E-2</v>
      </c>
      <c r="AK24">
        <v>-1.0212620720267296E-2</v>
      </c>
    </row>
    <row r="25" spans="1:37" x14ac:dyDescent="0.25">
      <c r="A25">
        <v>2005</v>
      </c>
      <c r="B25">
        <v>3.1635657069273293E-4</v>
      </c>
      <c r="C25">
        <v>8.2174269482493401E-3</v>
      </c>
      <c r="D25">
        <v>4.0967803448438644E-2</v>
      </c>
      <c r="E25">
        <v>-3.1221196055412292E-2</v>
      </c>
      <c r="F25">
        <v>1.9989663269370794E-3</v>
      </c>
      <c r="G25">
        <v>2.5250520557165146E-2</v>
      </c>
      <c r="H25">
        <v>-2.64024268835783E-3</v>
      </c>
      <c r="I25">
        <v>4.4127359986305237E-2</v>
      </c>
      <c r="J25">
        <v>-1.0480240453034639E-3</v>
      </c>
      <c r="K25">
        <v>-1.3587402645498514E-3</v>
      </c>
      <c r="L25">
        <v>-1.3410221785306931E-2</v>
      </c>
      <c r="M25">
        <v>-7.4698664247989655E-3</v>
      </c>
      <c r="N25">
        <v>2.7243949007242918E-3</v>
      </c>
      <c r="O25">
        <v>9.6538914367556572E-3</v>
      </c>
      <c r="P25">
        <v>5.845031701028347E-3</v>
      </c>
      <c r="Q25">
        <v>-4.1447024792432785E-2</v>
      </c>
      <c r="R25">
        <v>1.8010411411523819E-2</v>
      </c>
      <c r="S25">
        <v>-2.9595853760838509E-2</v>
      </c>
      <c r="T25">
        <v>-1.0181760415434837E-2</v>
      </c>
      <c r="U25">
        <v>1.1028182925656438E-3</v>
      </c>
      <c r="V25">
        <v>-1.1889281682670116E-2</v>
      </c>
      <c r="W25">
        <v>-2.8208918869495392E-2</v>
      </c>
      <c r="X25">
        <v>1.1798177845776081E-2</v>
      </c>
      <c r="Y25">
        <v>3.5310003906488419E-2</v>
      </c>
      <c r="Z25">
        <v>-1.8863114528357983E-3</v>
      </c>
      <c r="AA25">
        <v>-5.4675322026014328E-2</v>
      </c>
      <c r="AB25">
        <v>-2.3496013134717941E-2</v>
      </c>
      <c r="AC25">
        <v>2.4307107552886009E-2</v>
      </c>
      <c r="AD25">
        <v>1.3926920481026173E-2</v>
      </c>
      <c r="AE25">
        <v>-8.4003821015357971E-2</v>
      </c>
      <c r="AF25">
        <v>-1.1075810762122273E-3</v>
      </c>
      <c r="AG25">
        <v>-2.499108575284481E-2</v>
      </c>
      <c r="AH25">
        <v>1.5735849738121033E-2</v>
      </c>
      <c r="AI25">
        <v>-8.5099339485168457E-3</v>
      </c>
      <c r="AJ25">
        <v>-1.9404726102948189E-2</v>
      </c>
      <c r="AK25">
        <v>1.0464324615895748E-2</v>
      </c>
    </row>
    <row r="26" spans="1:37" x14ac:dyDescent="0.25">
      <c r="A26">
        <v>2006</v>
      </c>
      <c r="B26">
        <v>2.5472989305853844E-2</v>
      </c>
      <c r="C26">
        <v>1.7221882939338684E-2</v>
      </c>
      <c r="D26">
        <v>2.29464340955019E-2</v>
      </c>
      <c r="E26">
        <v>-2.2336354479193687E-2</v>
      </c>
      <c r="F26">
        <v>1.4376967214047909E-2</v>
      </c>
      <c r="G26">
        <v>-3.6510664969682693E-2</v>
      </c>
      <c r="H26">
        <v>-1.6709767282009125E-2</v>
      </c>
      <c r="I26">
        <v>2.1754041314125061E-2</v>
      </c>
      <c r="J26">
        <v>2.994612418115139E-2</v>
      </c>
      <c r="K26">
        <v>-3.1792495399713516E-2</v>
      </c>
      <c r="L26">
        <v>2.2039778530597687E-2</v>
      </c>
      <c r="M26">
        <v>-1.5112506225705147E-2</v>
      </c>
      <c r="N26">
        <v>2.9779814183712006E-2</v>
      </c>
      <c r="O26">
        <v>-5.5477367714047432E-3</v>
      </c>
      <c r="P26">
        <v>-6.5602483227849007E-3</v>
      </c>
      <c r="Q26">
        <v>-4.899316281080246E-2</v>
      </c>
      <c r="R26">
        <v>-2.1563535556197166E-2</v>
      </c>
      <c r="S26">
        <v>-3.634936735033989E-2</v>
      </c>
      <c r="T26">
        <v>4.7949483268894255E-4</v>
      </c>
      <c r="U26">
        <v>-5.6235078722238541E-2</v>
      </c>
      <c r="V26">
        <v>5.1195579580962658E-3</v>
      </c>
      <c r="W26">
        <v>2.4910600855946541E-2</v>
      </c>
      <c r="X26">
        <v>8.9644221588969231E-3</v>
      </c>
      <c r="Y26">
        <v>9.3917333288118243E-4</v>
      </c>
      <c r="Z26">
        <v>5.1733064465224743E-3</v>
      </c>
      <c r="AA26">
        <v>-3.7390172481536865E-2</v>
      </c>
      <c r="AB26">
        <v>-3.6399893462657928E-2</v>
      </c>
      <c r="AC26">
        <v>-5.3235818631947041E-3</v>
      </c>
      <c r="AD26">
        <v>-1.8587923841550946E-3</v>
      </c>
      <c r="AE26">
        <v>3.7172895390540361E-3</v>
      </c>
      <c r="AF26">
        <v>-6.2858038581907749E-3</v>
      </c>
      <c r="AG26">
        <v>1.5348554588854313E-3</v>
      </c>
      <c r="AH26">
        <v>5.6873064488172531E-2</v>
      </c>
      <c r="AI26">
        <v>-5.2193418145179749E-2</v>
      </c>
      <c r="AJ26">
        <v>3.1456485390663147E-2</v>
      </c>
      <c r="AK26">
        <v>-1.6306575387716293E-2</v>
      </c>
    </row>
    <row r="27" spans="1:37" x14ac:dyDescent="0.25">
      <c r="A27">
        <v>2007</v>
      </c>
      <c r="B27">
        <v>6.0846912674605846E-3</v>
      </c>
      <c r="C27">
        <v>-2.0151634234935045E-3</v>
      </c>
      <c r="D27">
        <v>1.6292883083224297E-2</v>
      </c>
      <c r="E27">
        <v>1.4841705560684204E-2</v>
      </c>
      <c r="F27">
        <v>-2.933574141934514E-4</v>
      </c>
      <c r="G27">
        <v>6.7559821764007211E-4</v>
      </c>
      <c r="H27">
        <v>1.0972959920763969E-2</v>
      </c>
      <c r="I27">
        <v>2.8206588700413704E-2</v>
      </c>
      <c r="J27">
        <v>1.0383111424744129E-2</v>
      </c>
      <c r="K27">
        <v>5.3124851547181606E-4</v>
      </c>
      <c r="L27">
        <v>-4.7672569751739502E-2</v>
      </c>
      <c r="M27">
        <v>1.3813311234116554E-2</v>
      </c>
      <c r="N27">
        <v>3.5986306611448526E-3</v>
      </c>
      <c r="O27">
        <v>6.7888372577726841E-3</v>
      </c>
      <c r="P27">
        <v>-1.2138397432863712E-2</v>
      </c>
      <c r="Q27">
        <v>-2.4639671668410301E-2</v>
      </c>
      <c r="R27">
        <v>-4.9367998726665974E-3</v>
      </c>
      <c r="S27">
        <v>1.4929789118468761E-2</v>
      </c>
      <c r="T27">
        <v>-1.8619706854224205E-2</v>
      </c>
      <c r="U27">
        <v>6.4360722899436951E-2</v>
      </c>
      <c r="V27">
        <v>-7.9261548817157745E-3</v>
      </c>
      <c r="W27">
        <v>-9.6412740647792816E-2</v>
      </c>
      <c r="X27">
        <v>1.298145018517971E-2</v>
      </c>
      <c r="Y27">
        <v>-1.1196390725672245E-2</v>
      </c>
      <c r="Z27">
        <v>-1.0437311138957739E-3</v>
      </c>
      <c r="AA27">
        <v>-5.1952924579381943E-2</v>
      </c>
      <c r="AB27">
        <v>2.5834744796156883E-2</v>
      </c>
      <c r="AC27">
        <v>4.0611410513520241E-3</v>
      </c>
      <c r="AD27">
        <v>1.3106164522469044E-2</v>
      </c>
      <c r="AE27">
        <v>8.1057902425527573E-3</v>
      </c>
      <c r="AF27">
        <v>2.3551726713776588E-2</v>
      </c>
      <c r="AG27">
        <v>1.3752001337707043E-2</v>
      </c>
      <c r="AH27">
        <v>1.4670070260763168E-2</v>
      </c>
      <c r="AI27">
        <v>-2.1848343312740326E-2</v>
      </c>
      <c r="AJ27">
        <v>-2.7413836214691401E-3</v>
      </c>
      <c r="AK27">
        <v>-1.5016420744359493E-2</v>
      </c>
    </row>
    <row r="28" spans="1:37" x14ac:dyDescent="0.25">
      <c r="A28">
        <v>2008</v>
      </c>
      <c r="B28">
        <v>4.4640139676630497E-3</v>
      </c>
      <c r="C28">
        <v>1.5328855253756046E-2</v>
      </c>
      <c r="D28">
        <v>3.0948549509048462E-2</v>
      </c>
      <c r="E28">
        <v>-5.2725891582667828E-3</v>
      </c>
      <c r="F28">
        <v>1.3403048797044903E-4</v>
      </c>
      <c r="G28">
        <v>-4.368426650762558E-2</v>
      </c>
      <c r="H28">
        <v>4.3569956906139851E-3</v>
      </c>
      <c r="I28">
        <v>-4.7442641109228134E-2</v>
      </c>
      <c r="J28">
        <v>1.8546326085925102E-2</v>
      </c>
      <c r="K28">
        <v>-2.1114807575941086E-2</v>
      </c>
      <c r="L28">
        <v>8.6215734481811523E-3</v>
      </c>
      <c r="M28">
        <v>2.496776357293129E-2</v>
      </c>
      <c r="N28">
        <v>1.0815379209816456E-2</v>
      </c>
      <c r="O28">
        <v>4.3582725338637829E-3</v>
      </c>
      <c r="P28">
        <v>9.3515141634270549E-4</v>
      </c>
      <c r="Q28">
        <v>1.0171682573854923E-2</v>
      </c>
      <c r="R28">
        <v>4.3095522560179234E-3</v>
      </c>
      <c r="S28">
        <v>-2.3543338757008314E-3</v>
      </c>
      <c r="T28">
        <v>1.0405464097857475E-2</v>
      </c>
      <c r="U28">
        <v>-2.8458381071686745E-2</v>
      </c>
      <c r="V28">
        <v>-1.50119224563241E-2</v>
      </c>
      <c r="W28">
        <v>-7.4123650789260864E-2</v>
      </c>
      <c r="X28">
        <v>5.1892739720642567E-3</v>
      </c>
      <c r="Y28">
        <v>-1.5050868503749371E-2</v>
      </c>
      <c r="Z28">
        <v>-1.3630802277475595E-3</v>
      </c>
      <c r="AA28">
        <v>-8.9771218597888947E-2</v>
      </c>
      <c r="AB28">
        <v>2.7446746826171875E-2</v>
      </c>
      <c r="AC28">
        <v>2.0864129066467285E-2</v>
      </c>
      <c r="AD28">
        <v>7.4483314529061317E-3</v>
      </c>
      <c r="AE28">
        <v>0.12532216310501099</v>
      </c>
      <c r="AF28">
        <v>-3.0345299746841192E-3</v>
      </c>
      <c r="AG28">
        <v>-2.6045253034681082E-3</v>
      </c>
      <c r="AH28">
        <v>-1.4451098628342152E-2</v>
      </c>
      <c r="AI28">
        <v>3.0317289754748344E-2</v>
      </c>
      <c r="AJ28">
        <v>-4.6905472874641418E-2</v>
      </c>
      <c r="AK28">
        <v>7.3472056537866592E-3</v>
      </c>
    </row>
    <row r="29" spans="1:37" x14ac:dyDescent="0.25">
      <c r="A29">
        <v>2009</v>
      </c>
      <c r="B29">
        <v>1.882941834628582E-2</v>
      </c>
      <c r="C29">
        <v>3.8547039031982422E-2</v>
      </c>
      <c r="D29">
        <v>4.4331956654787064E-2</v>
      </c>
      <c r="E29">
        <v>-1.9336365163326263E-2</v>
      </c>
      <c r="F29">
        <v>-2.2748741321265697E-4</v>
      </c>
      <c r="G29">
        <v>1.3651270419359207E-2</v>
      </c>
      <c r="H29">
        <v>-4.8549290746450424E-2</v>
      </c>
      <c r="I29">
        <v>1.7258670181035995E-2</v>
      </c>
      <c r="J29">
        <v>2.3666206747293472E-2</v>
      </c>
      <c r="K29">
        <v>-1.0504750534892082E-2</v>
      </c>
      <c r="L29">
        <v>1.7335903830826283E-3</v>
      </c>
      <c r="M29">
        <v>-1.0461140424013138E-2</v>
      </c>
      <c r="N29">
        <v>3.7237357348203659E-2</v>
      </c>
      <c r="O29">
        <v>2.8263205662369728E-2</v>
      </c>
      <c r="P29">
        <v>4.557892307639122E-2</v>
      </c>
      <c r="Q29">
        <v>-2.7240157127380371E-2</v>
      </c>
      <c r="R29">
        <v>8.9546302333474159E-3</v>
      </c>
      <c r="S29">
        <v>4.671828355640173E-3</v>
      </c>
      <c r="T29">
        <v>-5.1089571788907051E-3</v>
      </c>
      <c r="U29">
        <v>1.9547419622540474E-2</v>
      </c>
      <c r="V29">
        <v>1.3392719440162182E-2</v>
      </c>
      <c r="W29">
        <v>-1.3647042214870453E-2</v>
      </c>
      <c r="X29">
        <v>-1.2834962690249085E-3</v>
      </c>
      <c r="Y29">
        <v>-1.2565560638904572E-2</v>
      </c>
      <c r="Z29">
        <v>1.2298748828470707E-2</v>
      </c>
      <c r="AA29">
        <v>-6.0289826244115829E-2</v>
      </c>
      <c r="AB29">
        <v>-5.7828787714242935E-2</v>
      </c>
      <c r="AC29">
        <v>2.0218729972839355E-2</v>
      </c>
      <c r="AD29">
        <v>-1.235627755522728E-2</v>
      </c>
      <c r="AE29">
        <v>-3.1860515475273132E-2</v>
      </c>
      <c r="AF29">
        <v>-2.3554731160402298E-2</v>
      </c>
      <c r="AG29">
        <v>-5.7442136108875275E-2</v>
      </c>
      <c r="AH29">
        <v>-1.318084541708231E-2</v>
      </c>
      <c r="AI29">
        <v>-1.9563939422369003E-3</v>
      </c>
      <c r="AJ29">
        <v>-1.9870955497026443E-2</v>
      </c>
      <c r="AK29">
        <v>-3.3275503665208817E-3</v>
      </c>
    </row>
    <row r="30" spans="1:37" x14ac:dyDescent="0.25">
      <c r="A30">
        <v>2010</v>
      </c>
      <c r="B30">
        <v>2.1276259794831276E-2</v>
      </c>
      <c r="C30">
        <v>2.2937925532460213E-2</v>
      </c>
      <c r="D30">
        <v>-3.5593567881733179E-3</v>
      </c>
      <c r="E30">
        <v>4.9281701445579529E-2</v>
      </c>
      <c r="F30">
        <v>2.6576535776257515E-2</v>
      </c>
      <c r="G30">
        <v>-3.5971317440271378E-2</v>
      </c>
      <c r="H30">
        <v>-5.6558060459792614E-3</v>
      </c>
      <c r="I30">
        <v>-2.3067135363817215E-2</v>
      </c>
      <c r="J30">
        <v>2.4832136929035187E-2</v>
      </c>
      <c r="K30">
        <v>2.241336926817894E-2</v>
      </c>
      <c r="L30">
        <v>3.4933049231767654E-2</v>
      </c>
      <c r="M30">
        <v>-1.7295155674219131E-2</v>
      </c>
      <c r="N30">
        <v>3.3623641356825829E-3</v>
      </c>
      <c r="O30">
        <v>3.3890049904584885E-2</v>
      </c>
      <c r="P30">
        <v>-1.6930151730775833E-2</v>
      </c>
      <c r="Q30">
        <v>4.1279740631580353E-2</v>
      </c>
      <c r="R30">
        <v>1.3283452019095421E-2</v>
      </c>
      <c r="S30">
        <v>-6.0114194639027119E-3</v>
      </c>
      <c r="T30">
        <v>1.678231917321682E-2</v>
      </c>
      <c r="U30">
        <v>-7.4463989585638046E-3</v>
      </c>
      <c r="V30">
        <v>-2.1855540573596954E-2</v>
      </c>
      <c r="W30">
        <v>-3.4156996756792068E-2</v>
      </c>
      <c r="X30">
        <v>5.4097170941531658E-3</v>
      </c>
      <c r="Y30">
        <v>8.4440357983112335E-2</v>
      </c>
      <c r="Z30">
        <v>-5.4621314629912376E-3</v>
      </c>
      <c r="AA30">
        <v>-6.4384691417217255E-2</v>
      </c>
      <c r="AB30">
        <v>8.1459298729896545E-2</v>
      </c>
      <c r="AC30">
        <v>3.5728447139263153E-2</v>
      </c>
      <c r="AD30">
        <v>-2.8794886544346809E-2</v>
      </c>
      <c r="AE30">
        <v>5.0029221922159195E-2</v>
      </c>
      <c r="AF30">
        <v>1.2783507816493511E-2</v>
      </c>
      <c r="AG30">
        <v>-1.6144320368766785E-2</v>
      </c>
      <c r="AH30">
        <v>1.379034947603941E-2</v>
      </c>
      <c r="AI30">
        <v>2.0180158317089081E-2</v>
      </c>
      <c r="AJ30">
        <v>-3.5873636603355408E-2</v>
      </c>
      <c r="AK30">
        <v>7.0690035820007324E-2</v>
      </c>
    </row>
    <row r="31" spans="1:37" x14ac:dyDescent="0.25">
      <c r="A31">
        <v>2011</v>
      </c>
      <c r="B31">
        <v>1.6659030690789223E-2</v>
      </c>
      <c r="C31">
        <v>6.2145456671714783E-2</v>
      </c>
      <c r="D31">
        <v>1.4345454983413219E-2</v>
      </c>
      <c r="E31">
        <v>-6.6950045526027679E-2</v>
      </c>
      <c r="F31">
        <v>3.9607968181371689E-2</v>
      </c>
      <c r="G31">
        <v>-6.7330431193113327E-3</v>
      </c>
      <c r="H31">
        <v>-3.854057565331459E-2</v>
      </c>
      <c r="I31">
        <v>1.8398609012365341E-2</v>
      </c>
      <c r="J31">
        <v>2.9336722567677498E-2</v>
      </c>
      <c r="K31">
        <v>2.9876423068344593E-3</v>
      </c>
      <c r="L31">
        <v>0.10945718735456467</v>
      </c>
      <c r="M31">
        <v>-5.4547838866710663E-2</v>
      </c>
      <c r="N31">
        <v>-3.9154021069407463E-3</v>
      </c>
      <c r="O31">
        <v>5.2714296616613865E-3</v>
      </c>
      <c r="P31">
        <v>-2.4948246777057648E-2</v>
      </c>
      <c r="Q31">
        <v>5.7242713868618011E-2</v>
      </c>
      <c r="R31">
        <v>-1.935877837240696E-2</v>
      </c>
      <c r="S31">
        <v>-1.4984491281211376E-2</v>
      </c>
      <c r="T31">
        <v>1.9824463874101639E-2</v>
      </c>
      <c r="U31">
        <v>-4.6810903586447239E-3</v>
      </c>
      <c r="V31">
        <v>-3.9250448346138E-2</v>
      </c>
      <c r="W31">
        <v>-2.5669720023870468E-2</v>
      </c>
      <c r="X31">
        <v>2.4649288970977068E-3</v>
      </c>
      <c r="Y31">
        <v>-3.9324339013546705E-4</v>
      </c>
      <c r="Z31">
        <v>-2.312791533768177E-2</v>
      </c>
      <c r="AA31">
        <v>-1.9670534878969193E-2</v>
      </c>
      <c r="AB31">
        <v>6.2121838331222534E-2</v>
      </c>
      <c r="AC31">
        <v>5.8181047439575195E-2</v>
      </c>
      <c r="AD31">
        <v>-3.7086803466081619E-2</v>
      </c>
      <c r="AE31">
        <v>-0.13414943218231201</v>
      </c>
      <c r="AF31">
        <v>-4.8053506761789322E-3</v>
      </c>
      <c r="AG31">
        <v>2.3033530451357365E-3</v>
      </c>
      <c r="AH31">
        <v>4.033949226140976E-2</v>
      </c>
      <c r="AI31">
        <v>3.8865279406309128E-2</v>
      </c>
      <c r="AJ31">
        <v>4.7954700887203217E-2</v>
      </c>
      <c r="AK31">
        <v>3.7556964904069901E-2</v>
      </c>
    </row>
    <row r="32" spans="1:37" x14ac:dyDescent="0.25">
      <c r="A32">
        <v>2012</v>
      </c>
      <c r="B32">
        <v>3.6347847431898117E-2</v>
      </c>
      <c r="C32">
        <v>2.1535372361540794E-2</v>
      </c>
      <c r="D32">
        <v>5.4706551134586334E-2</v>
      </c>
      <c r="E32">
        <v>3.8678023964166641E-2</v>
      </c>
      <c r="F32">
        <v>3.8895439356565475E-3</v>
      </c>
      <c r="G32">
        <v>1.2296857312321663E-2</v>
      </c>
      <c r="H32">
        <v>-3.1887415796518326E-2</v>
      </c>
      <c r="I32">
        <v>1.9094016402959824E-2</v>
      </c>
      <c r="J32">
        <v>3.3245816826820374E-2</v>
      </c>
      <c r="K32">
        <v>5.2332103252410889E-2</v>
      </c>
      <c r="L32">
        <v>4.1335998103022575E-3</v>
      </c>
      <c r="M32">
        <v>-1.7531469464302063E-2</v>
      </c>
      <c r="N32">
        <v>5.6043237447738647E-2</v>
      </c>
      <c r="O32">
        <v>4.3100514449179173E-3</v>
      </c>
      <c r="P32">
        <v>-1.9731134176254272E-2</v>
      </c>
      <c r="Q32">
        <v>-3.9694622159004211E-2</v>
      </c>
      <c r="R32">
        <v>-4.4044461101293564E-2</v>
      </c>
      <c r="S32">
        <v>-7.3210254311561584E-2</v>
      </c>
      <c r="T32">
        <v>-7.773386687040329E-2</v>
      </c>
      <c r="U32">
        <v>3.2501515001058578E-2</v>
      </c>
      <c r="V32">
        <v>-6.5526897087693214E-3</v>
      </c>
      <c r="W32">
        <v>-1.7330886796116829E-2</v>
      </c>
      <c r="X32">
        <v>-3.8679059594869614E-2</v>
      </c>
      <c r="Y32">
        <v>4.3963510543107986E-2</v>
      </c>
      <c r="Z32">
        <v>2.6449726428836584E-3</v>
      </c>
      <c r="AA32">
        <v>-2.9586641117930412E-2</v>
      </c>
      <c r="AB32">
        <v>4.6852808445692062E-3</v>
      </c>
      <c r="AC32">
        <v>2.0685333758592606E-2</v>
      </c>
      <c r="AD32">
        <v>2.3785065859556198E-2</v>
      </c>
      <c r="AE32">
        <v>-1.9179586321115494E-2</v>
      </c>
      <c r="AF32">
        <v>2.7144988998770714E-2</v>
      </c>
      <c r="AG32">
        <v>1.6619244590401649E-2</v>
      </c>
      <c r="AH32">
        <v>2.413485012948513E-2</v>
      </c>
      <c r="AI32">
        <v>4.368305578827858E-2</v>
      </c>
      <c r="AJ32">
        <v>-5.9209860861301422E-2</v>
      </c>
      <c r="AK32">
        <v>-4.7313883900642395E-2</v>
      </c>
    </row>
    <row r="33" spans="1:37" x14ac:dyDescent="0.25">
      <c r="A33">
        <v>2013</v>
      </c>
      <c r="B33">
        <v>8.9372415095567703E-3</v>
      </c>
      <c r="C33">
        <v>4.5968998223543167E-2</v>
      </c>
      <c r="D33">
        <v>1.6841189935803413E-2</v>
      </c>
      <c r="E33">
        <v>3.5222005099058151E-3</v>
      </c>
      <c r="F33">
        <v>2.0288515836000443E-2</v>
      </c>
      <c r="G33">
        <v>-2.0058659836649895E-2</v>
      </c>
      <c r="H33">
        <v>2.8710861224681139E-3</v>
      </c>
      <c r="I33">
        <v>-1.4057985506951809E-2</v>
      </c>
      <c r="J33">
        <v>-2.1357560530304909E-2</v>
      </c>
      <c r="K33">
        <v>-6.073861732147634E-4</v>
      </c>
      <c r="L33">
        <v>-6.1849048361182213E-3</v>
      </c>
      <c r="M33">
        <v>-3.8182714488357306E-3</v>
      </c>
      <c r="N33">
        <v>-1.2307850643992424E-2</v>
      </c>
      <c r="O33">
        <v>4.3931227177381516E-2</v>
      </c>
      <c r="P33">
        <v>4.3246559798717499E-2</v>
      </c>
      <c r="Q33">
        <v>-3.5941723734140396E-2</v>
      </c>
      <c r="R33">
        <v>-7.4941688217222691E-3</v>
      </c>
      <c r="S33">
        <v>-1.9175091758370399E-2</v>
      </c>
      <c r="T33">
        <v>-1.4223288744688034E-2</v>
      </c>
      <c r="U33">
        <v>-6.1880294233560562E-2</v>
      </c>
      <c r="V33">
        <v>9.5083359628915787E-3</v>
      </c>
      <c r="W33">
        <v>-4.1852425783872604E-2</v>
      </c>
      <c r="X33">
        <v>5.1288928836584091E-2</v>
      </c>
      <c r="Y33">
        <v>-4.4170718640089035E-2</v>
      </c>
      <c r="Z33">
        <v>-8.2954932004213333E-3</v>
      </c>
      <c r="AA33">
        <v>-8.89434814453125E-2</v>
      </c>
      <c r="AB33">
        <v>4.6655349433422089E-2</v>
      </c>
      <c r="AC33">
        <v>3.6259900778532028E-2</v>
      </c>
      <c r="AD33">
        <v>-1.2178036384284496E-2</v>
      </c>
      <c r="AE33">
        <v>-2.2528095170855522E-2</v>
      </c>
      <c r="AF33">
        <v>-5.2517127245664597E-2</v>
      </c>
      <c r="AG33">
        <v>-1.5420818235725164E-3</v>
      </c>
      <c r="AH33">
        <v>3.8136310875415802E-2</v>
      </c>
      <c r="AI33">
        <v>4.6656336635351181E-2</v>
      </c>
      <c r="AJ33">
        <v>5.721239373087883E-2</v>
      </c>
      <c r="AK33">
        <v>-1.7176516354084015E-2</v>
      </c>
    </row>
    <row r="34" spans="1:37" x14ac:dyDescent="0.25">
      <c r="A34">
        <v>2014</v>
      </c>
      <c r="B34">
        <v>-2.4946242570877075E-2</v>
      </c>
      <c r="C34">
        <v>1.1574295349419117E-2</v>
      </c>
      <c r="D34">
        <v>-2.2585500031709671E-2</v>
      </c>
      <c r="E34">
        <v>9.0778041630983353E-3</v>
      </c>
      <c r="F34">
        <v>3.3112898468971252E-2</v>
      </c>
      <c r="G34">
        <v>-1.8027301877737045E-2</v>
      </c>
      <c r="H34">
        <v>5.7381942868232727E-2</v>
      </c>
      <c r="I34">
        <v>1.8167305737733841E-2</v>
      </c>
      <c r="J34">
        <v>-1.1520830914378166E-2</v>
      </c>
      <c r="K34">
        <v>9.2329429462552071E-3</v>
      </c>
      <c r="L34">
        <v>-1.0654349811375141E-2</v>
      </c>
      <c r="M34">
        <v>1.8958484753966331E-2</v>
      </c>
      <c r="N34">
        <v>-5.9750497341156006E-2</v>
      </c>
      <c r="O34">
        <v>5.3054507821798325E-2</v>
      </c>
      <c r="P34">
        <v>1.3778702355921268E-2</v>
      </c>
      <c r="Q34">
        <v>3.0299758538603783E-2</v>
      </c>
      <c r="R34">
        <v>5.6644529104232788E-3</v>
      </c>
      <c r="S34">
        <v>-4.4037904590368271E-2</v>
      </c>
      <c r="T34">
        <v>-3.1856749206781387E-2</v>
      </c>
      <c r="U34">
        <v>-8.2931108772754669E-3</v>
      </c>
      <c r="V34">
        <v>-1.1969450861215591E-2</v>
      </c>
      <c r="W34">
        <v>-1.0422574356198311E-2</v>
      </c>
      <c r="X34">
        <v>-8.1456452608108521E-3</v>
      </c>
      <c r="Y34">
        <v>2.0211946219205856E-2</v>
      </c>
      <c r="Z34">
        <v>2.3058062419295311E-2</v>
      </c>
      <c r="AA34">
        <v>-5.8834005147218704E-2</v>
      </c>
      <c r="AB34">
        <v>-3.3123244065791368E-3</v>
      </c>
      <c r="AC34">
        <v>3.7565156817436218E-2</v>
      </c>
      <c r="AD34">
        <v>-2.1412726491689682E-2</v>
      </c>
      <c r="AE34">
        <v>9.9658921360969543E-2</v>
      </c>
      <c r="AF34">
        <v>-5.4557458497583866E-3</v>
      </c>
      <c r="AG34">
        <v>5.3038690239191055E-2</v>
      </c>
      <c r="AH34">
        <v>-1.2412835843861103E-2</v>
      </c>
      <c r="AI34">
        <v>3.6426521837711334E-2</v>
      </c>
      <c r="AJ34">
        <v>-3.9371270686388016E-2</v>
      </c>
      <c r="AK34">
        <v>3.9888806641101837E-3</v>
      </c>
    </row>
    <row r="35" spans="1:37" x14ac:dyDescent="0.25">
      <c r="A35">
        <v>2015</v>
      </c>
      <c r="B35">
        <v>1.2518607079982758E-2</v>
      </c>
      <c r="C35">
        <v>-2.9259713366627693E-2</v>
      </c>
      <c r="D35">
        <v>8.1906719133257866E-3</v>
      </c>
      <c r="E35">
        <v>4.6555962413549423E-2</v>
      </c>
      <c r="F35">
        <v>1.1268902570009232E-2</v>
      </c>
      <c r="G35">
        <v>-2.9803117737174034E-2</v>
      </c>
      <c r="H35">
        <v>5.9963472187519073E-2</v>
      </c>
      <c r="I35">
        <v>5.1188855431973934E-3</v>
      </c>
      <c r="J35">
        <v>-2.9645044356584549E-2</v>
      </c>
      <c r="K35">
        <v>-1.5199224464595318E-2</v>
      </c>
      <c r="L35">
        <v>-6.5979242324829102E-2</v>
      </c>
      <c r="M35">
        <v>-2.4394890293478966E-2</v>
      </c>
      <c r="N35">
        <v>4.7706395387649536E-2</v>
      </c>
      <c r="O35">
        <v>2.3301169276237488E-2</v>
      </c>
      <c r="P35">
        <v>1.9384598359465599E-2</v>
      </c>
      <c r="Q35">
        <v>2.662280946969986E-2</v>
      </c>
      <c r="R35">
        <v>1.1928114108741283E-2</v>
      </c>
      <c r="S35">
        <v>-7.56854098290205E-3</v>
      </c>
      <c r="T35">
        <v>-2.4111449718475342E-2</v>
      </c>
      <c r="U35">
        <v>-5.726093053817749E-2</v>
      </c>
      <c r="V35">
        <v>-2.3934785276651382E-2</v>
      </c>
      <c r="W35">
        <v>-4.7153506428003311E-2</v>
      </c>
      <c r="X35">
        <v>6.3201282173395157E-3</v>
      </c>
      <c r="Y35">
        <v>-7.7886059880256653E-2</v>
      </c>
      <c r="Z35">
        <v>1.659332774579525E-2</v>
      </c>
      <c r="AA35">
        <v>9.763120673596859E-3</v>
      </c>
      <c r="AB35">
        <v>-4.7029785811901093E-2</v>
      </c>
      <c r="AC35">
        <v>1.3171941973268986E-2</v>
      </c>
      <c r="AD35">
        <v>-2.2141268476843834E-2</v>
      </c>
      <c r="AE35">
        <v>4.0072910487651825E-2</v>
      </c>
      <c r="AF35">
        <v>-7.7051314292475581E-4</v>
      </c>
      <c r="AG35">
        <v>4.3042242527008057E-2</v>
      </c>
      <c r="AH35">
        <v>2.2811168804764748E-2</v>
      </c>
      <c r="AI35">
        <v>1.0485399514436722E-2</v>
      </c>
      <c r="AJ35">
        <v>-8.2475662231445313E-2</v>
      </c>
      <c r="AK35">
        <v>-1.6684304922819138E-2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RowHeight="15" x14ac:dyDescent="0.25"/>
  <sheetData>
    <row r="1" spans="1:6" x14ac:dyDescent="0.25">
      <c r="A1" t="s">
        <v>0</v>
      </c>
      <c r="B1" t="s">
        <v>133</v>
      </c>
      <c r="C1" t="s">
        <v>202</v>
      </c>
      <c r="D1" t="s">
        <v>203</v>
      </c>
      <c r="E1" t="s">
        <v>204</v>
      </c>
      <c r="F1" t="s">
        <v>205</v>
      </c>
    </row>
    <row r="2" spans="1:6" x14ac:dyDescent="0.25">
      <c r="A2">
        <v>1982</v>
      </c>
      <c r="B2">
        <v>0.46242773532867432</v>
      </c>
      <c r="C2">
        <v>0.46409379726648337</v>
      </c>
      <c r="D2">
        <v>0.48228700101375577</v>
      </c>
      <c r="E2">
        <v>0.47398253843188293</v>
      </c>
      <c r="F2">
        <v>0.48528488674759862</v>
      </c>
    </row>
    <row r="3" spans="1:6" x14ac:dyDescent="0.25">
      <c r="A3">
        <v>1983</v>
      </c>
      <c r="B3">
        <v>0.45858585834503174</v>
      </c>
      <c r="C3">
        <v>0.45417230641841888</v>
      </c>
      <c r="D3">
        <v>0.47278970080614091</v>
      </c>
      <c r="E3">
        <v>0.45236734914779669</v>
      </c>
      <c r="F3">
        <v>0.46626636961102486</v>
      </c>
    </row>
    <row r="4" spans="1:6" x14ac:dyDescent="0.25">
      <c r="A4">
        <v>1984</v>
      </c>
      <c r="B4">
        <v>0.41060903668403625</v>
      </c>
      <c r="C4">
        <v>0.41898042371869088</v>
      </c>
      <c r="D4">
        <v>0.44887328904867169</v>
      </c>
      <c r="E4">
        <v>0.43545530906319618</v>
      </c>
      <c r="F4">
        <v>0.45899132481217386</v>
      </c>
    </row>
    <row r="5" spans="1:6" x14ac:dyDescent="0.25">
      <c r="A5">
        <v>1985</v>
      </c>
      <c r="B5">
        <v>0.39177489280700684</v>
      </c>
      <c r="C5">
        <v>0.39270129913091661</v>
      </c>
      <c r="D5">
        <v>0.39510069736838344</v>
      </c>
      <c r="E5">
        <v>0.39171120119094849</v>
      </c>
      <c r="F5">
        <v>0.38580292481184009</v>
      </c>
    </row>
    <row r="6" spans="1:6" x14ac:dyDescent="0.25">
      <c r="A6">
        <v>1986</v>
      </c>
      <c r="B6">
        <v>0.42994242906570435</v>
      </c>
      <c r="C6">
        <v>0.41936417025327677</v>
      </c>
      <c r="D6">
        <v>0.42445299726724628</v>
      </c>
      <c r="E6">
        <v>0.4079908309280873</v>
      </c>
      <c r="F6">
        <v>0.40930934002995489</v>
      </c>
    </row>
    <row r="7" spans="1:6" x14ac:dyDescent="0.25">
      <c r="A7">
        <v>1987</v>
      </c>
      <c r="B7">
        <v>0.38387715816497803</v>
      </c>
      <c r="C7">
        <v>0.39052555578947074</v>
      </c>
      <c r="D7">
        <v>0.39168473652005198</v>
      </c>
      <c r="E7">
        <v>0.38775285640358925</v>
      </c>
      <c r="F7">
        <v>0.38921840479969977</v>
      </c>
    </row>
    <row r="8" spans="1:6" x14ac:dyDescent="0.25">
      <c r="A8">
        <v>1988</v>
      </c>
      <c r="B8">
        <v>0.38562092185020447</v>
      </c>
      <c r="C8">
        <v>0.37933190551400187</v>
      </c>
      <c r="D8">
        <v>0.37972277048230174</v>
      </c>
      <c r="E8">
        <v>0.37844999146461489</v>
      </c>
      <c r="F8">
        <v>0.37312516161799436</v>
      </c>
    </row>
    <row r="9" spans="1:6" x14ac:dyDescent="0.25">
      <c r="A9">
        <v>1989</v>
      </c>
      <c r="B9">
        <v>0.3767605721950531</v>
      </c>
      <c r="C9">
        <v>0.38563938981294632</v>
      </c>
      <c r="D9">
        <v>0.38681029346585266</v>
      </c>
      <c r="E9">
        <v>0.39300604000687595</v>
      </c>
      <c r="F9">
        <v>0.38611947938799862</v>
      </c>
    </row>
    <row r="10" spans="1:6" x14ac:dyDescent="0.25">
      <c r="A10">
        <v>1990</v>
      </c>
      <c r="B10">
        <v>0.37627813220024109</v>
      </c>
      <c r="C10">
        <v>0.38219956463575372</v>
      </c>
      <c r="D10">
        <v>0.38388854730129246</v>
      </c>
      <c r="E10">
        <v>0.38302743315696708</v>
      </c>
      <c r="F10">
        <v>0.39109276846051211</v>
      </c>
    </row>
    <row r="11" spans="1:6" x14ac:dyDescent="0.25">
      <c r="A11">
        <v>1991</v>
      </c>
      <c r="B11">
        <v>0.3919999897480011</v>
      </c>
      <c r="C11">
        <v>0.37587051388621329</v>
      </c>
      <c r="D11">
        <v>0.37415594106912609</v>
      </c>
      <c r="E11">
        <v>0.37461552992463115</v>
      </c>
      <c r="F11">
        <v>0.36703254547715181</v>
      </c>
    </row>
    <row r="12" spans="1:6" x14ac:dyDescent="0.25">
      <c r="A12">
        <v>1992</v>
      </c>
      <c r="B12">
        <v>0.35546037554740906</v>
      </c>
      <c r="C12">
        <v>0.36361245816946036</v>
      </c>
      <c r="D12">
        <v>0.36787040922045705</v>
      </c>
      <c r="E12">
        <v>0.36702327033877374</v>
      </c>
      <c r="F12">
        <v>0.39317331823706625</v>
      </c>
    </row>
    <row r="13" spans="1:6" x14ac:dyDescent="0.25">
      <c r="A13">
        <v>1993</v>
      </c>
      <c r="B13">
        <v>0.32978722453117371</v>
      </c>
      <c r="C13">
        <v>0.33778256237506865</v>
      </c>
      <c r="D13">
        <v>0.33762407806515693</v>
      </c>
      <c r="E13">
        <v>0.33256053504347804</v>
      </c>
      <c r="F13">
        <v>0.35543639060854915</v>
      </c>
    </row>
    <row r="14" spans="1:6" x14ac:dyDescent="0.25">
      <c r="A14">
        <v>1994</v>
      </c>
      <c r="B14">
        <v>0.33273056149482727</v>
      </c>
      <c r="C14">
        <v>0.33300294750928883</v>
      </c>
      <c r="D14">
        <v>0.33315306511521342</v>
      </c>
      <c r="E14">
        <v>0.33940507405996323</v>
      </c>
      <c r="F14">
        <v>0.36001733118295665</v>
      </c>
    </row>
    <row r="15" spans="1:6" x14ac:dyDescent="0.25">
      <c r="A15">
        <v>1995</v>
      </c>
      <c r="B15">
        <v>0.35067436099052429</v>
      </c>
      <c r="C15">
        <v>0.33452633103728302</v>
      </c>
      <c r="D15">
        <v>0.33824564017355446</v>
      </c>
      <c r="E15">
        <v>0.33852979902923103</v>
      </c>
      <c r="F15">
        <v>0.34920098811388012</v>
      </c>
    </row>
    <row r="16" spans="1:6" x14ac:dyDescent="0.25">
      <c r="A16">
        <v>1996</v>
      </c>
      <c r="B16">
        <v>0.30434781312942505</v>
      </c>
      <c r="C16">
        <v>0.30679406479001042</v>
      </c>
      <c r="D16">
        <v>0.30819683644175533</v>
      </c>
      <c r="E16">
        <v>0.30573887276649475</v>
      </c>
      <c r="F16">
        <v>0.30348851555585854</v>
      </c>
    </row>
    <row r="17" spans="1:6" x14ac:dyDescent="0.25">
      <c r="A17">
        <v>1997</v>
      </c>
      <c r="B17">
        <v>0.26956522464752197</v>
      </c>
      <c r="C17">
        <v>0.27817331631481651</v>
      </c>
      <c r="D17">
        <v>0.2709095198512077</v>
      </c>
      <c r="E17">
        <v>0.27338833163678644</v>
      </c>
      <c r="F17">
        <v>0.2695530108511448</v>
      </c>
    </row>
    <row r="18" spans="1:6" x14ac:dyDescent="0.25">
      <c r="A18">
        <v>1998</v>
      </c>
      <c r="B18">
        <v>0.3430493175983429</v>
      </c>
      <c r="C18">
        <v>0.31621912422776227</v>
      </c>
      <c r="D18">
        <v>0.31271353800594814</v>
      </c>
      <c r="E18">
        <v>0.31573280028998851</v>
      </c>
      <c r="F18">
        <v>0.33435923972725867</v>
      </c>
    </row>
    <row r="19" spans="1:6" x14ac:dyDescent="0.25">
      <c r="A19">
        <v>1999</v>
      </c>
      <c r="B19">
        <v>0.25872689485549927</v>
      </c>
      <c r="C19">
        <v>0.28286562258005138</v>
      </c>
      <c r="D19">
        <v>0.27654516890645031</v>
      </c>
      <c r="E19">
        <v>0.28018135598301885</v>
      </c>
      <c r="F19">
        <v>0.28138632720708845</v>
      </c>
    </row>
    <row r="20" spans="1:6" x14ac:dyDescent="0.25">
      <c r="A20">
        <v>2000</v>
      </c>
      <c r="B20">
        <v>0.30885529518127441</v>
      </c>
      <c r="C20">
        <v>0.30447611433267596</v>
      </c>
      <c r="D20">
        <v>0.30864462181925767</v>
      </c>
      <c r="E20">
        <v>0.3094890230894089</v>
      </c>
      <c r="F20">
        <v>0.30817437353730198</v>
      </c>
    </row>
    <row r="21" spans="1:6" x14ac:dyDescent="0.25">
      <c r="A21">
        <v>2001</v>
      </c>
      <c r="B21">
        <v>0.2932790219783783</v>
      </c>
      <c r="C21">
        <v>0.30996625009179118</v>
      </c>
      <c r="D21">
        <v>0.31235578151047227</v>
      </c>
      <c r="E21">
        <v>0.3117872311919927</v>
      </c>
      <c r="F21">
        <v>0.30737118357419968</v>
      </c>
    </row>
    <row r="22" spans="1:6" x14ac:dyDescent="0.25">
      <c r="A22">
        <v>2002</v>
      </c>
      <c r="B22">
        <v>0.33266532421112061</v>
      </c>
      <c r="C22">
        <v>0.31471189543604849</v>
      </c>
      <c r="D22">
        <v>0.31839093524217604</v>
      </c>
      <c r="E22">
        <v>0.31995645138621331</v>
      </c>
      <c r="F22">
        <v>0.31303684094548223</v>
      </c>
    </row>
    <row r="23" spans="1:6" x14ac:dyDescent="0.25">
      <c r="A23">
        <v>2003</v>
      </c>
      <c r="B23">
        <v>0.29126214981079102</v>
      </c>
      <c r="C23">
        <v>0.30234938293695446</v>
      </c>
      <c r="D23">
        <v>0.30408468064665795</v>
      </c>
      <c r="E23">
        <v>0.30809729203581809</v>
      </c>
      <c r="F23">
        <v>0.29678414872288705</v>
      </c>
    </row>
    <row r="24" spans="1:6" x14ac:dyDescent="0.25">
      <c r="A24">
        <v>2004</v>
      </c>
      <c r="B24">
        <v>0.30158731341362</v>
      </c>
      <c r="C24">
        <v>0.29137469252943998</v>
      </c>
      <c r="D24">
        <v>0.28526734203100207</v>
      </c>
      <c r="E24">
        <v>0.29028318646550177</v>
      </c>
      <c r="F24">
        <v>0.29405825927853585</v>
      </c>
    </row>
    <row r="25" spans="1:6" x14ac:dyDescent="0.25">
      <c r="A25">
        <v>2005</v>
      </c>
      <c r="B25">
        <v>0.29263156652450562</v>
      </c>
      <c r="C25">
        <v>0.30309589132666587</v>
      </c>
      <c r="D25">
        <v>0.30441561080515384</v>
      </c>
      <c r="E25">
        <v>0.305473459944129</v>
      </c>
      <c r="F25">
        <v>0.30670402427017684</v>
      </c>
    </row>
    <row r="26" spans="1:6" x14ac:dyDescent="0.25">
      <c r="A26">
        <v>2006</v>
      </c>
      <c r="B26">
        <v>0.31662869453430176</v>
      </c>
      <c r="C26">
        <v>0.30032211939990522</v>
      </c>
      <c r="D26">
        <v>0.30074744701385503</v>
      </c>
      <c r="E26">
        <v>0.30387140661478046</v>
      </c>
      <c r="F26">
        <v>0.29936054757237429</v>
      </c>
    </row>
    <row r="27" spans="1:6" x14ac:dyDescent="0.25">
      <c r="A27">
        <v>2007</v>
      </c>
      <c r="B27">
        <v>0.32378855347633362</v>
      </c>
      <c r="C27">
        <v>0.30877213242650037</v>
      </c>
      <c r="D27">
        <v>0.31099383589625357</v>
      </c>
      <c r="E27">
        <v>0.31143042105436325</v>
      </c>
      <c r="F27">
        <v>0.31641818815469741</v>
      </c>
    </row>
    <row r="28" spans="1:6" x14ac:dyDescent="0.25">
      <c r="A28">
        <v>2008</v>
      </c>
      <c r="B28">
        <v>0.308270663022995</v>
      </c>
      <c r="C28">
        <v>0.31561786864697927</v>
      </c>
      <c r="D28">
        <v>0.31295839202404024</v>
      </c>
      <c r="E28">
        <v>0.31108253422379495</v>
      </c>
      <c r="F28">
        <v>0.31818930175900462</v>
      </c>
    </row>
    <row r="29" spans="1:6" x14ac:dyDescent="0.25">
      <c r="A29">
        <v>2009</v>
      </c>
      <c r="B29">
        <v>0.30421686172485352</v>
      </c>
      <c r="C29">
        <v>0.30088931144773956</v>
      </c>
      <c r="D29">
        <v>0.29937458840012554</v>
      </c>
      <c r="E29">
        <v>0.30158553607761862</v>
      </c>
      <c r="F29">
        <v>0.29690806390345093</v>
      </c>
    </row>
    <row r="30" spans="1:6" x14ac:dyDescent="0.25">
      <c r="A30">
        <v>2010</v>
      </c>
      <c r="B30">
        <v>0.22096318006515503</v>
      </c>
      <c r="C30">
        <v>0.29165321768820285</v>
      </c>
      <c r="D30">
        <v>0.30302641174197198</v>
      </c>
      <c r="E30">
        <v>0.28726993325352668</v>
      </c>
      <c r="F30">
        <v>0.3079481359422207</v>
      </c>
    </row>
    <row r="31" spans="1:6" x14ac:dyDescent="0.25">
      <c r="A31">
        <v>2011</v>
      </c>
      <c r="B31">
        <v>0.25301206111907959</v>
      </c>
      <c r="C31">
        <v>0.29056902673840523</v>
      </c>
      <c r="D31">
        <v>0.29561367610096934</v>
      </c>
      <c r="E31">
        <v>0.28369061687588693</v>
      </c>
      <c r="F31">
        <v>0.28496091145277019</v>
      </c>
    </row>
    <row r="32" spans="1:6" x14ac:dyDescent="0.25">
      <c r="A32">
        <v>2012</v>
      </c>
      <c r="B32">
        <v>0.34337350726127625</v>
      </c>
      <c r="C32">
        <v>0.29605962260067464</v>
      </c>
      <c r="D32">
        <v>0.29834927231073383</v>
      </c>
      <c r="E32">
        <v>0.30170943227410318</v>
      </c>
      <c r="F32">
        <v>0.30457611916959287</v>
      </c>
    </row>
    <row r="33" spans="1:6" x14ac:dyDescent="0.25">
      <c r="A33">
        <v>2013</v>
      </c>
      <c r="B33">
        <v>0.29325512051582336</v>
      </c>
      <c r="C33">
        <v>0.27607860396802425</v>
      </c>
      <c r="D33">
        <v>0.26792270199954504</v>
      </c>
      <c r="E33">
        <v>0.26652599848806863</v>
      </c>
      <c r="F33">
        <v>0.26133523337543008</v>
      </c>
    </row>
    <row r="34" spans="1:6" x14ac:dyDescent="0.25">
      <c r="A34">
        <v>2014</v>
      </c>
      <c r="B34">
        <v>0.27272728085517883</v>
      </c>
      <c r="C34">
        <v>0.27671616150438788</v>
      </c>
      <c r="D34">
        <v>0.28711836794018747</v>
      </c>
      <c r="E34">
        <v>0.28290823572874069</v>
      </c>
      <c r="F34">
        <v>0.29418011400103572</v>
      </c>
    </row>
    <row r="35" spans="1:6" x14ac:dyDescent="0.25">
      <c r="A35">
        <v>2015</v>
      </c>
      <c r="B35">
        <v>0.28020566701889038</v>
      </c>
      <c r="C35">
        <v>0.26352136230468748</v>
      </c>
      <c r="D35">
        <v>0.26444836005568506</v>
      </c>
      <c r="E35">
        <v>0.27226672585308553</v>
      </c>
      <c r="F35">
        <v>0.28691261203587054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heetViews>
  <sheetFormatPr defaultRowHeight="15" x14ac:dyDescent="0.25"/>
  <sheetData>
    <row r="1" spans="1:17" x14ac:dyDescent="0.25">
      <c r="A1" t="s">
        <v>0</v>
      </c>
      <c r="B1" t="s">
        <v>133</v>
      </c>
      <c r="C1" t="s">
        <v>206</v>
      </c>
      <c r="D1" t="s">
        <v>207</v>
      </c>
      <c r="E1" t="s">
        <v>208</v>
      </c>
      <c r="F1" t="s">
        <v>209</v>
      </c>
      <c r="G1" t="s">
        <v>210</v>
      </c>
      <c r="H1" t="s">
        <v>211</v>
      </c>
      <c r="I1" t="s">
        <v>212</v>
      </c>
      <c r="J1" t="s">
        <v>213</v>
      </c>
      <c r="K1" t="s">
        <v>214</v>
      </c>
      <c r="L1" t="s">
        <v>215</v>
      </c>
      <c r="M1" t="s">
        <v>216</v>
      </c>
      <c r="N1" t="s">
        <v>217</v>
      </c>
      <c r="O1" t="s">
        <v>218</v>
      </c>
      <c r="P1" t="s">
        <v>219</v>
      </c>
      <c r="Q1" t="s">
        <v>220</v>
      </c>
    </row>
    <row r="2" spans="1:17" x14ac:dyDescent="0.25">
      <c r="A2">
        <v>1982</v>
      </c>
      <c r="B2">
        <v>0.46242773532867432</v>
      </c>
      <c r="C2">
        <v>0.46409379726648337</v>
      </c>
      <c r="D2">
        <v>0.46453619608283042</v>
      </c>
      <c r="E2">
        <v>0.46242752921581265</v>
      </c>
      <c r="F2">
        <v>0.46392442610859869</v>
      </c>
      <c r="G2">
        <v>0.46473965284228325</v>
      </c>
      <c r="H2">
        <v>0.46457282567024227</v>
      </c>
      <c r="I2">
        <v>0.4665861330926418</v>
      </c>
      <c r="J2">
        <v>0.46398527595400813</v>
      </c>
      <c r="K2">
        <v>0.46420208203792573</v>
      </c>
      <c r="L2">
        <v>0.46320335960388181</v>
      </c>
      <c r="M2">
        <v>0.46839358285069471</v>
      </c>
      <c r="N2">
        <v>0.4635187363922596</v>
      </c>
      <c r="O2">
        <v>0.46087533977627754</v>
      </c>
      <c r="P2">
        <v>0.46516305410861969</v>
      </c>
      <c r="Q2">
        <v>0.46422863295674327</v>
      </c>
    </row>
    <row r="3" spans="1:17" x14ac:dyDescent="0.25">
      <c r="A3">
        <v>1983</v>
      </c>
      <c r="B3">
        <v>0.45858585834503174</v>
      </c>
      <c r="C3">
        <v>0.45417230641841888</v>
      </c>
      <c r="D3">
        <v>0.45471237155795097</v>
      </c>
      <c r="E3">
        <v>0.45297438612580299</v>
      </c>
      <c r="F3">
        <v>0.4541836217343807</v>
      </c>
      <c r="G3">
        <v>0.45483320039510733</v>
      </c>
      <c r="H3">
        <v>0.45112343752384182</v>
      </c>
      <c r="I3">
        <v>0.45506889051198962</v>
      </c>
      <c r="J3">
        <v>0.45492313918471339</v>
      </c>
      <c r="K3">
        <v>0.45396970427036282</v>
      </c>
      <c r="L3">
        <v>0.45604491361975669</v>
      </c>
      <c r="M3">
        <v>0.45399232995510108</v>
      </c>
      <c r="N3">
        <v>0.45702121815085417</v>
      </c>
      <c r="O3">
        <v>0.45520888975262641</v>
      </c>
      <c r="P3">
        <v>0.45464731132984165</v>
      </c>
      <c r="Q3">
        <v>0.4588955897092819</v>
      </c>
    </row>
    <row r="4" spans="1:17" x14ac:dyDescent="0.25">
      <c r="A4">
        <v>1984</v>
      </c>
      <c r="B4">
        <v>0.41060903668403625</v>
      </c>
      <c r="C4">
        <v>0.41898042371869088</v>
      </c>
      <c r="D4">
        <v>0.41894504719972614</v>
      </c>
      <c r="E4">
        <v>0.4210899188220501</v>
      </c>
      <c r="F4">
        <v>0.41827063760161398</v>
      </c>
      <c r="G4">
        <v>0.42050324842333792</v>
      </c>
      <c r="H4">
        <v>0.41425611883401869</v>
      </c>
      <c r="I4">
        <v>0.41974761128425597</v>
      </c>
      <c r="J4">
        <v>0.41994525685906409</v>
      </c>
      <c r="K4">
        <v>0.41925999471545217</v>
      </c>
      <c r="L4">
        <v>0.41943802353739734</v>
      </c>
      <c r="M4">
        <v>0.42316001439094542</v>
      </c>
      <c r="N4">
        <v>0.41856745615601543</v>
      </c>
      <c r="O4">
        <v>0.41958548942208285</v>
      </c>
      <c r="P4">
        <v>0.4187452090084553</v>
      </c>
      <c r="Q4">
        <v>0.41278619793057442</v>
      </c>
    </row>
    <row r="5" spans="1:17" x14ac:dyDescent="0.25">
      <c r="A5">
        <v>1985</v>
      </c>
      <c r="B5">
        <v>0.39177489280700684</v>
      </c>
      <c r="C5">
        <v>0.39270129913091661</v>
      </c>
      <c r="D5">
        <v>0.39372037389874465</v>
      </c>
      <c r="E5">
        <v>0.38840842223167416</v>
      </c>
      <c r="F5">
        <v>0.39238811275362967</v>
      </c>
      <c r="G5">
        <v>0.39301315906643874</v>
      </c>
      <c r="H5">
        <v>0.40448903450369833</v>
      </c>
      <c r="I5">
        <v>0.39442283055186272</v>
      </c>
      <c r="J5">
        <v>0.39295368972420691</v>
      </c>
      <c r="K5">
        <v>0.39408284145593642</v>
      </c>
      <c r="L5">
        <v>0.39239878013730051</v>
      </c>
      <c r="M5">
        <v>0.38848799219727514</v>
      </c>
      <c r="N5">
        <v>0.39432275637984276</v>
      </c>
      <c r="O5">
        <v>0.39360432386398314</v>
      </c>
      <c r="P5">
        <v>0.39336498060822489</v>
      </c>
      <c r="Q5">
        <v>0.39514687621593475</v>
      </c>
    </row>
    <row r="6" spans="1:17" x14ac:dyDescent="0.25">
      <c r="A6">
        <v>1986</v>
      </c>
      <c r="B6">
        <v>0.42994242906570435</v>
      </c>
      <c r="C6">
        <v>0.41936417025327677</v>
      </c>
      <c r="D6">
        <v>0.42160254412889481</v>
      </c>
      <c r="E6">
        <v>0.41588403174281119</v>
      </c>
      <c r="F6">
        <v>0.41941284543275836</v>
      </c>
      <c r="G6">
        <v>0.41988873460888859</v>
      </c>
      <c r="H6">
        <v>0.4239576359093189</v>
      </c>
      <c r="I6">
        <v>0.42249430257081982</v>
      </c>
      <c r="J6">
        <v>0.41972065201401715</v>
      </c>
      <c r="K6">
        <v>0.42114828953146932</v>
      </c>
      <c r="L6">
        <v>0.42257855552434925</v>
      </c>
      <c r="M6">
        <v>0.41732416144013401</v>
      </c>
      <c r="N6">
        <v>0.42123980203270911</v>
      </c>
      <c r="O6">
        <v>0.42058795717358588</v>
      </c>
      <c r="P6">
        <v>0.42063009220361713</v>
      </c>
      <c r="Q6">
        <v>0.42361044424772265</v>
      </c>
    </row>
    <row r="7" spans="1:17" x14ac:dyDescent="0.25">
      <c r="A7">
        <v>1987</v>
      </c>
      <c r="B7">
        <v>0.38387715816497803</v>
      </c>
      <c r="C7">
        <v>0.39052555578947074</v>
      </c>
      <c r="D7">
        <v>0.39025228813290597</v>
      </c>
      <c r="E7">
        <v>0.39444387656450275</v>
      </c>
      <c r="F7">
        <v>0.3902166306078434</v>
      </c>
      <c r="G7">
        <v>0.38948487049341196</v>
      </c>
      <c r="H7">
        <v>0.39221295385062693</v>
      </c>
      <c r="I7">
        <v>0.39071432578563692</v>
      </c>
      <c r="J7">
        <v>0.39135170894861221</v>
      </c>
      <c r="K7">
        <v>0.39098056423664101</v>
      </c>
      <c r="L7">
        <v>0.39173485797643659</v>
      </c>
      <c r="M7">
        <v>0.38495470267534249</v>
      </c>
      <c r="N7">
        <v>0.39205279344320298</v>
      </c>
      <c r="O7">
        <v>0.39135282301902774</v>
      </c>
      <c r="P7">
        <v>0.39039811131358143</v>
      </c>
      <c r="Q7">
        <v>0.38978118386864657</v>
      </c>
    </row>
    <row r="8" spans="1:17" x14ac:dyDescent="0.25">
      <c r="A8">
        <v>1988</v>
      </c>
      <c r="B8">
        <v>0.38562092185020447</v>
      </c>
      <c r="C8">
        <v>0.37933190551400187</v>
      </c>
      <c r="D8">
        <v>0.37909284207224853</v>
      </c>
      <c r="E8">
        <v>0.38349844339489936</v>
      </c>
      <c r="F8">
        <v>0.37922685694694525</v>
      </c>
      <c r="G8">
        <v>0.37927920258045195</v>
      </c>
      <c r="H8">
        <v>0.38240240806341175</v>
      </c>
      <c r="I8">
        <v>0.37888786700367927</v>
      </c>
      <c r="J8">
        <v>0.37900006216764454</v>
      </c>
      <c r="K8">
        <v>0.37931911909580235</v>
      </c>
      <c r="L8">
        <v>0.37996691703796392</v>
      </c>
      <c r="M8">
        <v>0.38406645038723941</v>
      </c>
      <c r="N8">
        <v>0.37989203345775607</v>
      </c>
      <c r="O8">
        <v>0.37736273279786109</v>
      </c>
      <c r="P8">
        <v>0.38027673825621605</v>
      </c>
      <c r="Q8">
        <v>0.37614115259051323</v>
      </c>
    </row>
    <row r="9" spans="1:17" x14ac:dyDescent="0.25">
      <c r="A9">
        <v>1989</v>
      </c>
      <c r="B9">
        <v>0.3767605721950531</v>
      </c>
      <c r="C9">
        <v>0.38563938981294632</v>
      </c>
      <c r="D9">
        <v>0.38644815284013745</v>
      </c>
      <c r="E9">
        <v>0.38463106933236119</v>
      </c>
      <c r="F9">
        <v>0.38619180673360826</v>
      </c>
      <c r="G9">
        <v>0.3890914933085442</v>
      </c>
      <c r="H9">
        <v>0.37432823488116251</v>
      </c>
      <c r="I9">
        <v>0.38468550702929494</v>
      </c>
      <c r="J9">
        <v>0.38587609136104584</v>
      </c>
      <c r="K9">
        <v>0.38523462668061259</v>
      </c>
      <c r="L9">
        <v>0.38695562183856963</v>
      </c>
      <c r="M9">
        <v>0.38363816952705387</v>
      </c>
      <c r="N9">
        <v>0.38493328779935831</v>
      </c>
      <c r="O9">
        <v>0.38497192391753199</v>
      </c>
      <c r="P9">
        <v>0.38756703290343286</v>
      </c>
      <c r="Q9">
        <v>0.38894416284561156</v>
      </c>
    </row>
    <row r="10" spans="1:17" x14ac:dyDescent="0.25">
      <c r="A10">
        <v>1990</v>
      </c>
      <c r="B10">
        <v>0.37627813220024109</v>
      </c>
      <c r="C10">
        <v>0.38219956463575372</v>
      </c>
      <c r="D10">
        <v>0.38150673365592963</v>
      </c>
      <c r="E10">
        <v>0.386419653236866</v>
      </c>
      <c r="F10">
        <v>0.38173741701245317</v>
      </c>
      <c r="G10">
        <v>0.38185050845146179</v>
      </c>
      <c r="H10">
        <v>0.39024688014388087</v>
      </c>
      <c r="I10">
        <v>0.38287974402308456</v>
      </c>
      <c r="J10">
        <v>0.38261727470159529</v>
      </c>
      <c r="K10">
        <v>0.38192646050453183</v>
      </c>
      <c r="L10">
        <v>0.38353239834308628</v>
      </c>
      <c r="M10">
        <v>0.38401186367869378</v>
      </c>
      <c r="N10">
        <v>0.38156162774562841</v>
      </c>
      <c r="O10">
        <v>0.38215913388133055</v>
      </c>
      <c r="P10">
        <v>0.38320530173182482</v>
      </c>
      <c r="Q10">
        <v>0.37689828586578367</v>
      </c>
    </row>
    <row r="11" spans="1:17" x14ac:dyDescent="0.25">
      <c r="A11">
        <v>1991</v>
      </c>
      <c r="B11">
        <v>0.3919999897480011</v>
      </c>
      <c r="C11">
        <v>0.37587051388621329</v>
      </c>
      <c r="D11">
        <v>0.37722590783238408</v>
      </c>
      <c r="E11">
        <v>0.37312098100781449</v>
      </c>
      <c r="F11">
        <v>0.37640033769607539</v>
      </c>
      <c r="G11">
        <v>0.37755995029211048</v>
      </c>
      <c r="H11">
        <v>0.38148967111110693</v>
      </c>
      <c r="I11">
        <v>0.37611670827865595</v>
      </c>
      <c r="J11">
        <v>0.37630028754472739</v>
      </c>
      <c r="K11">
        <v>0.37586391893029208</v>
      </c>
      <c r="L11">
        <v>0.37654593876004216</v>
      </c>
      <c r="M11">
        <v>0.37698969733715054</v>
      </c>
      <c r="N11">
        <v>0.37570977658033367</v>
      </c>
      <c r="O11">
        <v>0.3757153708934784</v>
      </c>
      <c r="P11">
        <v>0.37823787873983389</v>
      </c>
      <c r="Q11">
        <v>0.37777380537986754</v>
      </c>
    </row>
    <row r="12" spans="1:17" x14ac:dyDescent="0.25">
      <c r="A12">
        <v>1992</v>
      </c>
      <c r="B12">
        <v>0.35546037554740906</v>
      </c>
      <c r="C12">
        <v>0.36361245816946036</v>
      </c>
      <c r="D12">
        <v>0.36426270227134228</v>
      </c>
      <c r="E12">
        <v>0.36249840971827502</v>
      </c>
      <c r="F12">
        <v>0.36391162025928503</v>
      </c>
      <c r="G12">
        <v>0.36391733351349831</v>
      </c>
      <c r="H12">
        <v>0.36430533483624455</v>
      </c>
      <c r="I12">
        <v>0.36414079581201075</v>
      </c>
      <c r="J12">
        <v>0.36403724795579911</v>
      </c>
      <c r="K12">
        <v>0.36410149827599531</v>
      </c>
      <c r="L12">
        <v>0.36386859448254105</v>
      </c>
      <c r="M12">
        <v>0.36273790727555749</v>
      </c>
      <c r="N12">
        <v>0.36494496735930437</v>
      </c>
      <c r="O12">
        <v>0.36298901405930517</v>
      </c>
      <c r="P12">
        <v>0.36381919619441028</v>
      </c>
      <c r="Q12">
        <v>0.35839405827224252</v>
      </c>
    </row>
    <row r="13" spans="1:17" x14ac:dyDescent="0.25">
      <c r="A13">
        <v>1993</v>
      </c>
      <c r="B13">
        <v>0.32978722453117371</v>
      </c>
      <c r="C13">
        <v>0.33778256237506865</v>
      </c>
      <c r="D13">
        <v>0.33883845189213752</v>
      </c>
      <c r="E13">
        <v>0.33650118231773374</v>
      </c>
      <c r="F13">
        <v>0.33772532325983051</v>
      </c>
      <c r="G13">
        <v>0.33984558403491977</v>
      </c>
      <c r="H13">
        <v>0.33671976813673976</v>
      </c>
      <c r="I13">
        <v>0.34022074544429781</v>
      </c>
      <c r="J13">
        <v>0.33737284797430045</v>
      </c>
      <c r="K13">
        <v>0.33835608953237534</v>
      </c>
      <c r="L13">
        <v>0.33911794054508204</v>
      </c>
      <c r="M13">
        <v>0.33686254447698599</v>
      </c>
      <c r="N13">
        <v>0.3389871617853642</v>
      </c>
      <c r="O13">
        <v>0.33627833455801009</v>
      </c>
      <c r="P13">
        <v>0.33857130786776535</v>
      </c>
      <c r="Q13">
        <v>0.33870640316605566</v>
      </c>
    </row>
    <row r="14" spans="1:17" x14ac:dyDescent="0.25">
      <c r="A14">
        <v>1994</v>
      </c>
      <c r="B14">
        <v>0.33273056149482727</v>
      </c>
      <c r="C14">
        <v>0.33300294750928883</v>
      </c>
      <c r="D14">
        <v>0.33254453895986086</v>
      </c>
      <c r="E14">
        <v>0.33151928953826426</v>
      </c>
      <c r="F14">
        <v>0.33306522107124331</v>
      </c>
      <c r="G14">
        <v>0.33492439220845704</v>
      </c>
      <c r="H14">
        <v>0.34031329309940339</v>
      </c>
      <c r="I14">
        <v>0.33140188625454908</v>
      </c>
      <c r="J14">
        <v>0.33280102623999125</v>
      </c>
      <c r="K14">
        <v>0.33187062165141101</v>
      </c>
      <c r="L14">
        <v>0.33353869844973094</v>
      </c>
      <c r="M14">
        <v>0.3374632492363453</v>
      </c>
      <c r="N14">
        <v>0.33665424820780754</v>
      </c>
      <c r="O14">
        <v>0.33365408629178994</v>
      </c>
      <c r="P14">
        <v>0.33337053330242622</v>
      </c>
      <c r="Q14">
        <v>0.32524750305712224</v>
      </c>
    </row>
    <row r="15" spans="1:17" x14ac:dyDescent="0.25">
      <c r="A15">
        <v>1995</v>
      </c>
      <c r="B15">
        <v>0.35067436099052429</v>
      </c>
      <c r="C15">
        <v>0.33452633103728302</v>
      </c>
      <c r="D15">
        <v>0.3348732724189758</v>
      </c>
      <c r="E15">
        <v>0.33387318480014794</v>
      </c>
      <c r="F15">
        <v>0.33525266930460934</v>
      </c>
      <c r="G15">
        <v>0.33414664420485496</v>
      </c>
      <c r="H15">
        <v>0.32788669234514239</v>
      </c>
      <c r="I15">
        <v>0.33504105037450793</v>
      </c>
      <c r="J15">
        <v>0.3348307960033417</v>
      </c>
      <c r="K15">
        <v>0.33375925374031068</v>
      </c>
      <c r="L15">
        <v>0.33618927280604838</v>
      </c>
      <c r="M15">
        <v>0.33320687651634218</v>
      </c>
      <c r="N15">
        <v>0.33807842579483993</v>
      </c>
      <c r="O15">
        <v>0.33378875857591633</v>
      </c>
      <c r="P15">
        <v>0.334946247279644</v>
      </c>
      <c r="Q15">
        <v>0.33743716984987254</v>
      </c>
    </row>
    <row r="16" spans="1:17" x14ac:dyDescent="0.25">
      <c r="A16">
        <v>1996</v>
      </c>
      <c r="B16">
        <v>0.30434781312942505</v>
      </c>
      <c r="C16">
        <v>0.30679406479001042</v>
      </c>
      <c r="D16">
        <v>0.30665279044210908</v>
      </c>
      <c r="E16">
        <v>0.3051068274974823</v>
      </c>
      <c r="F16">
        <v>0.30700501975417138</v>
      </c>
      <c r="G16">
        <v>0.30877702498435972</v>
      </c>
      <c r="H16">
        <v>0.3070384776294231</v>
      </c>
      <c r="I16">
        <v>0.30580219696462158</v>
      </c>
      <c r="J16">
        <v>0.30711828532814978</v>
      </c>
      <c r="K16">
        <v>0.30509344127774241</v>
      </c>
      <c r="L16">
        <v>0.30761086098849771</v>
      </c>
      <c r="M16">
        <v>0.30969178639352324</v>
      </c>
      <c r="N16">
        <v>0.30619205924868592</v>
      </c>
      <c r="O16">
        <v>0.3064066190421581</v>
      </c>
      <c r="P16">
        <v>0.30861998474597929</v>
      </c>
      <c r="Q16">
        <v>0.31129803188145161</v>
      </c>
    </row>
    <row r="17" spans="1:17" x14ac:dyDescent="0.25">
      <c r="A17">
        <v>1997</v>
      </c>
      <c r="B17">
        <v>0.26956522464752197</v>
      </c>
      <c r="C17">
        <v>0.27817331631481651</v>
      </c>
      <c r="D17">
        <v>0.27826309435069568</v>
      </c>
      <c r="E17">
        <v>0.27916846211254598</v>
      </c>
      <c r="F17">
        <v>0.2780046799778938</v>
      </c>
      <c r="G17">
        <v>0.27900877052545542</v>
      </c>
      <c r="H17">
        <v>0.28736533223092559</v>
      </c>
      <c r="I17">
        <v>0.27748318141698836</v>
      </c>
      <c r="J17">
        <v>0.27879323968291281</v>
      </c>
      <c r="K17">
        <v>0.27815826310217379</v>
      </c>
      <c r="L17">
        <v>0.27622207182645797</v>
      </c>
      <c r="M17">
        <v>0.27588145193457597</v>
      </c>
      <c r="N17">
        <v>0.27836909414827826</v>
      </c>
      <c r="O17">
        <v>0.27781811366975306</v>
      </c>
      <c r="P17">
        <v>0.27818390725553033</v>
      </c>
      <c r="Q17">
        <v>0.28413808873295782</v>
      </c>
    </row>
    <row r="18" spans="1:17" x14ac:dyDescent="0.25">
      <c r="A18">
        <v>1998</v>
      </c>
      <c r="B18">
        <v>0.3430493175983429</v>
      </c>
      <c r="C18">
        <v>0.31621912422776227</v>
      </c>
      <c r="D18">
        <v>0.31622793807089333</v>
      </c>
      <c r="E18">
        <v>0.31737209956347945</v>
      </c>
      <c r="F18">
        <v>0.31524996063113214</v>
      </c>
      <c r="G18">
        <v>0.31644400636851788</v>
      </c>
      <c r="H18">
        <v>0.31787831264734268</v>
      </c>
      <c r="I18">
        <v>0.32092721360921861</v>
      </c>
      <c r="J18">
        <v>0.31594409914314747</v>
      </c>
      <c r="K18">
        <v>0.31711744070053099</v>
      </c>
      <c r="L18">
        <v>0.31748095983266833</v>
      </c>
      <c r="M18">
        <v>0.31044280669093133</v>
      </c>
      <c r="N18">
        <v>0.31798346319794657</v>
      </c>
      <c r="O18">
        <v>0.31628873816132552</v>
      </c>
      <c r="P18">
        <v>0.31593807663023465</v>
      </c>
      <c r="Q18">
        <v>0.31375588957965378</v>
      </c>
    </row>
    <row r="19" spans="1:17" x14ac:dyDescent="0.25">
      <c r="A19">
        <v>1999</v>
      </c>
      <c r="B19">
        <v>0.25872689485549927</v>
      </c>
      <c r="C19">
        <v>0.28286562258005138</v>
      </c>
      <c r="D19">
        <v>0.28242590737342838</v>
      </c>
      <c r="E19">
        <v>0.28377554008364675</v>
      </c>
      <c r="F19">
        <v>0.28212029743194578</v>
      </c>
      <c r="G19">
        <v>0.28164789593219763</v>
      </c>
      <c r="H19">
        <v>0.29070166146755222</v>
      </c>
      <c r="I19">
        <v>0.28591838404536252</v>
      </c>
      <c r="J19">
        <v>0.28241901659965518</v>
      </c>
      <c r="K19">
        <v>0.28321272104978562</v>
      </c>
      <c r="L19">
        <v>0.28302084863185883</v>
      </c>
      <c r="M19">
        <v>0.27824150919914242</v>
      </c>
      <c r="N19">
        <v>0.28623525956273083</v>
      </c>
      <c r="O19">
        <v>0.28267024424672132</v>
      </c>
      <c r="P19">
        <v>0.2826280400454998</v>
      </c>
      <c r="Q19">
        <v>0.28369853916764259</v>
      </c>
    </row>
    <row r="20" spans="1:17" x14ac:dyDescent="0.25">
      <c r="A20">
        <v>2000</v>
      </c>
      <c r="B20">
        <v>0.30885529518127441</v>
      </c>
      <c r="C20">
        <v>0.30447611433267596</v>
      </c>
      <c r="D20">
        <v>0.30391223302483561</v>
      </c>
      <c r="E20">
        <v>0.3072834721803665</v>
      </c>
      <c r="F20">
        <v>0.30412548127770433</v>
      </c>
      <c r="G20">
        <v>0.30516871687769892</v>
      </c>
      <c r="H20">
        <v>0.29852037942409515</v>
      </c>
      <c r="I20">
        <v>0.306077123016119</v>
      </c>
      <c r="J20">
        <v>0.30478363940119751</v>
      </c>
      <c r="K20">
        <v>0.30376604828238479</v>
      </c>
      <c r="L20">
        <v>0.30593487498164185</v>
      </c>
      <c r="M20">
        <v>0.3041296719610691</v>
      </c>
      <c r="N20">
        <v>0.30402478882670403</v>
      </c>
      <c r="O20">
        <v>0.30351031488180158</v>
      </c>
      <c r="P20">
        <v>0.30461682826280601</v>
      </c>
      <c r="Q20">
        <v>0.31177364447712896</v>
      </c>
    </row>
    <row r="21" spans="1:17" x14ac:dyDescent="0.25">
      <c r="A21">
        <v>2001</v>
      </c>
      <c r="B21">
        <v>0.2932790219783783</v>
      </c>
      <c r="C21">
        <v>0.30996625009179118</v>
      </c>
      <c r="D21">
        <v>0.31021890407800673</v>
      </c>
      <c r="E21">
        <v>0.31059333741664885</v>
      </c>
      <c r="F21">
        <v>0.30964891144633294</v>
      </c>
      <c r="G21">
        <v>0.31039154413342479</v>
      </c>
      <c r="H21">
        <v>0.31582085689902306</v>
      </c>
      <c r="I21">
        <v>0.3086899116933346</v>
      </c>
      <c r="J21">
        <v>0.31078026506304746</v>
      </c>
      <c r="K21">
        <v>0.31033860507607458</v>
      </c>
      <c r="L21">
        <v>0.31142860685288909</v>
      </c>
      <c r="M21">
        <v>0.31008235609531398</v>
      </c>
      <c r="N21">
        <v>0.30834274604916567</v>
      </c>
      <c r="O21">
        <v>0.31125271055102349</v>
      </c>
      <c r="P21">
        <v>0.310046250373125</v>
      </c>
      <c r="Q21">
        <v>0.30859777352213857</v>
      </c>
    </row>
    <row r="22" spans="1:17" x14ac:dyDescent="0.25">
      <c r="A22">
        <v>2002</v>
      </c>
      <c r="B22">
        <v>0.33266532421112061</v>
      </c>
      <c r="C22">
        <v>0.31471189543604849</v>
      </c>
      <c r="D22">
        <v>0.31445334485173232</v>
      </c>
      <c r="E22">
        <v>0.31534452420473102</v>
      </c>
      <c r="F22">
        <v>0.3146997691690922</v>
      </c>
      <c r="G22">
        <v>0.31205153936147689</v>
      </c>
      <c r="H22">
        <v>0.31942341497540472</v>
      </c>
      <c r="I22">
        <v>0.31613848453760146</v>
      </c>
      <c r="J22">
        <v>0.31489478719234465</v>
      </c>
      <c r="K22">
        <v>0.31495475748181345</v>
      </c>
      <c r="L22">
        <v>0.31445742961764334</v>
      </c>
      <c r="M22">
        <v>0.31650619107484823</v>
      </c>
      <c r="N22">
        <v>0.31422568491101266</v>
      </c>
      <c r="O22">
        <v>0.31269395253062249</v>
      </c>
      <c r="P22">
        <v>0.31498512583971022</v>
      </c>
      <c r="Q22">
        <v>0.31408767798542969</v>
      </c>
    </row>
    <row r="23" spans="1:17" x14ac:dyDescent="0.25">
      <c r="A23">
        <v>2003</v>
      </c>
      <c r="B23">
        <v>0.29126214981079102</v>
      </c>
      <c r="C23">
        <v>0.30234938293695446</v>
      </c>
      <c r="D23">
        <v>0.30146908664703365</v>
      </c>
      <c r="E23">
        <v>0.30296825709939001</v>
      </c>
      <c r="F23">
        <v>0.30222605031728739</v>
      </c>
      <c r="G23">
        <v>0.3013063645362854</v>
      </c>
      <c r="H23">
        <v>0.29462394762039185</v>
      </c>
      <c r="I23">
        <v>0.30277555620670321</v>
      </c>
      <c r="J23">
        <v>0.30239255395531656</v>
      </c>
      <c r="K23">
        <v>0.30142951858043665</v>
      </c>
      <c r="L23">
        <v>0.30372305861115456</v>
      </c>
      <c r="M23">
        <v>0.30061212998628617</v>
      </c>
      <c r="N23">
        <v>0.30425256642699239</v>
      </c>
      <c r="O23">
        <v>0.30200543656945228</v>
      </c>
      <c r="P23">
        <v>0.30243335628509521</v>
      </c>
      <c r="Q23">
        <v>0.30632220190763471</v>
      </c>
    </row>
    <row r="24" spans="1:17" x14ac:dyDescent="0.25">
      <c r="A24">
        <v>2004</v>
      </c>
      <c r="B24">
        <v>0.30158731341362</v>
      </c>
      <c r="C24">
        <v>0.29137469252943998</v>
      </c>
      <c r="D24">
        <v>0.29092889952659612</v>
      </c>
      <c r="E24">
        <v>0.29264234974980352</v>
      </c>
      <c r="F24">
        <v>0.29059311181306846</v>
      </c>
      <c r="G24">
        <v>0.29295792526006698</v>
      </c>
      <c r="H24">
        <v>0.29689502224326131</v>
      </c>
      <c r="I24">
        <v>0.28996952193975445</v>
      </c>
      <c r="J24">
        <v>0.29157400223612784</v>
      </c>
      <c r="K24">
        <v>0.29192570370435716</v>
      </c>
      <c r="L24">
        <v>0.29030382844805719</v>
      </c>
      <c r="M24">
        <v>0.28719205597043035</v>
      </c>
      <c r="N24">
        <v>0.28923063346743588</v>
      </c>
      <c r="O24">
        <v>0.29158120471239091</v>
      </c>
      <c r="P24">
        <v>0.29120634427666664</v>
      </c>
      <c r="Q24">
        <v>0.2866540916264057</v>
      </c>
    </row>
    <row r="25" spans="1:17" x14ac:dyDescent="0.25">
      <c r="A25">
        <v>2005</v>
      </c>
      <c r="B25">
        <v>0.29263156652450562</v>
      </c>
      <c r="C25">
        <v>0.30309589132666587</v>
      </c>
      <c r="D25">
        <v>0.30437373761832714</v>
      </c>
      <c r="E25">
        <v>0.29964438226819035</v>
      </c>
      <c r="F25">
        <v>0.30230496808886526</v>
      </c>
      <c r="G25">
        <v>0.30536689111590387</v>
      </c>
      <c r="H25">
        <v>0.30988353051245215</v>
      </c>
      <c r="I25">
        <v>0.30657473622262477</v>
      </c>
      <c r="J25">
        <v>0.30258850681781768</v>
      </c>
      <c r="K25">
        <v>0.30438701057434081</v>
      </c>
      <c r="L25">
        <v>0.30589067718386653</v>
      </c>
      <c r="M25">
        <v>0.30325385585427284</v>
      </c>
      <c r="N25">
        <v>0.30154759523272512</v>
      </c>
      <c r="O25">
        <v>0.30295822802186018</v>
      </c>
      <c r="P25">
        <v>0.3041515633314848</v>
      </c>
      <c r="Q25">
        <v>0.30300122426450254</v>
      </c>
    </row>
    <row r="26" spans="1:17" x14ac:dyDescent="0.25">
      <c r="A26">
        <v>2006</v>
      </c>
      <c r="B26">
        <v>0.31662869453430176</v>
      </c>
      <c r="C26">
        <v>0.30032211939990522</v>
      </c>
      <c r="D26">
        <v>0.30105012089014055</v>
      </c>
      <c r="E26">
        <v>0.2997298351228237</v>
      </c>
      <c r="F26">
        <v>0.30026292039453978</v>
      </c>
      <c r="G26">
        <v>0.30218231022357944</v>
      </c>
      <c r="H26">
        <v>0.30139953847229484</v>
      </c>
      <c r="I26">
        <v>0.29805711904168125</v>
      </c>
      <c r="J26">
        <v>0.30103140684962276</v>
      </c>
      <c r="K26">
        <v>0.30082124112546438</v>
      </c>
      <c r="L26">
        <v>0.29984884072840212</v>
      </c>
      <c r="M26">
        <v>0.29858344681560989</v>
      </c>
      <c r="N26">
        <v>0.29934279908239841</v>
      </c>
      <c r="O26">
        <v>0.30077802301943302</v>
      </c>
      <c r="P26">
        <v>0.30044804750382897</v>
      </c>
      <c r="Q26">
        <v>0.3004171181470156</v>
      </c>
    </row>
    <row r="27" spans="1:17" x14ac:dyDescent="0.25">
      <c r="A27">
        <v>2007</v>
      </c>
      <c r="B27">
        <v>0.32378855347633362</v>
      </c>
      <c r="C27">
        <v>0.30877213242650037</v>
      </c>
      <c r="D27">
        <v>0.30730259035527707</v>
      </c>
      <c r="E27">
        <v>0.31032974596321583</v>
      </c>
      <c r="F27">
        <v>0.30766793595254421</v>
      </c>
      <c r="G27">
        <v>0.31048996743559842</v>
      </c>
      <c r="H27">
        <v>0.30892653332650655</v>
      </c>
      <c r="I27">
        <v>0.30774059592187408</v>
      </c>
      <c r="J27">
        <v>0.30899168500304225</v>
      </c>
      <c r="K27">
        <v>0.30788339367508888</v>
      </c>
      <c r="L27">
        <v>0.30929214932024474</v>
      </c>
      <c r="M27">
        <v>0.30890259787440305</v>
      </c>
      <c r="N27">
        <v>0.30751311381161206</v>
      </c>
      <c r="O27">
        <v>0.30979250067472464</v>
      </c>
      <c r="P27">
        <v>0.30868092986941337</v>
      </c>
      <c r="Q27">
        <v>0.3052318290174007</v>
      </c>
    </row>
    <row r="28" spans="1:17" x14ac:dyDescent="0.25">
      <c r="A28">
        <v>2008</v>
      </c>
      <c r="B28">
        <v>0.308270663022995</v>
      </c>
      <c r="C28">
        <v>0.31561786864697927</v>
      </c>
      <c r="D28">
        <v>0.31510892082750797</v>
      </c>
      <c r="E28">
        <v>0.31501253516972061</v>
      </c>
      <c r="F28">
        <v>0.31516922748088833</v>
      </c>
      <c r="G28">
        <v>0.3143104830384254</v>
      </c>
      <c r="H28">
        <v>0.32128125973045829</v>
      </c>
      <c r="I28">
        <v>0.31620955808460716</v>
      </c>
      <c r="J28">
        <v>0.31604517048597336</v>
      </c>
      <c r="K28">
        <v>0.31589828647673124</v>
      </c>
      <c r="L28">
        <v>0.31509605383872985</v>
      </c>
      <c r="M28">
        <v>0.31496131652593612</v>
      </c>
      <c r="N28">
        <v>0.31374186730384823</v>
      </c>
      <c r="O28">
        <v>0.31555269254744045</v>
      </c>
      <c r="P28">
        <v>0.31603018297255037</v>
      </c>
      <c r="Q28">
        <v>0.30910593448579315</v>
      </c>
    </row>
    <row r="29" spans="1:17" x14ac:dyDescent="0.25">
      <c r="A29">
        <v>2009</v>
      </c>
      <c r="B29">
        <v>0.30421686172485352</v>
      </c>
      <c r="C29">
        <v>0.30088931144773956</v>
      </c>
      <c r="D29">
        <v>0.30239570413529876</v>
      </c>
      <c r="E29">
        <v>0.2985149776637554</v>
      </c>
      <c r="F29">
        <v>0.30072836504876616</v>
      </c>
      <c r="G29">
        <v>0.3014890295565128</v>
      </c>
      <c r="H29">
        <v>0.32094510522484776</v>
      </c>
      <c r="I29">
        <v>0.30211410893499846</v>
      </c>
      <c r="J29">
        <v>0.3006441278606653</v>
      </c>
      <c r="K29">
        <v>0.30245531386137015</v>
      </c>
      <c r="L29">
        <v>0.29938835313916212</v>
      </c>
      <c r="M29">
        <v>0.30809693087637424</v>
      </c>
      <c r="N29">
        <v>0.29702199961245057</v>
      </c>
      <c r="O29">
        <v>0.29818876066803934</v>
      </c>
      <c r="P29">
        <v>0.30234119902551176</v>
      </c>
      <c r="Q29">
        <v>0.29629374559223648</v>
      </c>
    </row>
    <row r="30" spans="1:17" x14ac:dyDescent="0.25">
      <c r="A30">
        <v>2010</v>
      </c>
      <c r="B30">
        <v>0.22096318006515503</v>
      </c>
      <c r="C30">
        <v>0.29165321768820285</v>
      </c>
      <c r="D30">
        <v>0.29144074623286725</v>
      </c>
      <c r="E30">
        <v>0.29567557050287718</v>
      </c>
      <c r="F30">
        <v>0.29059929367899895</v>
      </c>
      <c r="G30">
        <v>0.29015937548875803</v>
      </c>
      <c r="H30">
        <v>0.29151686295866963</v>
      </c>
      <c r="I30">
        <v>0.29664701770246032</v>
      </c>
      <c r="J30">
        <v>0.29130765080451959</v>
      </c>
      <c r="K30">
        <v>0.2925428599566221</v>
      </c>
      <c r="L30">
        <v>0.29647017768025397</v>
      </c>
      <c r="M30">
        <v>0.29057643026113511</v>
      </c>
      <c r="N30">
        <v>0.29063883259892465</v>
      </c>
      <c r="O30">
        <v>0.29112167645990844</v>
      </c>
      <c r="P30">
        <v>0.29216975609958168</v>
      </c>
      <c r="Q30">
        <v>0.2896382240206003</v>
      </c>
    </row>
    <row r="31" spans="1:17" x14ac:dyDescent="0.25">
      <c r="A31">
        <v>2011</v>
      </c>
      <c r="B31">
        <v>0.25301206111907959</v>
      </c>
      <c r="C31">
        <v>0.29056902673840523</v>
      </c>
      <c r="D31">
        <v>0.29193592372536659</v>
      </c>
      <c r="E31">
        <v>0.28580039009451863</v>
      </c>
      <c r="F31">
        <v>0.29059989902377126</v>
      </c>
      <c r="G31">
        <v>0.29375540295243263</v>
      </c>
      <c r="H31">
        <v>0.29479880765080457</v>
      </c>
      <c r="I31">
        <v>0.29151896306872366</v>
      </c>
      <c r="J31">
        <v>0.29089373180270195</v>
      </c>
      <c r="K31">
        <v>0.29053705477714542</v>
      </c>
      <c r="L31">
        <v>0.2919302745461464</v>
      </c>
      <c r="M31">
        <v>0.28900659951567653</v>
      </c>
      <c r="N31">
        <v>0.28896391046047215</v>
      </c>
      <c r="O31">
        <v>0.29115187963843348</v>
      </c>
      <c r="P31">
        <v>0.29244465842843054</v>
      </c>
      <c r="Q31">
        <v>0.29656719866394987</v>
      </c>
    </row>
    <row r="32" spans="1:17" x14ac:dyDescent="0.25">
      <c r="A32">
        <v>2012</v>
      </c>
      <c r="B32">
        <v>0.34337350726127625</v>
      </c>
      <c r="C32">
        <v>0.29605962260067464</v>
      </c>
      <c r="D32">
        <v>0.29500586190819739</v>
      </c>
      <c r="E32">
        <v>0.2979836235493421</v>
      </c>
      <c r="F32">
        <v>0.29481731885671619</v>
      </c>
      <c r="G32">
        <v>0.29861804991960528</v>
      </c>
      <c r="H32">
        <v>0.30148494338989262</v>
      </c>
      <c r="I32">
        <v>0.29702954885363575</v>
      </c>
      <c r="J32">
        <v>0.29530054903030395</v>
      </c>
      <c r="K32">
        <v>0.29529698584973818</v>
      </c>
      <c r="L32">
        <v>0.29955740009248261</v>
      </c>
      <c r="M32">
        <v>0.29940994998812676</v>
      </c>
      <c r="N32">
        <v>0.29413517016172402</v>
      </c>
      <c r="O32">
        <v>0.29675695620477199</v>
      </c>
      <c r="P32">
        <v>0.29720850190520287</v>
      </c>
      <c r="Q32">
        <v>0.28903712508082391</v>
      </c>
    </row>
    <row r="33" spans="1:17" x14ac:dyDescent="0.25">
      <c r="A33">
        <v>2013</v>
      </c>
      <c r="B33">
        <v>0.29325512051582336</v>
      </c>
      <c r="C33">
        <v>0.27607860396802425</v>
      </c>
      <c r="D33">
        <v>0.27575894196331502</v>
      </c>
      <c r="E33">
        <v>0.27496226873993868</v>
      </c>
      <c r="F33">
        <v>0.27601645456254487</v>
      </c>
      <c r="G33">
        <v>0.27628158017992976</v>
      </c>
      <c r="H33">
        <v>0.2946156756877899</v>
      </c>
      <c r="I33">
        <v>0.27406876698136329</v>
      </c>
      <c r="J33">
        <v>0.27651644809544085</v>
      </c>
      <c r="K33">
        <v>0.27569343578815464</v>
      </c>
      <c r="L33">
        <v>0.27286008495092395</v>
      </c>
      <c r="M33">
        <v>0.27582240130007268</v>
      </c>
      <c r="N33">
        <v>0.27277151447534564</v>
      </c>
      <c r="O33">
        <v>0.27476622968912123</v>
      </c>
      <c r="P33">
        <v>0.27710346703231337</v>
      </c>
      <c r="Q33">
        <v>0.27653143173456191</v>
      </c>
    </row>
    <row r="34" spans="1:17" x14ac:dyDescent="0.25">
      <c r="A34">
        <v>2014</v>
      </c>
      <c r="B34">
        <v>0.27272728085517883</v>
      </c>
      <c r="C34">
        <v>0.27671616150438788</v>
      </c>
      <c r="D34">
        <v>0.27564590345323087</v>
      </c>
      <c r="E34">
        <v>0.27482346767187116</v>
      </c>
      <c r="F34">
        <v>0.27567762392759326</v>
      </c>
      <c r="G34">
        <v>0.27739960174262523</v>
      </c>
      <c r="H34">
        <v>0.28334985888004305</v>
      </c>
      <c r="I34">
        <v>0.27781817150115962</v>
      </c>
      <c r="J34">
        <v>0.27618343831598768</v>
      </c>
      <c r="K34">
        <v>0.27648889569938184</v>
      </c>
      <c r="L34">
        <v>0.27838378310203549</v>
      </c>
      <c r="M34">
        <v>0.27805130183696747</v>
      </c>
      <c r="N34">
        <v>0.27663595199584962</v>
      </c>
      <c r="O34">
        <v>0.2778788974583149</v>
      </c>
      <c r="P34">
        <v>0.27715547958016395</v>
      </c>
      <c r="Q34">
        <v>0.26994636942446226</v>
      </c>
    </row>
    <row r="35" spans="1:17" x14ac:dyDescent="0.25">
      <c r="A35">
        <v>2015</v>
      </c>
      <c r="B35">
        <v>0.28020566701889038</v>
      </c>
      <c r="C35">
        <v>0.26352136230468748</v>
      </c>
      <c r="D35">
        <v>0.26051704294979572</v>
      </c>
      <c r="E35">
        <v>0.26628183707594871</v>
      </c>
      <c r="F35">
        <v>0.26246483087539674</v>
      </c>
      <c r="G35">
        <v>0.2631331955939531</v>
      </c>
      <c r="H35">
        <v>0.27987400671839713</v>
      </c>
      <c r="I35">
        <v>0.25875328354537491</v>
      </c>
      <c r="J35">
        <v>0.26401013313233851</v>
      </c>
      <c r="K35">
        <v>0.26255670811235904</v>
      </c>
      <c r="L35">
        <v>0.25828482273221021</v>
      </c>
      <c r="M35">
        <v>0.26324254772067068</v>
      </c>
      <c r="N35">
        <v>0.26317255795001981</v>
      </c>
      <c r="O35">
        <v>0.26437632125616073</v>
      </c>
      <c r="P35">
        <v>0.26191630843281744</v>
      </c>
      <c r="Q35">
        <v>0.24701309482753275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I1" zoomScale="110" zoomScaleNormal="110" workbookViewId="0">
      <selection activeCell="Z26" sqref="Z26"/>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172</v>
      </c>
      <c r="B1" t="s">
        <v>173</v>
      </c>
      <c r="C1" t="s">
        <v>174</v>
      </c>
      <c r="D1" t="s">
        <v>189</v>
      </c>
      <c r="F1" t="s">
        <v>30</v>
      </c>
      <c r="G1" t="s">
        <v>28</v>
      </c>
      <c r="H1" t="s">
        <v>146</v>
      </c>
    </row>
    <row r="2" spans="1:27" x14ac:dyDescent="0.25">
      <c r="A2">
        <v>1982</v>
      </c>
      <c r="B2">
        <f>INDEX('All Lags - Data'!$C:$C,MATCH($A2,'All Lags - Data'!$E:$E,0))</f>
        <v>0.46242773532867432</v>
      </c>
      <c r="C2">
        <f>INDEX('All Lags - Data'!$D:$D,MATCH($A2,'All Lags - Data'!$E:$E,0))</f>
        <v>0.46409379726648337</v>
      </c>
      <c r="D2" s="11">
        <f>(C2-B2)/C2</f>
        <v>3.5899250272728679E-3</v>
      </c>
      <c r="F2" t="s">
        <v>43</v>
      </c>
      <c r="G2">
        <v>22</v>
      </c>
      <c r="H2">
        <f>IFERROR(INDEX('All Lags - Data'!$B:$B,MATCH($G2,'All Lags - Data'!$A:$A,0)),0)</f>
        <v>0</v>
      </c>
      <c r="Z2" s="13"/>
      <c r="AA2" s="13"/>
    </row>
    <row r="3" spans="1:27" x14ac:dyDescent="0.25">
      <c r="A3">
        <v>1983</v>
      </c>
      <c r="B3">
        <f>INDEX('All Lags - Data'!$C:$C,MATCH($A3,'All Lags - Data'!$E:$E,0))</f>
        <v>0.45858585834503174</v>
      </c>
      <c r="C3">
        <f>INDEX('All Lags - Data'!$D:$D,MATCH($A3,'All Lags - Data'!$E:$E,0))</f>
        <v>0.45417230641841888</v>
      </c>
      <c r="D3" s="11">
        <f t="shared" ref="D3:D35" si="0">(C3-B3)/C3</f>
        <v>-9.7177918253490998E-3</v>
      </c>
      <c r="F3" t="s">
        <v>111</v>
      </c>
      <c r="G3">
        <v>41</v>
      </c>
      <c r="H3">
        <f>IFERROR(INDEX('All Lags - Data'!$B:$B,MATCH($G3,'All Lags - Data'!$A:$A,0)),0)</f>
        <v>6.3000001013278961E-2</v>
      </c>
      <c r="Z3" s="13"/>
      <c r="AA3" s="13"/>
    </row>
    <row r="4" spans="1:27" x14ac:dyDescent="0.25">
      <c r="A4">
        <v>1984</v>
      </c>
      <c r="B4">
        <f>INDEX('All Lags - Data'!$C:$C,MATCH($A4,'All Lags - Data'!$E:$E,0))</f>
        <v>0.41060903668403625</v>
      </c>
      <c r="C4">
        <f>INDEX('All Lags - Data'!$D:$D,MATCH($A4,'All Lags - Data'!$E:$E,0))</f>
        <v>0.41898042371869088</v>
      </c>
      <c r="D4" s="11">
        <f t="shared" si="0"/>
        <v>1.9980377508700221E-2</v>
      </c>
      <c r="F4" t="s">
        <v>47</v>
      </c>
      <c r="G4">
        <v>29</v>
      </c>
      <c r="H4">
        <f>IFERROR(INDEX('All Lags - Data'!$B:$B,MATCH($G4,'All Lags - Data'!$A:$A,0)),0)</f>
        <v>8.2999996840953827E-2</v>
      </c>
      <c r="Z4" s="13"/>
      <c r="AA4" s="13"/>
    </row>
    <row r="5" spans="1:27" x14ac:dyDescent="0.25">
      <c r="A5">
        <v>1985</v>
      </c>
      <c r="B5">
        <f>INDEX('All Lags - Data'!$C:$C,MATCH($A5,'All Lags - Data'!$E:$E,0))</f>
        <v>0.39177489280700684</v>
      </c>
      <c r="C5">
        <f>INDEX('All Lags - Data'!$D:$D,MATCH($A5,'All Lags - Data'!$E:$E,0))</f>
        <v>0.39270129913091661</v>
      </c>
      <c r="D5" s="11">
        <f t="shared" si="0"/>
        <v>2.3590610114099428E-3</v>
      </c>
      <c r="F5" t="s">
        <v>46</v>
      </c>
      <c r="G5">
        <v>27</v>
      </c>
      <c r="H5">
        <f>IFERROR(INDEX('All Lags - Data'!$B:$B,MATCH($G5,'All Lags - Data'!$A:$A,0)),0)</f>
        <v>0.2630000114440918</v>
      </c>
      <c r="Z5" s="13"/>
      <c r="AA5" s="13"/>
    </row>
    <row r="6" spans="1:27" ht="15.75" x14ac:dyDescent="0.25">
      <c r="A6">
        <v>1986</v>
      </c>
      <c r="B6">
        <f>INDEX('All Lags - Data'!$C:$C,MATCH($A6,'All Lags - Data'!$E:$E,0))</f>
        <v>0.42994242906570435</v>
      </c>
      <c r="C6">
        <f>INDEX('All Lags - Data'!$D:$D,MATCH($A6,'All Lags - Data'!$E:$E,0))</f>
        <v>0.41936417025327677</v>
      </c>
      <c r="D6" s="11">
        <f t="shared" si="0"/>
        <v>-2.5224517407004019E-2</v>
      </c>
      <c r="F6" t="s">
        <v>53</v>
      </c>
      <c r="G6">
        <v>45</v>
      </c>
      <c r="H6">
        <f>IFERROR(INDEX('All Lags - Data'!$B:$B,MATCH($G6,'All Lags - Data'!$A:$A,0)),0)</f>
        <v>4.3999999761581421E-2</v>
      </c>
      <c r="Z6" s="14" t="s">
        <v>140</v>
      </c>
      <c r="AA6" s="15" t="s">
        <v>197</v>
      </c>
    </row>
    <row r="7" spans="1:27" x14ac:dyDescent="0.25">
      <c r="A7">
        <v>1987</v>
      </c>
      <c r="B7">
        <f>INDEX('All Lags - Data'!$C:$C,MATCH($A7,'All Lags - Data'!$E:$E,0))</f>
        <v>0.38387715816497803</v>
      </c>
      <c r="C7">
        <f>INDEX('All Lags - Data'!$D:$D,MATCH($A7,'All Lags - Data'!$E:$E,0))</f>
        <v>0.39052555578947074</v>
      </c>
      <c r="D7" s="11">
        <f t="shared" si="0"/>
        <v>1.7024231899632213E-2</v>
      </c>
      <c r="F7" t="s">
        <v>40</v>
      </c>
      <c r="G7">
        <v>18</v>
      </c>
      <c r="H7">
        <f>IFERROR(INDEX('All Lags - Data'!$B:$B,MATCH($G7,'All Lags - Data'!$A:$A,0)),0)</f>
        <v>7.0000002160668373E-3</v>
      </c>
      <c r="Z7" s="16" t="str">
        <f>INDEX(States!$D$2:$D$52,MATCH($F2,States!$B$2:$B$52,0))</f>
        <v>Louisiana</v>
      </c>
      <c r="AA7" s="17">
        <f>H2</f>
        <v>0</v>
      </c>
    </row>
    <row r="8" spans="1:27" x14ac:dyDescent="0.25">
      <c r="A8">
        <v>1988</v>
      </c>
      <c r="B8">
        <f>INDEX('All Lags - Data'!$C:$C,MATCH($A8,'All Lags - Data'!$E:$E,0))</f>
        <v>0.38562092185020447</v>
      </c>
      <c r="C8">
        <f>INDEX('All Lags - Data'!$D:$D,MATCH($A8,'All Lags - Data'!$E:$E,0))</f>
        <v>0.37933190551400187</v>
      </c>
      <c r="D8" s="11">
        <f t="shared" si="0"/>
        <v>-1.6579191586009265E-2</v>
      </c>
      <c r="F8" t="s">
        <v>91</v>
      </c>
      <c r="G8">
        <v>28</v>
      </c>
      <c r="H8">
        <f>IFERROR(INDEX('All Lags - Data'!$B:$B,MATCH($G8,'All Lags - Data'!$A:$A,0)),0)</f>
        <v>0</v>
      </c>
      <c r="Z8" s="16" t="str">
        <f>INDEX(States!$D$2:$D$52,MATCH($F3,States!$B$2:$B$52,0))</f>
        <v>Oregon</v>
      </c>
      <c r="AA8" s="17">
        <f t="shared" ref="AA8:AA19" si="1">H3</f>
        <v>6.3000001013278961E-2</v>
      </c>
    </row>
    <row r="9" spans="1:27" x14ac:dyDescent="0.25">
      <c r="A9">
        <v>1989</v>
      </c>
      <c r="B9">
        <f>INDEX('All Lags - Data'!$C:$C,MATCH($A9,'All Lags - Data'!$E:$E,0))</f>
        <v>0.3767605721950531</v>
      </c>
      <c r="C9">
        <f>INDEX('All Lags - Data'!$D:$D,MATCH($A9,'All Lags - Data'!$E:$E,0))</f>
        <v>0.38563938981294632</v>
      </c>
      <c r="D9" s="11">
        <f t="shared" si="0"/>
        <v>2.3023627389826214E-2</v>
      </c>
      <c r="F9" t="s">
        <v>56</v>
      </c>
      <c r="G9">
        <v>48</v>
      </c>
      <c r="H9">
        <f>IFERROR(INDEX('All Lags - Data'!$B:$B,MATCH($G9,'All Lags - Data'!$A:$A,0)),0)</f>
        <v>0</v>
      </c>
      <c r="Z9" s="16" t="str">
        <f>INDEX(States!$D$2:$D$52,MATCH($F4,States!$B$2:$B$52,0))</f>
        <v>Missouri</v>
      </c>
      <c r="AA9" s="17">
        <f t="shared" si="1"/>
        <v>8.2999996840953827E-2</v>
      </c>
    </row>
    <row r="10" spans="1:27" x14ac:dyDescent="0.25">
      <c r="A10">
        <v>1990</v>
      </c>
      <c r="B10">
        <f>INDEX('All Lags - Data'!$C:$C,MATCH($A10,'All Lags - Data'!$E:$E,0))</f>
        <v>0.37627813220024109</v>
      </c>
      <c r="C10">
        <f>INDEX('All Lags - Data'!$D:$D,MATCH($A10,'All Lags - Data'!$E:$E,0))</f>
        <v>0.38219956463575372</v>
      </c>
      <c r="D10" s="11">
        <f t="shared" si="0"/>
        <v>1.5493038149208547E-2</v>
      </c>
      <c r="F10" t="s">
        <v>54</v>
      </c>
      <c r="G10">
        <v>46</v>
      </c>
      <c r="H10">
        <f>IFERROR(INDEX('All Lags - Data'!$B:$B,MATCH($G10,'All Lags - Data'!$A:$A,0)),0)</f>
        <v>0</v>
      </c>
      <c r="Z10" s="16" t="str">
        <f>INDEX(States!$D$2:$D$52,MATCH($F5,States!$B$2:$B$52,0))</f>
        <v>Minnesota</v>
      </c>
      <c r="AA10" s="17">
        <f t="shared" si="1"/>
        <v>0.2630000114440918</v>
      </c>
    </row>
    <row r="11" spans="1:27" x14ac:dyDescent="0.25">
      <c r="A11">
        <v>1991</v>
      </c>
      <c r="B11">
        <f>INDEX('All Lags - Data'!$C:$C,MATCH($A11,'All Lags - Data'!$E:$E,0))</f>
        <v>0.3919999897480011</v>
      </c>
      <c r="C11">
        <f>INDEX('All Lags - Data'!$D:$D,MATCH($A11,'All Lags - Data'!$E:$E,0))</f>
        <v>0.37587051388621329</v>
      </c>
      <c r="D11" s="11">
        <f t="shared" si="0"/>
        <v>-4.2912320243004384E-2</v>
      </c>
      <c r="F11" t="s">
        <v>113</v>
      </c>
      <c r="G11">
        <v>42</v>
      </c>
      <c r="H11">
        <f>IFERROR(INDEX('All Lags - Data'!$B:$B,MATCH($G11,'All Lags - Data'!$A:$A,0)),0)</f>
        <v>0.19200000166893005</v>
      </c>
      <c r="Z11" s="16" t="str">
        <f>INDEX(States!$D$2:$D$52,MATCH($F6,States!$B$2:$B$52,0))</f>
        <v>South Carolina</v>
      </c>
      <c r="AA11" s="17">
        <f t="shared" si="1"/>
        <v>4.3999999761581421E-2</v>
      </c>
    </row>
    <row r="12" spans="1:27" x14ac:dyDescent="0.25">
      <c r="A12">
        <v>1992</v>
      </c>
      <c r="B12">
        <f>INDEX('All Lags - Data'!$C:$C,MATCH($A12,'All Lags - Data'!$E:$E,0))</f>
        <v>0.35546037554740906</v>
      </c>
      <c r="C12">
        <f>INDEX('All Lags - Data'!$D:$D,MATCH($A12,'All Lags - Data'!$E:$E,0))</f>
        <v>0.36361245816946036</v>
      </c>
      <c r="D12" s="11">
        <f t="shared" si="0"/>
        <v>2.2419701082552167E-2</v>
      </c>
      <c r="F12" t="s">
        <v>132</v>
      </c>
      <c r="G12">
        <v>56</v>
      </c>
      <c r="H12">
        <f>IFERROR(INDEX('All Lags - Data'!$B:$B,MATCH($G12,'All Lags - Data'!$A:$A,0)),0)</f>
        <v>0.10899999737739563</v>
      </c>
      <c r="Z12" s="16" t="str">
        <f>INDEX(States!$D$2:$D$52,MATCH($F7,States!$B$2:$B$52,0))</f>
        <v>Indiana</v>
      </c>
      <c r="AA12" s="17">
        <f t="shared" si="1"/>
        <v>7.0000002160668373E-3</v>
      </c>
    </row>
    <row r="13" spans="1:27" x14ac:dyDescent="0.25">
      <c r="A13">
        <v>1993</v>
      </c>
      <c r="B13">
        <f>INDEX('All Lags - Data'!$C:$C,MATCH($A13,'All Lags - Data'!$E:$E,0))</f>
        <v>0.32978722453117371</v>
      </c>
      <c r="C13">
        <f>INDEX('All Lags - Data'!$D:$D,MATCH($A13,'All Lags - Data'!$E:$E,0))</f>
        <v>0.33778256237506865</v>
      </c>
      <c r="D13" s="11">
        <f t="shared" si="0"/>
        <v>2.367007280564425E-2</v>
      </c>
      <c r="F13" t="s">
        <v>57</v>
      </c>
      <c r="G13">
        <v>55</v>
      </c>
      <c r="H13">
        <f>IFERROR(INDEX('All Lags - Data'!$B:$B,MATCH($G13,'All Lags - Data'!$A:$A,0)),0)</f>
        <v>1.7999999225139618E-2</v>
      </c>
      <c r="Z13" s="16" t="str">
        <f>INDEX(States!$D$2:$D$52,MATCH($F8,States!$B$2:$B$52,0))</f>
        <v>Mississippi</v>
      </c>
      <c r="AA13" s="17">
        <f t="shared" si="1"/>
        <v>0</v>
      </c>
    </row>
    <row r="14" spans="1:27" x14ac:dyDescent="0.25">
      <c r="A14">
        <v>1994</v>
      </c>
      <c r="B14">
        <f>INDEX('All Lags - Data'!$C:$C,MATCH($A14,'All Lags - Data'!$E:$E,0))</f>
        <v>0.33273056149482727</v>
      </c>
      <c r="C14">
        <f>INDEX('All Lags - Data'!$D:$D,MATCH($A14,'All Lags - Data'!$E:$E,0))</f>
        <v>0.33300294750928883</v>
      </c>
      <c r="D14" s="11">
        <f t="shared" si="0"/>
        <v>8.1796877925219703E-4</v>
      </c>
      <c r="F14" t="s">
        <v>84</v>
      </c>
      <c r="G14">
        <v>23</v>
      </c>
      <c r="H14">
        <f>IFERROR(INDEX('All Lags - Data'!$B:$B,MATCH($G14,'All Lags - Data'!$A:$A,0)),0)</f>
        <v>0</v>
      </c>
      <c r="Z14" s="16" t="str">
        <f>INDEX(States!$D$2:$D$52,MATCH($F9,States!$B$2:$B$52,0))</f>
        <v>Texas</v>
      </c>
      <c r="AA14" s="17">
        <f t="shared" si="1"/>
        <v>0</v>
      </c>
    </row>
    <row r="15" spans="1:27" x14ac:dyDescent="0.25">
      <c r="A15">
        <v>1995</v>
      </c>
      <c r="B15">
        <f>INDEX('All Lags - Data'!$C:$C,MATCH($A15,'All Lags - Data'!$E:$E,0))</f>
        <v>0.35067436099052429</v>
      </c>
      <c r="C15">
        <f>INDEX('All Lags - Data'!$D:$D,MATCH($A15,'All Lags - Data'!$E:$E,0))</f>
        <v>0.33452633103728302</v>
      </c>
      <c r="D15" s="11">
        <f t="shared" si="0"/>
        <v>-4.827132711248841E-2</v>
      </c>
      <c r="F15" t="s">
        <v>48</v>
      </c>
      <c r="G15">
        <v>31</v>
      </c>
      <c r="H15">
        <f>IFERROR(INDEX('All Lags - Data'!$B:$B,MATCH($G15,'All Lags - Data'!$A:$A,0)),0)</f>
        <v>1.4000000432133675E-2</v>
      </c>
      <c r="Z15" s="16" t="str">
        <f>INDEX(States!$D$2:$D$52,MATCH($F10,States!$B$2:$B$52,0))</f>
        <v>South Dakota</v>
      </c>
      <c r="AA15" s="17">
        <f t="shared" si="1"/>
        <v>0</v>
      </c>
    </row>
    <row r="16" spans="1:27" ht="15" customHeight="1" x14ac:dyDescent="0.25">
      <c r="A16">
        <v>1996</v>
      </c>
      <c r="B16">
        <f>INDEX('All Lags - Data'!$C:$C,MATCH($A16,'All Lags - Data'!$E:$E,0))</f>
        <v>0.30434781312942505</v>
      </c>
      <c r="C16">
        <f>INDEX('All Lags - Data'!$D:$D,MATCH($A16,'All Lags - Data'!$E:$E,0))</f>
        <v>0.30679406479001042</v>
      </c>
      <c r="D16" s="11">
        <f t="shared" si="0"/>
        <v>7.9735951289010322E-3</v>
      </c>
      <c r="F16" t="s">
        <v>32</v>
      </c>
      <c r="G16">
        <v>5</v>
      </c>
      <c r="H16">
        <f>IFERROR(INDEX('All Lags - Data'!$B:$B,MATCH($G16,'All Lags - Data'!$A:$A,0)),0)</f>
        <v>4.0000001899898052E-3</v>
      </c>
      <c r="Z16" s="16" t="str">
        <f>INDEX(States!$D$2:$D$52,MATCH($F11,States!$B$2:$B$52,0))</f>
        <v>Pennsylvania</v>
      </c>
      <c r="AA16" s="17">
        <f t="shared" si="1"/>
        <v>0.19200000166893005</v>
      </c>
    </row>
    <row r="17" spans="1:27" ht="15" customHeight="1" x14ac:dyDescent="0.25">
      <c r="A17">
        <v>1997</v>
      </c>
      <c r="B17">
        <f>INDEX('All Lags - Data'!$C:$C,MATCH($A17,'All Lags - Data'!$E:$E,0))</f>
        <v>0.26956522464752197</v>
      </c>
      <c r="C17">
        <f>INDEX('All Lags - Data'!$D:$D,MATCH($A17,'All Lags - Data'!$E:$E,0))</f>
        <v>0.27817331631481651</v>
      </c>
      <c r="D17" s="11">
        <f t="shared" si="0"/>
        <v>3.0945066124000619E-2</v>
      </c>
      <c r="F17" t="s">
        <v>42</v>
      </c>
      <c r="G17">
        <v>21</v>
      </c>
      <c r="H17">
        <f>IFERROR(INDEX('All Lags - Data'!$B:$B,MATCH($G17,'All Lags - Data'!$A:$A,0)),0)</f>
        <v>0</v>
      </c>
      <c r="Z17" s="16" t="str">
        <f>INDEX(States!$D$2:$D$52,MATCH($F12,States!$B$2:$B$52,0))</f>
        <v>Wyoming</v>
      </c>
      <c r="AA17" s="17">
        <f t="shared" si="1"/>
        <v>0.10899999737739563</v>
      </c>
    </row>
    <row r="18" spans="1:27" x14ac:dyDescent="0.25">
      <c r="A18">
        <v>1998</v>
      </c>
      <c r="B18">
        <f>INDEX('All Lags - Data'!$C:$C,MATCH($A18,'All Lags - Data'!$E:$E,0))</f>
        <v>0.3430493175983429</v>
      </c>
      <c r="C18">
        <f>INDEX('All Lags - Data'!$D:$D,MATCH($A18,'All Lags - Data'!$E:$E,0))</f>
        <v>0.31621912422776227</v>
      </c>
      <c r="D18" s="11">
        <f t="shared" si="0"/>
        <v>-8.48468397858686E-2</v>
      </c>
      <c r="F18" t="s">
        <v>55</v>
      </c>
      <c r="G18">
        <v>47</v>
      </c>
      <c r="H18">
        <f>IFERROR(INDEX('All Lags - Data'!$B:$B,MATCH($G18,'All Lags - Data'!$A:$A,0)),0)</f>
        <v>0</v>
      </c>
      <c r="Z18" s="16" t="str">
        <f>INDEX(States!$D$2:$D$52,MATCH($F13,States!$B$2:$B$52,0))</f>
        <v>Wisconsin</v>
      </c>
      <c r="AA18" s="17">
        <f t="shared" si="1"/>
        <v>1.7999999225139618E-2</v>
      </c>
    </row>
    <row r="19" spans="1:27" x14ac:dyDescent="0.25">
      <c r="A19">
        <v>1999</v>
      </c>
      <c r="B19">
        <f>INDEX('All Lags - Data'!$C:$C,MATCH($A19,'All Lags - Data'!$E:$E,0))</f>
        <v>0.25872689485549927</v>
      </c>
      <c r="C19">
        <f>INDEX('All Lags - Data'!$D:$D,MATCH($A19,'All Lags - Data'!$E:$E,0))</f>
        <v>0.28286562258005138</v>
      </c>
      <c r="D19" s="11">
        <f t="shared" si="0"/>
        <v>8.533637811615237E-2</v>
      </c>
      <c r="F19" t="s">
        <v>51</v>
      </c>
      <c r="G19">
        <v>38</v>
      </c>
      <c r="H19">
        <f>IFERROR(INDEX('All Lags - Data'!$B:$B,MATCH($G19,'All Lags - Data'!$A:$A,0)),0)</f>
        <v>6.0000000521540642E-3</v>
      </c>
      <c r="Z19" s="16" t="str">
        <f>INDEX(States!$D$2:$D$52,MATCH($F14,States!$B$2:$B$52,0))</f>
        <v>Maine</v>
      </c>
      <c r="AA19" s="17">
        <f t="shared" si="1"/>
        <v>0</v>
      </c>
    </row>
    <row r="20" spans="1:27" x14ac:dyDescent="0.25">
      <c r="A20">
        <v>2000</v>
      </c>
      <c r="B20">
        <f>INDEX('All Lags - Data'!$C:$C,MATCH($A20,'All Lags - Data'!$E:$E,0))</f>
        <v>0.30885529518127441</v>
      </c>
      <c r="C20">
        <f>INDEX('All Lags - Data'!$D:$D,MATCH($A20,'All Lags - Data'!$E:$E,0))</f>
        <v>0.30447611433267596</v>
      </c>
      <c r="D20" s="11">
        <f t="shared" si="0"/>
        <v>-1.4382674510269406E-2</v>
      </c>
      <c r="F20" t="s">
        <v>45</v>
      </c>
      <c r="G20">
        <v>25</v>
      </c>
      <c r="H20">
        <f>IFERROR(INDEX('All Lags - Data'!$B:$B,MATCH($G20,'All Lags - Data'!$A:$A,0)),0)</f>
        <v>0</v>
      </c>
      <c r="Z20" s="16" t="str">
        <f>INDEX(States!$D$2:$D$52,MATCH($F15,States!$B$2:$B$52,0))</f>
        <v>Nebraska</v>
      </c>
      <c r="AA20" s="17">
        <f t="shared" ref="AA20:AA21" si="2">H15</f>
        <v>1.4000000432133675E-2</v>
      </c>
    </row>
    <row r="21" spans="1:27" x14ac:dyDescent="0.25">
      <c r="A21">
        <v>2001</v>
      </c>
      <c r="B21">
        <f>INDEX('All Lags - Data'!$C:$C,MATCH($A21,'All Lags - Data'!$E:$E,0))</f>
        <v>0.2932790219783783</v>
      </c>
      <c r="C21">
        <f>INDEX('All Lags - Data'!$D:$D,MATCH($A21,'All Lags - Data'!$E:$E,0))</f>
        <v>0.30996625009179118</v>
      </c>
      <c r="D21" s="11">
        <f t="shared" si="0"/>
        <v>5.3835629228895898E-2</v>
      </c>
      <c r="F21" t="s">
        <v>52</v>
      </c>
      <c r="G21">
        <v>40</v>
      </c>
      <c r="H21">
        <f>IFERROR(INDEX('All Lags - Data'!$B:$B,MATCH($G21,'All Lags - Data'!$A:$A,0)),0)</f>
        <v>0</v>
      </c>
      <c r="Z21" s="16" t="str">
        <f>INDEX(States!$D$2:$D$52,MATCH($F16,States!$B$2:$B$52,0))</f>
        <v>Arkansas</v>
      </c>
      <c r="AA21" s="17">
        <f t="shared" si="2"/>
        <v>4.0000001899898052E-3</v>
      </c>
    </row>
    <row r="22" spans="1:27" x14ac:dyDescent="0.25">
      <c r="A22">
        <v>2002</v>
      </c>
      <c r="B22">
        <f>INDEX('All Lags - Data'!$C:$C,MATCH($A22,'All Lags - Data'!$E:$E,0))</f>
        <v>0.33266532421112061</v>
      </c>
      <c r="C22">
        <f>INDEX('All Lags - Data'!$D:$D,MATCH($A22,'All Lags - Data'!$E:$E,0))</f>
        <v>0.31471189543604849</v>
      </c>
      <c r="D22" s="11">
        <f t="shared" si="0"/>
        <v>-5.7047188350465017E-2</v>
      </c>
      <c r="F22" t="s">
        <v>34</v>
      </c>
      <c r="G22">
        <v>9</v>
      </c>
      <c r="H22">
        <f>IFERROR(INDEX('All Lags - Data'!$B:$B,MATCH($G22,'All Lags - Data'!$A:$A,0)),0)</f>
        <v>0</v>
      </c>
      <c r="Z22" s="19" t="s">
        <v>198</v>
      </c>
      <c r="AA22" s="19"/>
    </row>
    <row r="23" spans="1:27" x14ac:dyDescent="0.25">
      <c r="A23">
        <v>2003</v>
      </c>
      <c r="B23">
        <f>INDEX('All Lags - Data'!$C:$C,MATCH($A23,'All Lags - Data'!$E:$E,0))</f>
        <v>0.29126214981079102</v>
      </c>
      <c r="C23">
        <f>INDEX('All Lags - Data'!$D:$D,MATCH($A23,'All Lags - Data'!$E:$E,0))</f>
        <v>0.30234938293695446</v>
      </c>
      <c r="D23" s="11">
        <f t="shared" si="0"/>
        <v>3.6670268741627758E-2</v>
      </c>
      <c r="F23" t="s">
        <v>41</v>
      </c>
      <c r="G23">
        <v>20</v>
      </c>
      <c r="H23">
        <f>IFERROR(INDEX('All Lags - Data'!$B:$B,MATCH($G23,'All Lags - Data'!$A:$A,0)),0)</f>
        <v>4.3000001460313797E-2</v>
      </c>
    </row>
    <row r="24" spans="1:27" x14ac:dyDescent="0.25">
      <c r="A24">
        <v>2004</v>
      </c>
      <c r="B24">
        <f>INDEX('All Lags - Data'!$C:$C,MATCH($A24,'All Lags - Data'!$E:$E,0))</f>
        <v>0.30158731341362</v>
      </c>
      <c r="C24">
        <f>INDEX('All Lags - Data'!$D:$D,MATCH($A24,'All Lags - Data'!$E:$E,0))</f>
        <v>0.29137469252943998</v>
      </c>
      <c r="D24" s="11">
        <f t="shared" si="0"/>
        <v>-3.5049786910193469E-2</v>
      </c>
      <c r="F24" t="s">
        <v>50</v>
      </c>
      <c r="G24">
        <v>34</v>
      </c>
      <c r="H24">
        <f>IFERROR(INDEX('All Lags - Data'!$B:$B,MATCH($G24,'All Lags - Data'!$A:$A,0)),0)</f>
        <v>0</v>
      </c>
    </row>
    <row r="25" spans="1:27" x14ac:dyDescent="0.25">
      <c r="A25">
        <v>2005</v>
      </c>
      <c r="B25">
        <f>INDEX('All Lags - Data'!$C:$C,MATCH($A25,'All Lags - Data'!$E:$E,0))</f>
        <v>0.29263156652450562</v>
      </c>
      <c r="C25">
        <f>INDEX('All Lags - Data'!$D:$D,MATCH($A25,'All Lags - Data'!$E:$E,0))</f>
        <v>0.30309589132666587</v>
      </c>
      <c r="D25" s="11">
        <f t="shared" si="0"/>
        <v>3.4524799252003649E-2</v>
      </c>
      <c r="F25" t="s">
        <v>49</v>
      </c>
      <c r="G25">
        <v>32</v>
      </c>
      <c r="H25">
        <f>IFERROR(INDEX('All Lags - Data'!$B:$B,MATCH($G25,'All Lags - Data'!$A:$A,0)),0)</f>
        <v>0</v>
      </c>
    </row>
    <row r="26" spans="1:27" x14ac:dyDescent="0.25">
      <c r="A26">
        <v>2006</v>
      </c>
      <c r="B26">
        <f>INDEX('All Lags - Data'!$C:$C,MATCH($A26,'All Lags - Data'!$E:$E,0))</f>
        <v>0.31662869453430176</v>
      </c>
      <c r="C26">
        <f>INDEX('All Lags - Data'!$D:$D,MATCH($A26,'All Lags - Data'!$E:$E,0))</f>
        <v>0.30032211939990522</v>
      </c>
      <c r="D26" s="11">
        <f t="shared" si="0"/>
        <v>-5.4296950111366607E-2</v>
      </c>
      <c r="F26" t="s">
        <v>44</v>
      </c>
      <c r="G26">
        <v>24</v>
      </c>
      <c r="H26">
        <f>IFERROR(INDEX('All Lags - Data'!$B:$B,MATCH($G26,'All Lags - Data'!$A:$A,0)),0)</f>
        <v>0</v>
      </c>
    </row>
    <row r="27" spans="1:27" x14ac:dyDescent="0.25">
      <c r="A27">
        <v>2007</v>
      </c>
      <c r="B27">
        <f>INDEX('All Lags - Data'!$C:$C,MATCH($A27,'All Lags - Data'!$E:$E,0))</f>
        <v>0.32378855347633362</v>
      </c>
      <c r="C27">
        <f>INDEX('All Lags - Data'!$D:$D,MATCH($A27,'All Lags - Data'!$E:$E,0))</f>
        <v>0.30877213242650037</v>
      </c>
      <c r="D27" s="11">
        <f t="shared" si="0"/>
        <v>-4.8632695353126587E-2</v>
      </c>
      <c r="F27" t="s">
        <v>59</v>
      </c>
      <c r="G27">
        <v>1</v>
      </c>
      <c r="H27">
        <f>IFERROR(INDEX('All Lags - Data'!$B:$B,MATCH($G27,'All Lags - Data'!$A:$A,0)),0)</f>
        <v>0</v>
      </c>
    </row>
    <row r="28" spans="1:27" x14ac:dyDescent="0.25">
      <c r="A28">
        <v>2008</v>
      </c>
      <c r="B28">
        <f>INDEX('All Lags - Data'!$C:$C,MATCH($A28,'All Lags - Data'!$E:$E,0))</f>
        <v>0.308270663022995</v>
      </c>
      <c r="C28">
        <f>INDEX('All Lags - Data'!$D:$D,MATCH($A28,'All Lags - Data'!$E:$E,0))</f>
        <v>0.31561786864697927</v>
      </c>
      <c r="D28" s="11">
        <f t="shared" si="0"/>
        <v>2.3278801214522412E-2</v>
      </c>
      <c r="F28" t="s">
        <v>61</v>
      </c>
      <c r="G28">
        <v>2</v>
      </c>
      <c r="H28">
        <f>IFERROR(INDEX('All Lags - Data'!$B:$B,MATCH($G28,'All Lags - Data'!$A:$A,0)),0)</f>
        <v>0</v>
      </c>
    </row>
    <row r="29" spans="1:27" x14ac:dyDescent="0.25">
      <c r="A29">
        <v>2009</v>
      </c>
      <c r="B29">
        <f>INDEX('All Lags - Data'!$C:$C,MATCH($A29,'All Lags - Data'!$E:$E,0))</f>
        <v>0.30421686172485352</v>
      </c>
      <c r="C29">
        <f>INDEX('All Lags - Data'!$D:$D,MATCH($A29,'All Lags - Data'!$E:$E,0))</f>
        <v>0.30088931144773956</v>
      </c>
      <c r="D29" s="11">
        <f t="shared" si="0"/>
        <v>-1.1059051121169209E-2</v>
      </c>
      <c r="F29" t="s">
        <v>31</v>
      </c>
      <c r="G29">
        <v>4</v>
      </c>
      <c r="H29">
        <f>IFERROR(INDEX('All Lags - Data'!$B:$B,MATCH($G29,'All Lags - Data'!$A:$A,0)),0)</f>
        <v>0</v>
      </c>
    </row>
    <row r="30" spans="1:27" x14ac:dyDescent="0.25">
      <c r="A30">
        <v>2010</v>
      </c>
      <c r="B30">
        <f>INDEX('All Lags - Data'!$C:$C,MATCH($A30,'All Lags - Data'!$E:$E,0))</f>
        <v>0.22096318006515503</v>
      </c>
      <c r="C30">
        <f>INDEX('All Lags - Data'!$D:$D,MATCH($A30,'All Lags - Data'!$E:$E,0))</f>
        <v>0.29165321768820285</v>
      </c>
      <c r="D30" s="11">
        <f t="shared" si="0"/>
        <v>0.24237701947324403</v>
      </c>
      <c r="F30" t="s">
        <v>65</v>
      </c>
      <c r="G30">
        <v>6</v>
      </c>
      <c r="H30">
        <f>IFERROR(INDEX('All Lags - Data'!$B:$B,MATCH($G30,'All Lags - Data'!$A:$A,0)),0)</f>
        <v>0</v>
      </c>
    </row>
    <row r="31" spans="1:27" x14ac:dyDescent="0.25">
      <c r="A31">
        <v>2011</v>
      </c>
      <c r="B31">
        <f>INDEX('All Lags - Data'!$C:$C,MATCH($A31,'All Lags - Data'!$E:$E,0))</f>
        <v>0.25301206111907959</v>
      </c>
      <c r="C31">
        <f>INDEX('All Lags - Data'!$D:$D,MATCH($A31,'All Lags - Data'!$E:$E,0))</f>
        <v>0.29056902673840523</v>
      </c>
      <c r="D31" s="11">
        <f t="shared" si="0"/>
        <v>0.1292531624615916</v>
      </c>
      <c r="F31" t="s">
        <v>33</v>
      </c>
      <c r="G31">
        <v>8</v>
      </c>
      <c r="H31">
        <f>IFERROR(INDEX('All Lags - Data'!$B:$B,MATCH($G31,'All Lags - Data'!$A:$A,0)),0)</f>
        <v>9.3999996781349182E-2</v>
      </c>
    </row>
    <row r="32" spans="1:27" x14ac:dyDescent="0.25">
      <c r="A32">
        <v>2012</v>
      </c>
      <c r="B32">
        <f>INDEX('All Lags - Data'!$C:$C,MATCH($A32,'All Lags - Data'!$E:$E,0))</f>
        <v>0.34337350726127625</v>
      </c>
      <c r="C32">
        <f>INDEX('All Lags - Data'!$D:$D,MATCH($A32,'All Lags - Data'!$E:$E,0))</f>
        <v>0.29605962260067464</v>
      </c>
      <c r="D32" s="11">
        <f t="shared" si="0"/>
        <v>-0.15981201436718234</v>
      </c>
      <c r="F32" t="s">
        <v>69</v>
      </c>
      <c r="G32">
        <v>10</v>
      </c>
      <c r="H32">
        <f>IFERROR(INDEX('All Lags - Data'!$B:$B,MATCH($G32,'All Lags - Data'!$A:$A,0)),0)</f>
        <v>0</v>
      </c>
    </row>
    <row r="33" spans="1:8" x14ac:dyDescent="0.25">
      <c r="A33">
        <v>2013</v>
      </c>
      <c r="B33">
        <f>INDEX('All Lags - Data'!$C:$C,MATCH($A33,'All Lags - Data'!$E:$E,0))</f>
        <v>0.29325512051582336</v>
      </c>
      <c r="C33">
        <f>INDEX('All Lags - Data'!$D:$D,MATCH($A33,'All Lags - Data'!$E:$E,0))</f>
        <v>0.27607860396802425</v>
      </c>
      <c r="D33" s="11">
        <f t="shared" si="0"/>
        <v>-6.2216036668269005E-2</v>
      </c>
      <c r="F33" t="s">
        <v>35</v>
      </c>
      <c r="G33">
        <v>11</v>
      </c>
      <c r="H33">
        <f>IFERROR(INDEX('All Lags - Data'!$B:$B,MATCH($G33,'All Lags - Data'!$A:$A,0)),0)</f>
        <v>0</v>
      </c>
    </row>
    <row r="34" spans="1:8" x14ac:dyDescent="0.25">
      <c r="A34">
        <v>2014</v>
      </c>
      <c r="B34">
        <f>INDEX('All Lags - Data'!$C:$C,MATCH($A34,'All Lags - Data'!$E:$E,0))</f>
        <v>0.27272728085517883</v>
      </c>
      <c r="C34">
        <f>INDEX('All Lags - Data'!$D:$D,MATCH($A34,'All Lags - Data'!$E:$E,0))</f>
        <v>0.27671616150438788</v>
      </c>
      <c r="D34" s="11">
        <f t="shared" si="0"/>
        <v>1.4415062089338054E-2</v>
      </c>
      <c r="F34" t="s">
        <v>36</v>
      </c>
      <c r="G34">
        <v>12</v>
      </c>
      <c r="H34">
        <f>IFERROR(INDEX('All Lags - Data'!$B:$B,MATCH($G34,'All Lags - Data'!$A:$A,0)),0)</f>
        <v>0</v>
      </c>
    </row>
    <row r="35" spans="1:8" x14ac:dyDescent="0.25">
      <c r="A35">
        <v>2015</v>
      </c>
      <c r="B35">
        <f>INDEX('All Lags - Data'!$C:$C,MATCH($A35,'All Lags - Data'!$E:$E,0))</f>
        <v>0.28020566701889038</v>
      </c>
      <c r="C35">
        <f>INDEX('All Lags - Data'!$D:$D,MATCH($A35,'All Lags - Data'!$E:$E,0))</f>
        <v>0.26352136230468748</v>
      </c>
      <c r="D35" s="11">
        <f t="shared" si="0"/>
        <v>-6.3312911592010704E-2</v>
      </c>
      <c r="F35" t="s">
        <v>37</v>
      </c>
      <c r="G35">
        <v>13</v>
      </c>
      <c r="H35">
        <f>IFERROR(INDEX('All Lags - Data'!$B:$B,MATCH($G35,'All Lags - Data'!$A:$A,0)),0)</f>
        <v>0</v>
      </c>
    </row>
    <row r="36" spans="1:8" x14ac:dyDescent="0.25">
      <c r="F36" t="s">
        <v>74</v>
      </c>
      <c r="G36">
        <v>15</v>
      </c>
      <c r="H36">
        <f>IFERROR(INDEX('All Lags - Data'!$B:$B,MATCH($G36,'All Lags - Data'!$A:$A,0)),0)</f>
        <v>0</v>
      </c>
    </row>
    <row r="37" spans="1:8" x14ac:dyDescent="0.25">
      <c r="F37" t="s">
        <v>38</v>
      </c>
      <c r="G37">
        <v>16</v>
      </c>
      <c r="H37">
        <f>IFERROR(INDEX('All Lags - Data'!$B:$B,MATCH($G37,'All Lags - Data'!$A:$A,0)),0)</f>
        <v>0</v>
      </c>
    </row>
    <row r="38" spans="1:8" x14ac:dyDescent="0.25">
      <c r="B38" s="2"/>
      <c r="F38" t="s">
        <v>39</v>
      </c>
      <c r="G38">
        <v>17</v>
      </c>
      <c r="H38">
        <f>IFERROR(INDEX('All Lags - Data'!$B:$B,MATCH($G38,'All Lags - Data'!$A:$A,0)),0)</f>
        <v>0</v>
      </c>
    </row>
    <row r="39" spans="1:8" x14ac:dyDescent="0.25">
      <c r="F39" t="s">
        <v>79</v>
      </c>
      <c r="G39">
        <v>19</v>
      </c>
      <c r="H39">
        <f>IFERROR(INDEX('All Lags - Data'!$B:$B,MATCH($G39,'All Lags - Data'!$A:$A,0)),0)</f>
        <v>0</v>
      </c>
    </row>
    <row r="40" spans="1:8" x14ac:dyDescent="0.25">
      <c r="F40" t="s">
        <v>88</v>
      </c>
      <c r="G40">
        <v>26</v>
      </c>
      <c r="H40">
        <f>IFERROR(INDEX('All Lags - Data'!$B:$B,MATCH($G40,'All Lags - Data'!$A:$A,0)),0)</f>
        <v>0</v>
      </c>
    </row>
    <row r="41" spans="1:8" x14ac:dyDescent="0.25">
      <c r="F41" t="s">
        <v>94</v>
      </c>
      <c r="G41">
        <v>30</v>
      </c>
      <c r="H41">
        <f>IFERROR(INDEX('All Lags - Data'!$B:$B,MATCH($G41,'All Lags - Data'!$A:$A,0)),0)</f>
        <v>0</v>
      </c>
    </row>
    <row r="42" spans="1:8" x14ac:dyDescent="0.25">
      <c r="F42" t="s">
        <v>98</v>
      </c>
      <c r="G42">
        <v>33</v>
      </c>
      <c r="H42">
        <f>IFERROR(INDEX('All Lags - Data'!$B:$B,MATCH($G42,'All Lags - Data'!$A:$A,0)),0)</f>
        <v>0</v>
      </c>
    </row>
    <row r="43" spans="1:8" x14ac:dyDescent="0.25">
      <c r="F43" t="s">
        <v>101</v>
      </c>
      <c r="G43">
        <v>35</v>
      </c>
      <c r="H43">
        <f>IFERROR(INDEX('All Lags - Data'!$B:$B,MATCH($G43,'All Lags - Data'!$A:$A,0)),0)</f>
        <v>0</v>
      </c>
    </row>
    <row r="44" spans="1:8" x14ac:dyDescent="0.25">
      <c r="F44" t="s">
        <v>103</v>
      </c>
      <c r="G44">
        <v>36</v>
      </c>
      <c r="H44">
        <f>IFERROR(INDEX('All Lags - Data'!$B:$B,MATCH($G44,'All Lags - Data'!$A:$A,0)),0)</f>
        <v>0</v>
      </c>
    </row>
    <row r="45" spans="1:8" x14ac:dyDescent="0.25">
      <c r="F45" t="s">
        <v>105</v>
      </c>
      <c r="G45">
        <v>37</v>
      </c>
      <c r="H45">
        <f>IFERROR(INDEX('All Lags - Data'!$B:$B,MATCH($G45,'All Lags - Data'!$A:$A,0)),0)</f>
        <v>0</v>
      </c>
    </row>
    <row r="46" spans="1:8" x14ac:dyDescent="0.25">
      <c r="F46" t="s">
        <v>108</v>
      </c>
      <c r="G46">
        <v>39</v>
      </c>
      <c r="H46">
        <f>IFERROR(INDEX('All Lags - Data'!$B:$B,MATCH($G46,'All Lags - Data'!$A:$A,0)),0)</f>
        <v>0</v>
      </c>
    </row>
    <row r="47" spans="1:8" x14ac:dyDescent="0.25">
      <c r="F47" t="s">
        <v>115</v>
      </c>
      <c r="G47">
        <v>44</v>
      </c>
      <c r="H47">
        <f>IFERROR(INDEX('All Lags - Data'!$B:$B,MATCH($G47,'All Lags - Data'!$A:$A,0)),0)</f>
        <v>0</v>
      </c>
    </row>
    <row r="48" spans="1:8" x14ac:dyDescent="0.25">
      <c r="F48" t="s">
        <v>121</v>
      </c>
      <c r="G48">
        <v>49</v>
      </c>
      <c r="H48">
        <f>IFERROR(INDEX('All Lags - Data'!$B:$B,MATCH($G48,'All Lags - Data'!$A:$A,0)),0)</f>
        <v>0</v>
      </c>
    </row>
    <row r="49" spans="6:8" x14ac:dyDescent="0.25">
      <c r="F49" t="s">
        <v>123</v>
      </c>
      <c r="G49">
        <v>50</v>
      </c>
      <c r="H49">
        <f>IFERROR(INDEX('All Lags - Data'!$B:$B,MATCH($G49,'All Lags - Data'!$A:$A,0)),0)</f>
        <v>0</v>
      </c>
    </row>
    <row r="50" spans="6:8" x14ac:dyDescent="0.25">
      <c r="F50" t="s">
        <v>125</v>
      </c>
      <c r="G50">
        <v>51</v>
      </c>
      <c r="H50">
        <f>IFERROR(INDEX('All Lags - Data'!$B:$B,MATCH($G50,'All Lags - Data'!$A:$A,0)),0)</f>
        <v>0</v>
      </c>
    </row>
    <row r="51" spans="6:8" x14ac:dyDescent="0.25">
      <c r="F51" t="s">
        <v>127</v>
      </c>
      <c r="G51">
        <v>53</v>
      </c>
      <c r="H51">
        <f>IFERROR(INDEX('All Lags - Data'!$B:$B,MATCH($G51,'All Lags - Data'!$A:$A,0)),0)</f>
        <v>5.9000000357627869E-2</v>
      </c>
    </row>
    <row r="52" spans="6:8" x14ac:dyDescent="0.25">
      <c r="F52" t="s">
        <v>129</v>
      </c>
      <c r="G52">
        <v>54</v>
      </c>
      <c r="H52">
        <f>IFERROR(INDEX('All Lags - Data'!$B:$B,MATCH($G52,'All Lags - Data'!$A:$A,0)),0)</f>
        <v>0</v>
      </c>
    </row>
  </sheetData>
  <sortState ref="F2:H52">
    <sortCondition descending="1" ref="H2:H52"/>
  </sortState>
  <mergeCells count="1">
    <mergeCell ref="Z22:AA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4" workbookViewId="0">
      <selection activeCell="R2" sqref="R2"/>
    </sheetView>
  </sheetViews>
  <sheetFormatPr defaultColWidth="8.85546875" defaultRowHeight="15" x14ac:dyDescent="0.25"/>
  <cols>
    <col min="13" max="14" width="9.140625" customWidth="1"/>
    <col min="19" max="19" width="12.42578125" bestFit="1" customWidth="1"/>
  </cols>
  <sheetData>
    <row r="1" spans="1:71" x14ac:dyDescent="0.25">
      <c r="A1" t="s">
        <v>140</v>
      </c>
      <c r="B1" t="s">
        <v>190</v>
      </c>
      <c r="Q1" t="str">
        <f>'Placebo Lags - Data'!A1</f>
        <v>_time</v>
      </c>
      <c r="R1" t="s">
        <v>26</v>
      </c>
      <c r="S1" s="2" t="s">
        <v>147</v>
      </c>
      <c r="T1" s="2" t="s">
        <v>148</v>
      </c>
      <c r="U1" s="2" t="s">
        <v>1</v>
      </c>
      <c r="V1" s="2" t="s">
        <v>2</v>
      </c>
      <c r="W1" s="2" t="s">
        <v>149</v>
      </c>
      <c r="X1" s="2" t="s">
        <v>3</v>
      </c>
      <c r="Y1" s="2" t="s">
        <v>4</v>
      </c>
      <c r="Z1" s="2" t="s">
        <v>150</v>
      </c>
      <c r="AA1" s="2" t="s">
        <v>151</v>
      </c>
      <c r="AB1" s="2" t="s">
        <v>5</v>
      </c>
      <c r="AC1" s="2" t="s">
        <v>6</v>
      </c>
      <c r="AD1" s="2" t="s">
        <v>152</v>
      </c>
      <c r="AE1" s="2" t="s">
        <v>7</v>
      </c>
      <c r="AF1" s="2" t="s">
        <v>8</v>
      </c>
      <c r="AG1" s="2" t="s">
        <v>153</v>
      </c>
      <c r="AH1" s="2" t="s">
        <v>9</v>
      </c>
      <c r="AI1" s="2" t="s">
        <v>10</v>
      </c>
      <c r="AJ1" s="2" t="s">
        <v>11</v>
      </c>
      <c r="AK1" s="2" t="s">
        <v>154</v>
      </c>
      <c r="AL1" s="2" t="s">
        <v>12</v>
      </c>
      <c r="AM1" s="2" t="s">
        <v>13</v>
      </c>
      <c r="AN1" s="2" t="s">
        <v>155</v>
      </c>
      <c r="AO1" s="2" t="s">
        <v>14</v>
      </c>
      <c r="AP1" s="2" t="s">
        <v>156</v>
      </c>
      <c r="AQ1" s="2" t="s">
        <v>15</v>
      </c>
      <c r="AR1" s="2" t="s">
        <v>157</v>
      </c>
      <c r="AS1" s="2" t="s">
        <v>16</v>
      </c>
      <c r="AT1" s="2" t="s">
        <v>17</v>
      </c>
      <c r="AU1" s="2" t="s">
        <v>158</v>
      </c>
      <c r="AV1" s="2" t="s">
        <v>18</v>
      </c>
      <c r="AW1" s="2" t="s">
        <v>159</v>
      </c>
      <c r="AX1" s="2" t="s">
        <v>160</v>
      </c>
      <c r="AY1" s="2" t="s">
        <v>161</v>
      </c>
      <c r="AZ1" s="2" t="s">
        <v>19</v>
      </c>
      <c r="BA1" s="2" t="s">
        <v>162</v>
      </c>
      <c r="BB1" s="2" t="s">
        <v>20</v>
      </c>
      <c r="BC1" s="2" t="s">
        <v>163</v>
      </c>
      <c r="BD1" s="2" t="s">
        <v>164</v>
      </c>
      <c r="BE1" s="2" t="s">
        <v>165</v>
      </c>
      <c r="BF1" s="2" t="s">
        <v>21</v>
      </c>
      <c r="BG1" s="2" t="s">
        <v>22</v>
      </c>
      <c r="BH1" s="2" t="s">
        <v>23</v>
      </c>
      <c r="BI1" s="2" t="s">
        <v>24</v>
      </c>
      <c r="BJ1" s="2" t="s">
        <v>166</v>
      </c>
      <c r="BK1" s="2" t="s">
        <v>167</v>
      </c>
      <c r="BL1" s="2" t="s">
        <v>168</v>
      </c>
      <c r="BM1" s="2" t="s">
        <v>169</v>
      </c>
      <c r="BN1" s="2" t="s">
        <v>170</v>
      </c>
      <c r="BO1" s="2" t="s">
        <v>25</v>
      </c>
      <c r="BP1" s="2" t="s">
        <v>171</v>
      </c>
      <c r="BQ1" s="2"/>
      <c r="BR1" s="2"/>
      <c r="BS1" s="2"/>
    </row>
    <row r="2" spans="1:71" x14ac:dyDescent="0.25">
      <c r="A2" t="s">
        <v>91</v>
      </c>
      <c r="B2" s="2">
        <f t="shared" ref="B2:B33" si="0">INDEX($R$2:$BP$2,1,MATCH($A2,$R$6:$BP$6,0))/INDEX($R$2:$BP$2,1,MATCH("IL",$R$6:$BP$6,0))</f>
        <v>5.7048919331730303</v>
      </c>
      <c r="Q2" s="12" t="s">
        <v>195</v>
      </c>
      <c r="R2" s="3">
        <f>IFERROR(SQRT(SUMSQ(INDEX('Placebo Lags - Data'!$B$2:$BA$28,0,MATCH(R$1,'Placebo Lags - Data'!$B$1:$BA$1,0)))/COUNT(INDEX('Placebo Lags - Data'!$B$2:$BA$28,0,MATCH(R$1,'Placebo Lags - Data'!$B$1:$BA$1,0)))),0)</f>
        <v>1.2078156195632364E-2</v>
      </c>
      <c r="S2" s="3">
        <f>IFERROR(SQRT(SUMSQ(INDEX('Placebo Lags - Data'!$B$2:$BA$28,0,MATCH(S$1,'Placebo Lags - Data'!$B$1:$BA$1,0)))/COUNT(INDEX('Placebo Lags - Data'!$B$2:$BA$28,0,MATCH(S$1,'Placebo Lags - Data'!$B$1:$BA$1,0)))),0)</f>
        <v>1.5497635207246719E-2</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1.5167290824978426E-2</v>
      </c>
      <c r="V2" s="3">
        <f>IFERROR(SQRT(SUMSQ(INDEX('Placebo Lags - Data'!$B$2:$BA$28,0,MATCH(V$1,'Placebo Lags - Data'!$B$1:$BA$1,0)))/COUNT(INDEX('Placebo Lags - Data'!$B$2:$BA$28,0,MATCH(V$1,'Placebo Lags - Data'!$B$1:$BA$1,0)))),0)</f>
        <v>5.4309483255090094E-2</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2.3304162287639929E-2</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1.1284212548280451E-2</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2.5151035878559016E-2</v>
      </c>
      <c r="AF2" s="3">
        <f>IFERROR(SQRT(SUMSQ(INDEX('Placebo Lags - Data'!$B$2:$BA$28,0,MATCH(AF$1,'Placebo Lags - Data'!$B$1:$BA$1,0)))/COUNT(INDEX('Placebo Lags - Data'!$B$2:$BA$28,0,MATCH(AF$1,'Placebo Lags - Data'!$B$1:$BA$1,0)))),0)</f>
        <v>1.8668755947841422E-2</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3.1882206179368551E-2</v>
      </c>
      <c r="AI2" s="3">
        <f>IFERROR(SQRT(SUMSQ(INDEX('Placebo Lags - Data'!$B$2:$BA$28,0,MATCH(AI$1,'Placebo Lags - Data'!$B$1:$BA$1,0)))/COUNT(INDEX('Placebo Lags - Data'!$B$2:$BA$28,0,MATCH(AI$1,'Placebo Lags - Data'!$B$1:$BA$1,0)))),0)</f>
        <v>1.5663512407090741E-2</v>
      </c>
      <c r="AJ2" s="3">
        <f>IFERROR(SQRT(SUMSQ(INDEX('Placebo Lags - Data'!$B$2:$BA$28,0,MATCH(AJ$1,'Placebo Lags - Data'!$B$1:$BA$1,0)))/COUNT(INDEX('Placebo Lags - Data'!$B$2:$BA$28,0,MATCH(AJ$1,'Placebo Lags - Data'!$B$1:$BA$1,0)))),0)</f>
        <v>2.2007368560114537E-2</v>
      </c>
      <c r="AK2" s="3">
        <f>IFERROR(SQRT(SUMSQ(INDEX('Placebo Lags - Data'!$B$2:$BA$28,0,MATCH(AK$1,'Placebo Lags - Data'!$B$1:$BA$1,0)))/COUNT(INDEX('Placebo Lags - Data'!$B$2:$BA$28,0,MATCH(AK$1,'Placebo Lags - Data'!$B$1:$BA$1,0)))),0)</f>
        <v>3.7522072118295571E-2</v>
      </c>
      <c r="AL2" s="3">
        <f>IFERROR(SQRT(SUMSQ(INDEX('Placebo Lags - Data'!$B$2:$BA$28,0,MATCH(AL$1,'Placebo Lags - Data'!$B$1:$BA$1,0)))/COUNT(INDEX('Placebo Lags - Data'!$B$2:$BA$28,0,MATCH(AL$1,'Placebo Lags - Data'!$B$1:$BA$1,0)))),0)</f>
        <v>2.4002032527661376E-2</v>
      </c>
      <c r="AM2" s="3">
        <f>IFERROR(SQRT(SUMSQ(INDEX('Placebo Lags - Data'!$B$2:$BA$28,0,MATCH(AM$1,'Placebo Lags - Data'!$B$1:$BA$1,0)))/COUNT(INDEX('Placebo Lags - Data'!$B$2:$BA$28,0,MATCH(AM$1,'Placebo Lags - Data'!$B$1:$BA$1,0)))),0)</f>
        <v>1.9787121374275476E-2</v>
      </c>
      <c r="AN2" s="3">
        <f>IFERROR(SQRT(SUMSQ(INDEX('Placebo Lags - Data'!$B$2:$BA$28,0,MATCH(AN$1,'Placebo Lags - Data'!$B$1:$BA$1,0)))/COUNT(INDEX('Placebo Lags - Data'!$B$2:$BA$28,0,MATCH(AN$1,'Placebo Lags - Data'!$B$1:$BA$1,0)))),0)</f>
        <v>9.85039159164992E-3</v>
      </c>
      <c r="AO2" s="3">
        <f>IFERROR(SQRT(SUMSQ(INDEX('Placebo Lags - Data'!$B$2:$BA$28,0,MATCH(AO$1,'Placebo Lags - Data'!$B$1:$BA$1,0)))/COUNT(INDEX('Placebo Lags - Data'!$B$2:$BA$28,0,MATCH(AO$1,'Placebo Lags - Data'!$B$1:$BA$1,0)))),0)</f>
        <v>1.8071397231413138E-2</v>
      </c>
      <c r="AP2" s="3">
        <f>IFERROR(SQRT(SUMSQ(INDEX('Placebo Lags - Data'!$B$2:$BA$28,0,MATCH(AP$1,'Placebo Lags - Data'!$B$1:$BA$1,0)))/COUNT(INDEX('Placebo Lags - Data'!$B$2:$BA$28,0,MATCH(AP$1,'Placebo Lags - Data'!$B$1:$BA$1,0)))),0)</f>
        <v>6.8904575848066932E-2</v>
      </c>
      <c r="AQ2" s="3">
        <f>IFERROR(SQRT(SUMSQ(INDEX('Placebo Lags - Data'!$B$2:$BA$28,0,MATCH(AQ$1,'Placebo Lags - Data'!$B$1:$BA$1,0)))/COUNT(INDEX('Placebo Lags - Data'!$B$2:$BA$28,0,MATCH(AQ$1,'Placebo Lags - Data'!$B$1:$BA$1,0)))),0)</f>
        <v>2.2732668837372336E-2</v>
      </c>
      <c r="AR2" s="3">
        <f>IFERROR(SQRT(SUMSQ(INDEX('Placebo Lags - Data'!$B$2:$BA$28,0,MATCH(AR$1,'Placebo Lags - Data'!$B$1:$BA$1,0)))/COUNT(INDEX('Placebo Lags - Data'!$B$2:$BA$28,0,MATCH(AR$1,'Placebo Lags - Data'!$B$1:$BA$1,0)))),0)</f>
        <v>4.5089114934464901E-2</v>
      </c>
      <c r="AS2" s="3">
        <f>IFERROR(SQRT(SUMSQ(INDEX('Placebo Lags - Data'!$B$2:$BA$28,0,MATCH(AS$1,'Placebo Lags - Data'!$B$1:$BA$1,0)))/COUNT(INDEX('Placebo Lags - Data'!$B$2:$BA$28,0,MATCH(AS$1,'Placebo Lags - Data'!$B$1:$BA$1,0)))),0)</f>
        <v>2.7853663759168944E-2</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3.6247529067420771E-2</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1.2980490538597182E-2</v>
      </c>
      <c r="AZ2" s="3">
        <f>IFERROR(SQRT(SUMSQ(INDEX('Placebo Lags - Data'!$B$2:$BA$28,0,MATCH(AZ$1,'Placebo Lags - Data'!$B$1:$BA$1,0)))/COUNT(INDEX('Placebo Lags - Data'!$B$2:$BA$28,0,MATCH(AZ$1,'Placebo Lags - Data'!$B$1:$BA$1,0)))),0)</f>
        <v>4.9928890089815409E-2</v>
      </c>
      <c r="BA2" s="3">
        <f>IFERROR(SQRT(SUMSQ(INDEX('Placebo Lags - Data'!$B$2:$BA$28,0,MATCH(BA$1,'Placebo Lags - Data'!$B$1:$BA$1,0)))/COUNT(INDEX('Placebo Lags - Data'!$B$2:$BA$28,0,MATCH(BA$1,'Placebo Lags - Data'!$B$1:$BA$1,0)))),0)</f>
        <v>1.8685870578454843E-2</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1.6209189752840185E-2</v>
      </c>
      <c r="BD2" s="3">
        <f>IFERROR(SQRT(SUMSQ(INDEX('Placebo Lags - Data'!$B$2:$BA$28,0,MATCH(BD$1,'Placebo Lags - Data'!$B$1:$BA$1,0)))/COUNT(INDEX('Placebo Lags - Data'!$B$2:$BA$28,0,MATCH(BD$1,'Placebo Lags - Data'!$B$1:$BA$1,0)))),0)</f>
        <v>1.2988699226286378E-2</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4.6765623587396603E-2</v>
      </c>
      <c r="BG2" s="3">
        <f>IFERROR(SQRT(SUMSQ(INDEX('Placebo Lags - Data'!$B$2:$BA$28,0,MATCH(BG$1,'Placebo Lags - Data'!$B$1:$BA$1,0)))/COUNT(INDEX('Placebo Lags - Data'!$B$2:$BA$28,0,MATCH(BG$1,'Placebo Lags - Data'!$B$1:$BA$1,0)))),0)</f>
        <v>3.2969248540936705E-2</v>
      </c>
      <c r="BH2" s="3">
        <f>IFERROR(SQRT(SUMSQ(INDEX('Placebo Lags - Data'!$B$2:$BA$28,0,MATCH(BH$1,'Placebo Lags - Data'!$B$1:$BA$1,0)))/COUNT(INDEX('Placebo Lags - Data'!$B$2:$BA$28,0,MATCH(BH$1,'Placebo Lags - Data'!$B$1:$BA$1,0)))),0)</f>
        <v>1.5532351721537189E-2</v>
      </c>
      <c r="BI2" s="3">
        <f>IFERROR(SQRT(SUMSQ(INDEX('Placebo Lags - Data'!$B$2:$BA$28,0,MATCH(BI$1,'Placebo Lags - Data'!$B$1:$BA$1,0)))/COUNT(INDEX('Placebo Lags - Data'!$B$2:$BA$28,0,MATCH(BI$1,'Placebo Lags - Data'!$B$1:$BA$1,0)))),0)</f>
        <v>2.2663837717643177E-2</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4.1590915502714522E-2</v>
      </c>
      <c r="BL2" s="3">
        <f>IFERROR(SQRT(SUMSQ(INDEX('Placebo Lags - Data'!$B$2:$BA$28,0,MATCH(BL$1,'Placebo Lags - Data'!$B$1:$BA$1,0)))/COUNT(INDEX('Placebo Lags - Data'!$B$2:$BA$28,0,MATCH(BL$1,'Placebo Lags - Data'!$B$1:$BA$1,0)))),0)</f>
        <v>1.2043805240343149E-2</v>
      </c>
      <c r="BM2" s="3">
        <f>IFERROR(SQRT(SUMSQ(INDEX('Placebo Lags - Data'!$B$2:$BA$28,0,MATCH(BM$1,'Placebo Lags - Data'!$B$1:$BA$1,0)))/COUNT(INDEX('Placebo Lags - Data'!$B$2:$BA$28,0,MATCH(BM$1,'Placebo Lags - Data'!$B$1:$BA$1,0)))),0)</f>
        <v>1.7532808766040058E-2</v>
      </c>
      <c r="BN2" s="3">
        <f>IFERROR(SQRT(SUMSQ(INDEX('Placebo Lags - Data'!$B$2:$BA$28,0,MATCH(BN$1,'Placebo Lags - Data'!$B$1:$BA$1,0)))/COUNT(INDEX('Placebo Lags - Data'!$B$2:$BA$28,0,MATCH(BN$1,'Placebo Lags - Data'!$B$1:$BA$1,0)))),0)</f>
        <v>2.1231282453186576E-2</v>
      </c>
      <c r="BO2" s="3">
        <f>IFERROR(SQRT(SUMSQ(INDEX('Placebo Lags - Data'!$B$2:$BA$28,0,MATCH(BO$1,'Placebo Lags - Data'!$B$1:$BA$1,0)))/COUNT(INDEX('Placebo Lags - Data'!$B$2:$BA$28,0,MATCH(BO$1,'Placebo Lags - Data'!$B$1:$BA$1,0)))),0)</f>
        <v>2.1444260766811531E-2</v>
      </c>
      <c r="BP2" s="3">
        <f>IFERROR(SQRT(SUMSQ(INDEX('Placebo Lags - Data'!$B$2:$BA$28,0,MATCH(BP$1,'Placebo Lags - Data'!$B$1:$BA$1,0)))/COUNT(INDEX('Placebo Lags - Data'!$B$2:$BA$28,0,MATCH(BP$1,'Placebo Lags - Data'!$B$1:$BA$1,0)))),0)</f>
        <v>4.0038179907830429E-2</v>
      </c>
      <c r="BQ2" s="3"/>
      <c r="BR2" s="3"/>
    </row>
    <row r="3" spans="1:71" x14ac:dyDescent="0.25">
      <c r="A3" t="s">
        <v>32</v>
      </c>
      <c r="B3" s="2">
        <f t="shared" si="0"/>
        <v>4.496504464375878</v>
      </c>
      <c r="N3" s="8" t="s">
        <v>135</v>
      </c>
      <c r="P3" s="7" t="s">
        <v>134</v>
      </c>
      <c r="Q3" s="12" t="s">
        <v>194</v>
      </c>
      <c r="R3" s="3">
        <f>IFERROR(SQRT(SUMSQ(INDEX('Placebo Lags - Data'!$B$28:$BA$35,0,MATCH(R$1,'Placebo Lags - Data'!$B$1:$BA$1,0)))/COUNT(INDEX('Placebo Lags - Data'!$B$28:$BA$35,0,MATCH(R$1,'Placebo Lags - Data'!$B$1:$BA$1,0)))),0)</f>
        <v>3.4096507011231972E-2</v>
      </c>
      <c r="S3" s="3">
        <f>IFERROR(SQRT(SUMSQ(INDEX('Placebo Lags - Data'!$B$28:$BA$35,0,MATCH(S$1,'Placebo Lags - Data'!$B$1:$BA$1,0)))/COUNT(INDEX('Placebo Lags - Data'!$B$28:$BA$35,0,MATCH(S$1,'Placebo Lags - Data'!$B$1:$BA$1,0)))),0)</f>
        <v>2.0263106223927848E-2</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3.4777993102232722E-2</v>
      </c>
      <c r="V3" s="3">
        <f>IFERROR(SQRT(SUMSQ(INDEX('Placebo Lags - Data'!$B$28:$BA$35,0,MATCH(V$1,'Placebo Lags - Data'!$B$1:$BA$1,0)))/COUNT(INDEX('Placebo Lags - Data'!$B$28:$BA$35,0,MATCH(V$1,'Placebo Lags - Data'!$B$1:$BA$1,0)))),0)</f>
        <v>2.9570298718798078E-2</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3.720038559334736E-2</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2.2151122288221445E-2</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2.5496847468010522E-2</v>
      </c>
      <c r="AF3" s="3">
        <f>IFERROR(SQRT(SUMSQ(INDEX('Placebo Lags - Data'!$B$28:$BA$35,0,MATCH(AF$1,'Placebo Lags - Data'!$B$1:$BA$1,0)))/COUNT(INDEX('Placebo Lags - Data'!$B$28:$BA$35,0,MATCH(AF$1,'Placebo Lags - Data'!$B$1:$BA$1,0)))),0)</f>
        <v>3.8416690615813688E-2</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2.3285536941420795E-2</v>
      </c>
      <c r="AI3" s="3">
        <f>IFERROR(SQRT(SUMSQ(INDEX('Placebo Lags - Data'!$B$28:$BA$35,0,MATCH(AI$1,'Placebo Lags - Data'!$B$1:$BA$1,0)))/COUNT(INDEX('Placebo Lags - Data'!$B$28:$BA$35,0,MATCH(AI$1,'Placebo Lags - Data'!$B$1:$BA$1,0)))),0)</f>
        <v>2.4885542481318405E-2</v>
      </c>
      <c r="AJ3" s="3">
        <f>IFERROR(SQRT(SUMSQ(INDEX('Placebo Lags - Data'!$B$28:$BA$35,0,MATCH(AJ$1,'Placebo Lags - Data'!$B$1:$BA$1,0)))/COUNT(INDEX('Placebo Lags - Data'!$B$28:$BA$35,0,MATCH(AJ$1,'Placebo Lags - Data'!$B$1:$BA$1,0)))),0)</f>
        <v>2.2701188349492394E-2</v>
      </c>
      <c r="AK3" s="3">
        <f>IFERROR(SQRT(SUMSQ(INDEX('Placebo Lags - Data'!$B$28:$BA$35,0,MATCH(AK$1,'Placebo Lags - Data'!$B$1:$BA$1,0)))/COUNT(INDEX('Placebo Lags - Data'!$B$28:$BA$35,0,MATCH(AK$1,'Placebo Lags - Data'!$B$1:$BA$1,0)))),0)</f>
        <v>4.7170761520545369E-2</v>
      </c>
      <c r="AL3" s="3">
        <f>IFERROR(SQRT(SUMSQ(INDEX('Placebo Lags - Data'!$B$28:$BA$35,0,MATCH(AL$1,'Placebo Lags - Data'!$B$1:$BA$1,0)))/COUNT(INDEX('Placebo Lags - Data'!$B$28:$BA$35,0,MATCH(AL$1,'Placebo Lags - Data'!$B$1:$BA$1,0)))),0)</f>
        <v>2.5699903323409649E-2</v>
      </c>
      <c r="AM3" s="3">
        <f>IFERROR(SQRT(SUMSQ(INDEX('Placebo Lags - Data'!$B$28:$BA$35,0,MATCH(AM$1,'Placebo Lags - Data'!$B$1:$BA$1,0)))/COUNT(INDEX('Placebo Lags - Data'!$B$28:$BA$35,0,MATCH(AM$1,'Placebo Lags - Data'!$B$1:$BA$1,0)))),0)</f>
        <v>3.651810992587546E-2</v>
      </c>
      <c r="AN3" s="3">
        <f>IFERROR(SQRT(SUMSQ(INDEX('Placebo Lags - Data'!$B$28:$BA$35,0,MATCH(AN$1,'Placebo Lags - Data'!$B$1:$BA$1,0)))/COUNT(INDEX('Placebo Lags - Data'!$B$28:$BA$35,0,MATCH(AN$1,'Placebo Lags - Data'!$B$1:$BA$1,0)))),0)</f>
        <v>3.0208403925124076E-2</v>
      </c>
      <c r="AO3" s="3">
        <f>IFERROR(SQRT(SUMSQ(INDEX('Placebo Lags - Data'!$B$28:$BA$35,0,MATCH(AO$1,'Placebo Lags - Data'!$B$1:$BA$1,0)))/COUNT(INDEX('Placebo Lags - Data'!$B$28:$BA$35,0,MATCH(AO$1,'Placebo Lags - Data'!$B$1:$BA$1,0)))),0)</f>
        <v>2.695495240750621E-2</v>
      </c>
      <c r="AP3" s="3">
        <f>IFERROR(SQRT(SUMSQ(INDEX('Placebo Lags - Data'!$B$28:$BA$35,0,MATCH(AP$1,'Placebo Lags - Data'!$B$1:$BA$1,0)))/COUNT(INDEX('Placebo Lags - Data'!$B$28:$BA$35,0,MATCH(AP$1,'Placebo Lags - Data'!$B$1:$BA$1,0)))),0)</f>
        <v>3.5917534800650755E-2</v>
      </c>
      <c r="AQ3" s="3">
        <f>IFERROR(SQRT(SUMSQ(INDEX('Placebo Lags - Data'!$B$28:$BA$35,0,MATCH(AQ$1,'Placebo Lags - Data'!$B$1:$BA$1,0)))/COUNT(INDEX('Placebo Lags - Data'!$B$28:$BA$35,0,MATCH(AQ$1,'Placebo Lags - Data'!$B$1:$BA$1,0)))),0)</f>
        <v>1.8776358452440602E-2</v>
      </c>
      <c r="AR3" s="3">
        <f>IFERROR(SQRT(SUMSQ(INDEX('Placebo Lags - Data'!$B$28:$BA$35,0,MATCH(AR$1,'Placebo Lags - Data'!$B$1:$BA$1,0)))/COUNT(INDEX('Placebo Lags - Data'!$B$28:$BA$35,0,MATCH(AR$1,'Placebo Lags - Data'!$B$1:$BA$1,0)))),0)</f>
        <v>3.1646655322356373E-2</v>
      </c>
      <c r="AS3" s="3">
        <f>IFERROR(SQRT(SUMSQ(INDEX('Placebo Lags - Data'!$B$28:$BA$35,0,MATCH(AS$1,'Placebo Lags - Data'!$B$1:$BA$1,0)))/COUNT(INDEX('Placebo Lags - Data'!$B$28:$BA$35,0,MATCH(AS$1,'Placebo Lags - Data'!$B$1:$BA$1,0)))),0)</f>
        <v>3.2882558466011853E-2</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3.4464568177756401E-2</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2.022521011737476E-2</v>
      </c>
      <c r="AZ3" s="3">
        <f>IFERROR(SQRT(SUMSQ(INDEX('Placebo Lags - Data'!$B$28:$BA$35,0,MATCH(AZ$1,'Placebo Lags - Data'!$B$1:$BA$1,0)))/COUNT(INDEX('Placebo Lags - Data'!$B$28:$BA$35,0,MATCH(AZ$1,'Placebo Lags - Data'!$B$1:$BA$1,0)))),0)</f>
        <v>3.8552335738076177E-2</v>
      </c>
      <c r="BA3" s="3">
        <f>IFERROR(SQRT(SUMSQ(INDEX('Placebo Lags - Data'!$B$28:$BA$35,0,MATCH(BA$1,'Placebo Lags - Data'!$B$1:$BA$1,0)))/COUNT(INDEX('Placebo Lags - Data'!$B$28:$BA$35,0,MATCH(BA$1,'Placebo Lags - Data'!$B$1:$BA$1,0)))),0)</f>
        <v>2.3175515825657765E-2</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4.7267000105335195E-2</v>
      </c>
      <c r="BD3" s="3">
        <f>IFERROR(SQRT(SUMSQ(INDEX('Placebo Lags - Data'!$B$28:$BA$35,0,MATCH(BD$1,'Placebo Lags - Data'!$B$1:$BA$1,0)))/COUNT(INDEX('Placebo Lags - Data'!$B$28:$BA$35,0,MATCH(BD$1,'Placebo Lags - Data'!$B$1:$BA$1,0)))),0)</f>
        <v>1.414512466527954E-2</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5.9759020427478882E-2</v>
      </c>
      <c r="BG3" s="3">
        <f>IFERROR(SQRT(SUMSQ(INDEX('Placebo Lags - Data'!$B$28:$BA$35,0,MATCH(BG$1,'Placebo Lags - Data'!$B$1:$BA$1,0)))/COUNT(INDEX('Placebo Lags - Data'!$B$28:$BA$35,0,MATCH(BG$1,'Placebo Lags - Data'!$B$1:$BA$1,0)))),0)</f>
        <v>4.875151084952515E-2</v>
      </c>
      <c r="BH3" s="3">
        <f>IFERROR(SQRT(SUMSQ(INDEX('Placebo Lags - Data'!$B$28:$BA$35,0,MATCH(BH$1,'Placebo Lags - Data'!$B$1:$BA$1,0)))/COUNT(INDEX('Placebo Lags - Data'!$B$28:$BA$35,0,MATCH(BH$1,'Placebo Lags - Data'!$B$1:$BA$1,0)))),0)</f>
        <v>3.3228319320282203E-2</v>
      </c>
      <c r="BI3" s="3">
        <f>IFERROR(SQRT(SUMSQ(INDEX('Placebo Lags - Data'!$B$28:$BA$35,0,MATCH(BI$1,'Placebo Lags - Data'!$B$1:$BA$1,0)))/COUNT(INDEX('Placebo Lags - Data'!$B$28:$BA$35,0,MATCH(BI$1,'Placebo Lags - Data'!$B$1:$BA$1,0)))),0)</f>
        <v>2.2570739555284026E-2</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7.8766141661488973E-2</v>
      </c>
      <c r="BL3" s="3">
        <f>IFERROR(SQRT(SUMSQ(INDEX('Placebo Lags - Data'!$B$28:$BA$35,0,MATCH(BL$1,'Placebo Lags - Data'!$B$1:$BA$1,0)))/COUNT(INDEX('Placebo Lags - Data'!$B$28:$BA$35,0,MATCH(BL$1,'Placebo Lags - Data'!$B$1:$BA$1,0)))),0)</f>
        <v>2.3118718429507433E-2</v>
      </c>
      <c r="BM3" s="3">
        <f>IFERROR(SQRT(SUMSQ(INDEX('Placebo Lags - Data'!$B$28:$BA$35,0,MATCH(BM$1,'Placebo Lags - Data'!$B$1:$BA$1,0)))/COUNT(INDEX('Placebo Lags - Data'!$B$28:$BA$35,0,MATCH(BM$1,'Placebo Lags - Data'!$B$1:$BA$1,0)))),0)</f>
        <v>3.2627905386677251E-2</v>
      </c>
      <c r="BN3" s="3">
        <f>IFERROR(SQRT(SUMSQ(INDEX('Placebo Lags - Data'!$B$28:$BA$35,0,MATCH(BN$1,'Placebo Lags - Data'!$B$1:$BA$1,0)))/COUNT(INDEX('Placebo Lags - Data'!$B$28:$BA$35,0,MATCH(BN$1,'Placebo Lags - Data'!$B$1:$BA$1,0)))),0)</f>
        <v>2.4777294106550236E-2</v>
      </c>
      <c r="BO3" s="3">
        <f>IFERROR(SQRT(SUMSQ(INDEX('Placebo Lags - Data'!$B$28:$BA$35,0,MATCH(BO$1,'Placebo Lags - Data'!$B$1:$BA$1,0)))/COUNT(INDEX('Placebo Lags - Data'!$B$28:$BA$35,0,MATCH(BO$1,'Placebo Lags - Data'!$B$1:$BA$1,0)))),0)</f>
        <v>3.2331432994393255E-2</v>
      </c>
      <c r="BP3" s="3">
        <f>IFERROR(SQRT(SUMSQ(INDEX('Placebo Lags - Data'!$B$28:$BA$35,0,MATCH(BP$1,'Placebo Lags - Data'!$B$1:$BA$1,0)))/COUNT(INDEX('Placebo Lags - Data'!$B$28:$BA$35,0,MATCH(BP$1,'Placebo Lags - Data'!$B$1:$BA$1,0)))),0)</f>
        <v>5.1615098122905524E-2</v>
      </c>
      <c r="BQ3" s="5"/>
      <c r="BR3" s="5"/>
    </row>
    <row r="4" spans="1:71" x14ac:dyDescent="0.25">
      <c r="A4" t="s">
        <v>51</v>
      </c>
      <c r="B4" s="2">
        <f t="shared" si="0"/>
        <v>4.1338172218596094</v>
      </c>
      <c r="Q4" s="12" t="s">
        <v>196</v>
      </c>
      <c r="R4" s="3">
        <f>IF(R2=0,0,R3/R2)</f>
        <v>2.8229894082311802</v>
      </c>
      <c r="S4" s="3">
        <f t="shared" ref="S4:BP4" si="1">IF(S2=0,0,S3/S2)</f>
        <v>1.3074966569385236</v>
      </c>
      <c r="T4" s="3">
        <f t="shared" si="1"/>
        <v>0</v>
      </c>
      <c r="U4" s="3">
        <f t="shared" si="1"/>
        <v>2.2929601273919129</v>
      </c>
      <c r="V4" s="3">
        <f t="shared" si="1"/>
        <v>0.54447762980743586</v>
      </c>
      <c r="W4" s="3">
        <f t="shared" si="1"/>
        <v>0</v>
      </c>
      <c r="X4" s="3">
        <f t="shared" si="1"/>
        <v>1.5962979116858329</v>
      </c>
      <c r="Y4" s="3">
        <f t="shared" si="1"/>
        <v>0</v>
      </c>
      <c r="Z4" s="3">
        <f t="shared" si="1"/>
        <v>0</v>
      </c>
      <c r="AA4" s="3">
        <f t="shared" si="1"/>
        <v>0</v>
      </c>
      <c r="AB4" s="3">
        <f t="shared" si="1"/>
        <v>0</v>
      </c>
      <c r="AC4" s="3">
        <f t="shared" si="1"/>
        <v>1.9630188808874354</v>
      </c>
      <c r="AD4" s="3">
        <f t="shared" si="1"/>
        <v>0</v>
      </c>
      <c r="AE4" s="3">
        <f t="shared" si="1"/>
        <v>1.0137493974849086</v>
      </c>
      <c r="AF4" s="3">
        <f t="shared" si="1"/>
        <v>2.0578066756641928</v>
      </c>
      <c r="AG4" s="3">
        <f t="shared" si="1"/>
        <v>0</v>
      </c>
      <c r="AH4" s="3">
        <f t="shared" si="1"/>
        <v>0.73036153177157515</v>
      </c>
      <c r="AI4" s="3">
        <f t="shared" si="1"/>
        <v>1.588758755670467</v>
      </c>
      <c r="AJ4" s="3">
        <f t="shared" si="1"/>
        <v>1.0315267037711775</v>
      </c>
      <c r="AK4" s="3">
        <f t="shared" si="1"/>
        <v>1.2571470299356189</v>
      </c>
      <c r="AL4" s="3">
        <f t="shared" si="1"/>
        <v>1.0707386257306144</v>
      </c>
      <c r="AM4" s="3">
        <f t="shared" si="1"/>
        <v>1.8455493972635828</v>
      </c>
      <c r="AN4" s="3">
        <f t="shared" si="1"/>
        <v>3.0667211190600221</v>
      </c>
      <c r="AO4" s="3">
        <f t="shared" si="1"/>
        <v>1.4915809808358909</v>
      </c>
      <c r="AP4" s="3">
        <f t="shared" si="1"/>
        <v>0.52126487041801295</v>
      </c>
      <c r="AQ4" s="3">
        <f t="shared" si="1"/>
        <v>0.82596366430906742</v>
      </c>
      <c r="AR4" s="3">
        <f t="shared" si="1"/>
        <v>0.70186907346381566</v>
      </c>
      <c r="AS4" s="3">
        <f t="shared" si="1"/>
        <v>1.1805469740111831</v>
      </c>
      <c r="AT4" s="3">
        <f t="shared" si="1"/>
        <v>0</v>
      </c>
      <c r="AU4" s="3">
        <f t="shared" si="1"/>
        <v>0.95081151914250361</v>
      </c>
      <c r="AV4" s="3">
        <f t="shared" si="1"/>
        <v>0</v>
      </c>
      <c r="AW4" s="3">
        <f t="shared" si="1"/>
        <v>0</v>
      </c>
      <c r="AX4" s="3">
        <f t="shared" si="1"/>
        <v>0</v>
      </c>
      <c r="AY4" s="3">
        <f t="shared" si="1"/>
        <v>1.5581237132168138</v>
      </c>
      <c r="AZ4" s="3">
        <f t="shared" si="1"/>
        <v>0.77214485779126418</v>
      </c>
      <c r="BA4" s="3">
        <f t="shared" si="1"/>
        <v>1.2402695249521618</v>
      </c>
      <c r="BB4" s="3">
        <f t="shared" si="1"/>
        <v>0</v>
      </c>
      <c r="BC4" s="3">
        <f t="shared" si="1"/>
        <v>2.9160618652794192</v>
      </c>
      <c r="BD4" s="3">
        <f t="shared" si="1"/>
        <v>1.0890331986942003</v>
      </c>
      <c r="BE4" s="3">
        <f t="shared" si="1"/>
        <v>0</v>
      </c>
      <c r="BF4" s="3">
        <f t="shared" si="1"/>
        <v>1.2778407694232909</v>
      </c>
      <c r="BG4" s="3">
        <f t="shared" si="1"/>
        <v>1.4786964522103738</v>
      </c>
      <c r="BH4" s="3">
        <f t="shared" si="1"/>
        <v>2.1392973785294696</v>
      </c>
      <c r="BI4" s="3">
        <f t="shared" si="1"/>
        <v>0.99589221545269557</v>
      </c>
      <c r="BJ4" s="3">
        <f t="shared" si="1"/>
        <v>0</v>
      </c>
      <c r="BK4" s="3">
        <f t="shared" si="1"/>
        <v>1.8938304365131884</v>
      </c>
      <c r="BL4" s="3">
        <f t="shared" si="1"/>
        <v>1.9195526636437654</v>
      </c>
      <c r="BM4" s="3">
        <f t="shared" si="1"/>
        <v>1.8609628281508117</v>
      </c>
      <c r="BN4" s="3">
        <f t="shared" si="1"/>
        <v>1.1670182506017881</v>
      </c>
      <c r="BO4" s="3">
        <f t="shared" si="1"/>
        <v>1.5076963177220539</v>
      </c>
      <c r="BP4" s="3">
        <f t="shared" si="1"/>
        <v>1.289146965264796</v>
      </c>
      <c r="BQ4" s="1"/>
      <c r="BR4" s="1"/>
    </row>
    <row r="5" spans="1:71" x14ac:dyDescent="0.25">
      <c r="A5" t="s">
        <v>53</v>
      </c>
      <c r="B5" s="2">
        <f t="shared" si="0"/>
        <v>3.8719174375562164</v>
      </c>
      <c r="Q5" s="6">
        <v>20</v>
      </c>
      <c r="R5" s="5">
        <f t="shared" ref="R5:AW5" si="2">IF(R2&lt;$R$2*$Q$5,1,0)</f>
        <v>1</v>
      </c>
      <c r="S5" s="5">
        <f t="shared" si="2"/>
        <v>1</v>
      </c>
      <c r="T5" s="5">
        <f t="shared" si="2"/>
        <v>1</v>
      </c>
      <c r="U5" s="5">
        <f t="shared" si="2"/>
        <v>1</v>
      </c>
      <c r="V5" s="5">
        <f t="shared" si="2"/>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ref="AX5:BP5" si="3">IF(AX2&lt;$R$2*$Q$5,1,0)</f>
        <v>1</v>
      </c>
      <c r="AY5" s="5">
        <f t="shared" si="3"/>
        <v>1</v>
      </c>
      <c r="AZ5" s="5">
        <f t="shared" si="3"/>
        <v>1</v>
      </c>
      <c r="BA5" s="5">
        <f t="shared" si="3"/>
        <v>1</v>
      </c>
      <c r="BB5" s="5">
        <f t="shared" si="3"/>
        <v>1</v>
      </c>
      <c r="BC5" s="5">
        <f t="shared" si="3"/>
        <v>1</v>
      </c>
      <c r="BD5" s="5">
        <f t="shared" si="3"/>
        <v>1</v>
      </c>
      <c r="BE5" s="5">
        <f t="shared" si="3"/>
        <v>1</v>
      </c>
      <c r="BF5" s="5">
        <f t="shared" si="3"/>
        <v>1</v>
      </c>
      <c r="BG5" s="5">
        <f t="shared" si="3"/>
        <v>1</v>
      </c>
      <c r="BH5" s="5">
        <f t="shared" si="3"/>
        <v>1</v>
      </c>
      <c r="BI5" s="5">
        <f t="shared" si="3"/>
        <v>1</v>
      </c>
      <c r="BJ5" s="5">
        <f t="shared" si="3"/>
        <v>1</v>
      </c>
      <c r="BK5" s="5">
        <f t="shared" si="3"/>
        <v>1</v>
      </c>
      <c r="BL5" s="5">
        <f t="shared" si="3"/>
        <v>1</v>
      </c>
      <c r="BM5" s="5">
        <f t="shared" si="3"/>
        <v>1</v>
      </c>
      <c r="BN5" s="5">
        <f t="shared" si="3"/>
        <v>1</v>
      </c>
      <c r="BO5" s="5">
        <f t="shared" si="3"/>
        <v>1</v>
      </c>
      <c r="BP5" s="5">
        <f t="shared" si="3"/>
        <v>1</v>
      </c>
      <c r="BQ5" s="2"/>
      <c r="BR5" s="2"/>
    </row>
    <row r="6" spans="1:71" x14ac:dyDescent="0.25">
      <c r="A6" t="s">
        <v>94</v>
      </c>
      <c r="B6" s="2">
        <f t="shared" si="0"/>
        <v>3.7331124224713848</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123</v>
      </c>
      <c r="B7" s="2">
        <f t="shared" si="0"/>
        <v>3.4434821697167983</v>
      </c>
      <c r="Q7">
        <f>'Placebo Lags - Data'!A2</f>
        <v>1982</v>
      </c>
      <c r="R7" s="2">
        <f>IF(R$2=0,0,INDEX('Placebo Lags - Data'!$B:$BA,MATCH($Q7,'Placebo Lags - Data'!$A:$A,0),MATCH(R$1,'Placebo Lags - Data'!$B$1:$BA$1,0)))*R$5</f>
        <v>1.6660619294270873E-3</v>
      </c>
      <c r="S7" s="2">
        <f>IF(S$2=0,0,INDEX('Placebo Lags - Data'!$B:$BA,MATCH($Q7,'Placebo Lags - Data'!$A:$A,0),MATCH(S$1,'Placebo Lags - Data'!$B$1:$BA$1,0)))*S$5</f>
        <v>9.6551179885864258E-3</v>
      </c>
      <c r="T7" s="2">
        <f>IF(T$2=0,0,INDEX('Placebo Lags - Data'!$B:$BA,MATCH($Q7,'Placebo Lags - Data'!$A:$A,0),MATCH(T$1,'Placebo Lags - Data'!$B$1:$BA$1,0)))*T$5</f>
        <v>0</v>
      </c>
      <c r="U7" s="2">
        <f>IF(U$2=0,0,INDEX('Placebo Lags - Data'!$B:$BA,MATCH($Q7,'Placebo Lags - Data'!$A:$A,0),MATCH(U$1,'Placebo Lags - Data'!$B$1:$BA$1,0)))*U$5</f>
        <v>9.7909737378358841E-3</v>
      </c>
      <c r="V7" s="2">
        <f>IF(V$2=0,0,INDEX('Placebo Lags - Data'!$B:$BA,MATCH($Q7,'Placebo Lags - Data'!$A:$A,0),MATCH(V$1,'Placebo Lags - Data'!$B$1:$BA$1,0)))*V$5</f>
        <v>-1.163182407617569E-2</v>
      </c>
      <c r="W7" s="2">
        <f>IF(W$2=0,0,INDEX('Placebo Lags - Data'!$B:$BA,MATCH($Q7,'Placebo Lags - Data'!$A:$A,0),MATCH(W$1,'Placebo Lags - Data'!$B$1:$BA$1,0)))*W$5</f>
        <v>0</v>
      </c>
      <c r="X7" s="2">
        <f>IF(X$2=0,0,INDEX('Placebo Lags - Data'!$B:$BA,MATCH($Q7,'Placebo Lags - Data'!$A:$A,0),MATCH(X$1,'Placebo Lags - Data'!$B$1:$BA$1,0)))*X$5</f>
        <v>-1.1640233919024467E-2</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-2.5991814211010933E-2</v>
      </c>
      <c r="AD7" s="2">
        <f>IF(AD$2=0,0,INDEX('Placebo Lags - Data'!$B:$BA,MATCH($Q7,'Placebo Lags - Data'!$A:$A,0),MATCH(AD$1,'Placebo Lags - Data'!$B$1:$BA$1,0)))*AD$5</f>
        <v>0</v>
      </c>
      <c r="AE7" s="2">
        <f>IF(AE$2=0,0,INDEX('Placebo Lags - Data'!$B:$BA,MATCH($Q7,'Placebo Lags - Data'!$A:$A,0),MATCH(AE$1,'Placebo Lags - Data'!$B$1:$BA$1,0)))*AE$5</f>
        <v>3.4959308803081512E-2</v>
      </c>
      <c r="AF7" s="2">
        <f>IF(AF$2=0,0,INDEX('Placebo Lags - Data'!$B:$BA,MATCH($Q7,'Placebo Lags - Data'!$A:$A,0),MATCH(AF$1,'Placebo Lags - Data'!$B$1:$BA$1,0)))*AF$5</f>
        <v>2.0427824929356575E-2</v>
      </c>
      <c r="AG7" s="2">
        <f>IF(AG$2=0,0,INDEX('Placebo Lags - Data'!$B:$BA,MATCH($Q7,'Placebo Lags - Data'!$A:$A,0),MATCH(AG$1,'Placebo Lags - Data'!$B$1:$BA$1,0)))*AG$5</f>
        <v>0</v>
      </c>
      <c r="AH7" s="2">
        <f>IF(AH$2=0,0,INDEX('Placebo Lags - Data'!$B:$BA,MATCH($Q7,'Placebo Lags - Data'!$A:$A,0),MATCH(AH$1,'Placebo Lags - Data'!$B$1:$BA$1,0)))*AH$5</f>
        <v>1.0614357888698578E-2</v>
      </c>
      <c r="AI7" s="2">
        <f>IF(AI$2=0,0,INDEX('Placebo Lags - Data'!$B:$BA,MATCH($Q7,'Placebo Lags - Data'!$A:$A,0),MATCH(AI$1,'Placebo Lags - Data'!$B$1:$BA$1,0)))*AI$5</f>
        <v>7.4078282341361046E-3</v>
      </c>
      <c r="AJ7" s="2">
        <f>IF(AJ$2=0,0,INDEX('Placebo Lags - Data'!$B:$BA,MATCH($Q7,'Placebo Lags - Data'!$A:$A,0),MATCH(AJ$1,'Placebo Lags - Data'!$B$1:$BA$1,0)))*AJ$5</f>
        <v>5.6447554379701614E-2</v>
      </c>
      <c r="AK7" s="2">
        <f>IF(AK$2=0,0,INDEX('Placebo Lags - Data'!$B:$BA,MATCH($Q7,'Placebo Lags - Data'!$A:$A,0),MATCH(AK$1,'Placebo Lags - Data'!$B$1:$BA$1,0)))*AK$5</f>
        <v>4.6269223093986511E-2</v>
      </c>
      <c r="AL7" s="2">
        <f>IF(AL$2=0,0,INDEX('Placebo Lags - Data'!$B:$BA,MATCH($Q7,'Placebo Lags - Data'!$A:$A,0),MATCH(AL$1,'Placebo Lags - Data'!$B$1:$BA$1,0)))*AL$5</f>
        <v>-4.0958814322948456E-2</v>
      </c>
      <c r="AM7" s="2">
        <f>IF(AM$2=0,0,INDEX('Placebo Lags - Data'!$B:$BA,MATCH($Q7,'Placebo Lags - Data'!$A:$A,0),MATCH(AM$1,'Placebo Lags - Data'!$B$1:$BA$1,0)))*AM$5</f>
        <v>-2.6069346349686384E-3</v>
      </c>
      <c r="AN7" s="2">
        <f>IF(AN$2=0,0,INDEX('Placebo Lags - Data'!$B:$BA,MATCH($Q7,'Placebo Lags - Data'!$A:$A,0),MATCH(AN$1,'Placebo Lags - Data'!$B$1:$BA$1,0)))*AN$5</f>
        <v>-2.1051710471510887E-2</v>
      </c>
      <c r="AO7" s="2">
        <f>IF(AO$2=0,0,INDEX('Placebo Lags - Data'!$B:$BA,MATCH($Q7,'Placebo Lags - Data'!$A:$A,0),MATCH(AO$1,'Placebo Lags - Data'!$B$1:$BA$1,0)))*AO$5</f>
        <v>-5.4739736951887608E-3</v>
      </c>
      <c r="AP7" s="2">
        <f>IF(AP$2=0,0,INDEX('Placebo Lags - Data'!$B:$BA,MATCH($Q7,'Placebo Lags - Data'!$A:$A,0),MATCH(AP$1,'Placebo Lags - Data'!$B$1:$BA$1,0)))*AP$5</f>
        <v>-6.1045777052640915E-2</v>
      </c>
      <c r="AQ7" s="2">
        <f>IF(AQ$2=0,0,INDEX('Placebo Lags - Data'!$B:$BA,MATCH($Q7,'Placebo Lags - Data'!$A:$A,0),MATCH(AQ$1,'Placebo Lags - Data'!$B$1:$BA$1,0)))*AQ$5</f>
        <v>3.9874594658613205E-2</v>
      </c>
      <c r="AR7" s="2">
        <f>IF(AR$2=0,0,INDEX('Placebo Lags - Data'!$B:$BA,MATCH($Q7,'Placebo Lags - Data'!$A:$A,0),MATCH(AR$1,'Placebo Lags - Data'!$B$1:$BA$1,0)))*AR$5</f>
        <v>-1.7309542745351791E-2</v>
      </c>
      <c r="AS7" s="2">
        <f>IF(AS$2=0,0,INDEX('Placebo Lags - Data'!$B:$BA,MATCH($Q7,'Placebo Lags - Data'!$A:$A,0),MATCH(AS$1,'Placebo Lags - Data'!$B$1:$BA$1,0)))*AS$5</f>
        <v>4.1404247283935547E-2</v>
      </c>
      <c r="AT7" s="2">
        <f>IF(AT$2=0,0,INDEX('Placebo Lags - Data'!$B:$BA,MATCH($Q7,'Placebo Lags - Data'!$A:$A,0),MATCH(AT$1,'Placebo Lags - Data'!$B$1:$BA$1,0)))*AT$5</f>
        <v>0</v>
      </c>
      <c r="AU7" s="2">
        <f>IF(AU$2=0,0,INDEX('Placebo Lags - Data'!$B:$BA,MATCH($Q7,'Placebo Lags - Data'!$A:$A,0),MATCH(AU$1,'Placebo Lags - Data'!$B$1:$BA$1,0)))*AU$5</f>
        <v>-4.1435956954956055E-2</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-1.2711792252957821E-2</v>
      </c>
      <c r="AZ7" s="2">
        <f>IF(AZ$2=0,0,INDEX('Placebo Lags - Data'!$B:$BA,MATCH($Q7,'Placebo Lags - Data'!$A:$A,0),MATCH(AZ$1,'Placebo Lags - Data'!$B$1:$BA$1,0)))*AZ$5</f>
        <v>-1.9656091928482056E-2</v>
      </c>
      <c r="BA7" s="2">
        <f>IF(BA$2=0,0,INDEX('Placebo Lags - Data'!$B:$BA,MATCH($Q7,'Placebo Lags - Data'!$A:$A,0),MATCH(BA$1,'Placebo Lags - Data'!$B$1:$BA$1,0)))*BA$5</f>
        <v>6.9686989299952984E-3</v>
      </c>
      <c r="BB7" s="2">
        <f>IF(BB$2=0,0,INDEX('Placebo Lags - Data'!$B:$BA,MATCH($Q7,'Placebo Lags - Data'!$A:$A,0),MATCH(BB$1,'Placebo Lags - Data'!$B$1:$BA$1,0)))*BB$5</f>
        <v>0</v>
      </c>
      <c r="BC7" s="2">
        <f>IF(BC$2=0,0,INDEX('Placebo Lags - Data'!$B:$BA,MATCH($Q7,'Placebo Lags - Data'!$A:$A,0),MATCH(BC$1,'Placebo Lags - Data'!$B$1:$BA$1,0)))*BC$5</f>
        <v>-3.08789755217731E-3</v>
      </c>
      <c r="BD7" s="2">
        <f>IF(BD$2=0,0,INDEX('Placebo Lags - Data'!$B:$BA,MATCH($Q7,'Placebo Lags - Data'!$A:$A,0),MATCH(BD$1,'Placebo Lags - Data'!$B$1:$BA$1,0)))*BD$5</f>
        <v>2.5665903463959694E-2</v>
      </c>
      <c r="BE7" s="2">
        <f>IF(BE$2=0,0,INDEX('Placebo Lags - Data'!$B:$BA,MATCH($Q7,'Placebo Lags - Data'!$A:$A,0),MATCH(BE$1,'Placebo Lags - Data'!$B$1:$BA$1,0)))*BE$5</f>
        <v>0</v>
      </c>
      <c r="BF7" s="2">
        <f>IF(BF$2=0,0,INDEX('Placebo Lags - Data'!$B:$BA,MATCH($Q7,'Placebo Lags - Data'!$A:$A,0),MATCH(BF$1,'Placebo Lags - Data'!$B$1:$BA$1,0)))*BF$5</f>
        <v>2.9692739248275757E-2</v>
      </c>
      <c r="BG7" s="2">
        <f>IF(BG$2=0,0,INDEX('Placebo Lags - Data'!$B:$BA,MATCH($Q7,'Placebo Lags - Data'!$A:$A,0),MATCH(BG$1,'Placebo Lags - Data'!$B$1:$BA$1,0)))*BG$5</f>
        <v>-6.1446307227015495E-3</v>
      </c>
      <c r="BH7" s="2">
        <f>IF(BH$2=0,0,INDEX('Placebo Lags - Data'!$B:$BA,MATCH($Q7,'Placebo Lags - Data'!$A:$A,0),MATCH(BH$1,'Placebo Lags - Data'!$B$1:$BA$1,0)))*BH$5</f>
        <v>-6.1231590807437897E-3</v>
      </c>
      <c r="BI7" s="2">
        <f>IF(BI$2=0,0,INDEX('Placebo Lags - Data'!$B:$BA,MATCH($Q7,'Placebo Lags - Data'!$A:$A,0),MATCH(BI$1,'Placebo Lags - Data'!$B$1:$BA$1,0)))*BI$5</f>
        <v>-1.0820497758686543E-2</v>
      </c>
      <c r="BJ7" s="2">
        <f>IF(BJ$2=0,0,INDEX('Placebo Lags - Data'!$B:$BA,MATCH($Q7,'Placebo Lags - Data'!$A:$A,0),MATCH(BJ$1,'Placebo Lags - Data'!$B$1:$BA$1,0)))*BJ$5</f>
        <v>0</v>
      </c>
      <c r="BK7" s="2">
        <f>IF(BK$2=0,0,INDEX('Placebo Lags - Data'!$B:$BA,MATCH($Q7,'Placebo Lags - Data'!$A:$A,0),MATCH(BK$1,'Placebo Lags - Data'!$B$1:$BA$1,0)))*BK$5</f>
        <v>8.4755532443523407E-3</v>
      </c>
      <c r="BL7" s="2">
        <f>IF(BL$2=0,0,INDEX('Placebo Lags - Data'!$B:$BA,MATCH($Q7,'Placebo Lags - Data'!$A:$A,0),MATCH(BL$1,'Placebo Lags - Data'!$B$1:$BA$1,0)))*BL$5</f>
        <v>1.6287993639707565E-2</v>
      </c>
      <c r="BM7" s="2">
        <f>IF(BM$2=0,0,INDEX('Placebo Lags - Data'!$B:$BA,MATCH($Q7,'Placebo Lags - Data'!$A:$A,0),MATCH(BM$1,'Placebo Lags - Data'!$B$1:$BA$1,0)))*BM$5</f>
        <v>-3.8624368607997894E-2</v>
      </c>
      <c r="BN7" s="2">
        <f>IF(BN$2=0,0,INDEX('Placebo Lags - Data'!$B:$BA,MATCH($Q7,'Placebo Lags - Data'!$A:$A,0),MATCH(BN$1,'Placebo Lags - Data'!$B$1:$BA$1,0)))*BN$5</f>
        <v>8.7093906477093697E-3</v>
      </c>
      <c r="BO7" s="2">
        <f>IF(BO$2=0,0,INDEX('Placebo Lags - Data'!$B:$BA,MATCH($Q7,'Placebo Lags - Data'!$A:$A,0),MATCH(BO$1,'Placebo Lags - Data'!$B$1:$BA$1,0)))*BO$5</f>
        <v>-2.2250950336456299E-2</v>
      </c>
      <c r="BP7" s="2">
        <f>IF(BP$2=0,0,INDEX('Placebo Lags - Data'!$B:$BA,MATCH($Q7,'Placebo Lags - Data'!$A:$A,0),MATCH(BP$1,'Placebo Lags - Data'!$B$1:$BA$1,0)))*BP$5</f>
        <v>8.0567393451929092E-3</v>
      </c>
      <c r="BQ7" s="2"/>
      <c r="BR7" s="2"/>
    </row>
    <row r="8" spans="1:71" x14ac:dyDescent="0.25">
      <c r="A8" t="s">
        <v>132</v>
      </c>
      <c r="B8" s="2">
        <f t="shared" si="0"/>
        <v>3.3149248328406959</v>
      </c>
      <c r="Q8">
        <f>'Placebo Lags - Data'!A3</f>
        <v>1983</v>
      </c>
      <c r="R8" s="2">
        <f>IF(R$2=0,0,INDEX('Placebo Lags - Data'!$B:$BA,MATCH($Q8,'Placebo Lags - Data'!$A:$A,0),MATCH(R$1,'Placebo Lags - Data'!$B$1:$BA$1,0)))*R$5</f>
        <v>-4.4135521166026592E-3</v>
      </c>
      <c r="S8" s="2">
        <f>IF(S$2=0,0,INDEX('Placebo Lags - Data'!$B:$BA,MATCH($Q8,'Placebo Lags - Data'!$A:$A,0),MATCH(S$1,'Placebo Lags - Data'!$B$1:$BA$1,0)))*S$5</f>
        <v>-1.5493401326239109E-2</v>
      </c>
      <c r="T8" s="2">
        <f>IF(T$2=0,0,INDEX('Placebo Lags - Data'!$B:$BA,MATCH($Q8,'Placebo Lags - Data'!$A:$A,0),MATCH(T$1,'Placebo Lags - Data'!$B$1:$BA$1,0)))*T$5</f>
        <v>0</v>
      </c>
      <c r="U8" s="2">
        <f>IF(U$2=0,0,INDEX('Placebo Lags - Data'!$B:$BA,MATCH($Q8,'Placebo Lags - Data'!$A:$A,0),MATCH(U$1,'Placebo Lags - Data'!$B$1:$BA$1,0)))*U$5</f>
        <v>1.971861720085144E-2</v>
      </c>
      <c r="V8" s="2">
        <f>IF(V$2=0,0,INDEX('Placebo Lags - Data'!$B:$BA,MATCH($Q8,'Placebo Lags - Data'!$A:$A,0),MATCH(V$1,'Placebo Lags - Data'!$B$1:$BA$1,0)))*V$5</f>
        <v>-8.0756153911352158E-3</v>
      </c>
      <c r="W8" s="2">
        <f>IF(W$2=0,0,INDEX('Placebo Lags - Data'!$B:$BA,MATCH($Q8,'Placebo Lags - Data'!$A:$A,0),MATCH(W$1,'Placebo Lags - Data'!$B$1:$BA$1,0)))*W$5</f>
        <v>0</v>
      </c>
      <c r="X8" s="2">
        <f>IF(X$2=0,0,INDEX('Placebo Lags - Data'!$B:$BA,MATCH($Q8,'Placebo Lags - Data'!$A:$A,0),MATCH(X$1,'Placebo Lags - Data'!$B$1:$BA$1,0)))*X$5</f>
        <v>-2.0367823541164398E-2</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1.9742751028388739E-3</v>
      </c>
      <c r="AD8" s="2">
        <f>IF(AD$2=0,0,INDEX('Placebo Lags - Data'!$B:$BA,MATCH($Q8,'Placebo Lags - Data'!$A:$A,0),MATCH(AD$1,'Placebo Lags - Data'!$B$1:$BA$1,0)))*AD$5</f>
        <v>0</v>
      </c>
      <c r="AE8" s="2">
        <f>IF(AE$2=0,0,INDEX('Placebo Lags - Data'!$B:$BA,MATCH($Q8,'Placebo Lags - Data'!$A:$A,0),MATCH(AE$1,'Placebo Lags - Data'!$B$1:$BA$1,0)))*AE$5</f>
        <v>-2.9765481594949961E-3</v>
      </c>
      <c r="AF8" s="2">
        <f>IF(AF$2=0,0,INDEX('Placebo Lags - Data'!$B:$BA,MATCH($Q8,'Placebo Lags - Data'!$A:$A,0),MATCH(AF$1,'Placebo Lags - Data'!$B$1:$BA$1,0)))*AF$5</f>
        <v>9.723300114274025E-3</v>
      </c>
      <c r="AG8" s="2">
        <f>IF(AG$2=0,0,INDEX('Placebo Lags - Data'!$B:$BA,MATCH($Q8,'Placebo Lags - Data'!$A:$A,0),MATCH(AG$1,'Placebo Lags - Data'!$B$1:$BA$1,0)))*AG$5</f>
        <v>0</v>
      </c>
      <c r="AH8" s="2">
        <f>IF(AH$2=0,0,INDEX('Placebo Lags - Data'!$B:$BA,MATCH($Q8,'Placebo Lags - Data'!$A:$A,0),MATCH(AH$1,'Placebo Lags - Data'!$B$1:$BA$1,0)))*AH$5</f>
        <v>-1.6288012266159058E-2</v>
      </c>
      <c r="AI8" s="2">
        <f>IF(AI$2=0,0,INDEX('Placebo Lags - Data'!$B:$BA,MATCH($Q8,'Placebo Lags - Data'!$A:$A,0),MATCH(AI$1,'Placebo Lags - Data'!$B$1:$BA$1,0)))*AI$5</f>
        <v>-3.1659673899412155E-2</v>
      </c>
      <c r="AJ8" s="2">
        <f>IF(AJ$2=0,0,INDEX('Placebo Lags - Data'!$B:$BA,MATCH($Q8,'Placebo Lags - Data'!$A:$A,0),MATCH(AJ$1,'Placebo Lags - Data'!$B$1:$BA$1,0)))*AJ$5</f>
        <v>2.3118363693356514E-2</v>
      </c>
      <c r="AK8" s="2">
        <f>IF(AK$2=0,0,INDEX('Placebo Lags - Data'!$B:$BA,MATCH($Q8,'Placebo Lags - Data'!$A:$A,0),MATCH(AK$1,'Placebo Lags - Data'!$B$1:$BA$1,0)))*AK$5</f>
        <v>-4.3428920209407806E-2</v>
      </c>
      <c r="AL8" s="2">
        <f>IF(AL$2=0,0,INDEX('Placebo Lags - Data'!$B:$BA,MATCH($Q8,'Placebo Lags - Data'!$A:$A,0),MATCH(AL$1,'Placebo Lags - Data'!$B$1:$BA$1,0)))*AL$5</f>
        <v>-3.369433805346489E-2</v>
      </c>
      <c r="AM8" s="2">
        <f>IF(AM$2=0,0,INDEX('Placebo Lags - Data'!$B:$BA,MATCH($Q8,'Placebo Lags - Data'!$A:$A,0),MATCH(AM$1,'Placebo Lags - Data'!$B$1:$BA$1,0)))*AM$5</f>
        <v>-2.6294302195310593E-2</v>
      </c>
      <c r="AN8" s="2">
        <f>IF(AN$2=0,0,INDEX('Placebo Lags - Data'!$B:$BA,MATCH($Q8,'Placebo Lags - Data'!$A:$A,0),MATCH(AN$1,'Placebo Lags - Data'!$B$1:$BA$1,0)))*AN$5</f>
        <v>-9.9185621365904808E-3</v>
      </c>
      <c r="AO8" s="2">
        <f>IF(AO$2=0,0,INDEX('Placebo Lags - Data'!$B:$BA,MATCH($Q8,'Placebo Lags - Data'!$A:$A,0),MATCH(AO$1,'Placebo Lags - Data'!$B$1:$BA$1,0)))*AO$5</f>
        <v>-8.1971436738967896E-3</v>
      </c>
      <c r="AP8" s="2">
        <f>IF(AP$2=0,0,INDEX('Placebo Lags - Data'!$B:$BA,MATCH($Q8,'Placebo Lags - Data'!$A:$A,0),MATCH(AP$1,'Placebo Lags - Data'!$B$1:$BA$1,0)))*AP$5</f>
        <v>5.2282102406024933E-2</v>
      </c>
      <c r="AQ8" s="2">
        <f>IF(AQ$2=0,0,INDEX('Placebo Lags - Data'!$B:$BA,MATCH($Q8,'Placebo Lags - Data'!$A:$A,0),MATCH(AQ$1,'Placebo Lags - Data'!$B$1:$BA$1,0)))*AQ$5</f>
        <v>-7.3753390461206436E-4</v>
      </c>
      <c r="AR8" s="2">
        <f>IF(AR$2=0,0,INDEX('Placebo Lags - Data'!$B:$BA,MATCH($Q8,'Placebo Lags - Data'!$A:$A,0),MATCH(AR$1,'Placebo Lags - Data'!$B$1:$BA$1,0)))*AR$5</f>
        <v>2.1784750744700432E-2</v>
      </c>
      <c r="AS8" s="2">
        <f>IF(AS$2=0,0,INDEX('Placebo Lags - Data'!$B:$BA,MATCH($Q8,'Placebo Lags - Data'!$A:$A,0),MATCH(AS$1,'Placebo Lags - Data'!$B$1:$BA$1,0)))*AS$5</f>
        <v>9.5687489956617355E-3</v>
      </c>
      <c r="AT8" s="2">
        <f>IF(AT$2=0,0,INDEX('Placebo Lags - Data'!$B:$BA,MATCH($Q8,'Placebo Lags - Data'!$A:$A,0),MATCH(AT$1,'Placebo Lags - Data'!$B$1:$BA$1,0)))*AT$5</f>
        <v>0</v>
      </c>
      <c r="AU8" s="2">
        <f>IF(AU$2=0,0,INDEX('Placebo Lags - Data'!$B:$BA,MATCH($Q8,'Placebo Lags - Data'!$A:$A,0),MATCH(AU$1,'Placebo Lags - Data'!$B$1:$BA$1,0)))*AU$5</f>
        <v>1.20439063757658E-2</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-4.2112534865736961E-3</v>
      </c>
      <c r="AZ8" s="2">
        <f>IF(AZ$2=0,0,INDEX('Placebo Lags - Data'!$B:$BA,MATCH($Q8,'Placebo Lags - Data'!$A:$A,0),MATCH(AZ$1,'Placebo Lags - Data'!$B$1:$BA$1,0)))*AZ$5</f>
        <v>-3.3313840627670288E-2</v>
      </c>
      <c r="BA8" s="2">
        <f>IF(BA$2=0,0,INDEX('Placebo Lags - Data'!$B:$BA,MATCH($Q8,'Placebo Lags - Data'!$A:$A,0),MATCH(BA$1,'Placebo Lags - Data'!$B$1:$BA$1,0)))*BA$5</f>
        <v>-2.0478228107094765E-2</v>
      </c>
      <c r="BB8" s="2">
        <f>IF(BB$2=0,0,INDEX('Placebo Lags - Data'!$B:$BA,MATCH($Q8,'Placebo Lags - Data'!$A:$A,0),MATCH(BB$1,'Placebo Lags - Data'!$B$1:$BA$1,0)))*BB$5</f>
        <v>0</v>
      </c>
      <c r="BC8" s="2">
        <f>IF(BC$2=0,0,INDEX('Placebo Lags - Data'!$B:$BA,MATCH($Q8,'Placebo Lags - Data'!$A:$A,0),MATCH(BC$1,'Placebo Lags - Data'!$B$1:$BA$1,0)))*BC$5</f>
        <v>-3.7582446821033955E-3</v>
      </c>
      <c r="BD8" s="2">
        <f>IF(BD$2=0,0,INDEX('Placebo Lags - Data'!$B:$BA,MATCH($Q8,'Placebo Lags - Data'!$A:$A,0),MATCH(BD$1,'Placebo Lags - Data'!$B$1:$BA$1,0)))*BD$5</f>
        <v>5.1008402369916439E-3</v>
      </c>
      <c r="BE8" s="2">
        <f>IF(BE$2=0,0,INDEX('Placebo Lags - Data'!$B:$BA,MATCH($Q8,'Placebo Lags - Data'!$A:$A,0),MATCH(BE$1,'Placebo Lags - Data'!$B$1:$BA$1,0)))*BE$5</f>
        <v>0</v>
      </c>
      <c r="BF8" s="2">
        <f>IF(BF$2=0,0,INDEX('Placebo Lags - Data'!$B:$BA,MATCH($Q8,'Placebo Lags - Data'!$A:$A,0),MATCH(BF$1,'Placebo Lags - Data'!$B$1:$BA$1,0)))*BF$5</f>
        <v>3.6734282970428467E-2</v>
      </c>
      <c r="BG8" s="2">
        <f>IF(BG$2=0,0,INDEX('Placebo Lags - Data'!$B:$BA,MATCH($Q8,'Placebo Lags - Data'!$A:$A,0),MATCH(BG$1,'Placebo Lags - Data'!$B$1:$BA$1,0)))*BG$5</f>
        <v>5.6775432080030441E-2</v>
      </c>
      <c r="BH8" s="2">
        <f>IF(BH$2=0,0,INDEX('Placebo Lags - Data'!$B:$BA,MATCH($Q8,'Placebo Lags - Data'!$A:$A,0),MATCH(BH$1,'Placebo Lags - Data'!$B$1:$BA$1,0)))*BH$5</f>
        <v>-2.2085416130721569E-3</v>
      </c>
      <c r="BI8" s="2">
        <f>IF(BI$2=0,0,INDEX('Placebo Lags - Data'!$B:$BA,MATCH($Q8,'Placebo Lags - Data'!$A:$A,0),MATCH(BI$1,'Placebo Lags - Data'!$B$1:$BA$1,0)))*BI$5</f>
        <v>-5.9198129922151566E-2</v>
      </c>
      <c r="BJ8" s="2">
        <f>IF(BJ$2=0,0,INDEX('Placebo Lags - Data'!$B:$BA,MATCH($Q8,'Placebo Lags - Data'!$A:$A,0),MATCH(BJ$1,'Placebo Lags - Data'!$B$1:$BA$1,0)))*BJ$5</f>
        <v>0</v>
      </c>
      <c r="BK8" s="2">
        <f>IF(BK$2=0,0,INDEX('Placebo Lags - Data'!$B:$BA,MATCH($Q8,'Placebo Lags - Data'!$A:$A,0),MATCH(BK$1,'Placebo Lags - Data'!$B$1:$BA$1,0)))*BK$5</f>
        <v>-7.2680441662669182E-3</v>
      </c>
      <c r="BL8" s="2">
        <f>IF(BL$2=0,0,INDEX('Placebo Lags - Data'!$B:$BA,MATCH($Q8,'Placebo Lags - Data'!$A:$A,0),MATCH(BL$1,'Placebo Lags - Data'!$B$1:$BA$1,0)))*BL$5</f>
        <v>2.2300474811345339E-3</v>
      </c>
      <c r="BM8" s="2">
        <f>IF(BM$2=0,0,INDEX('Placebo Lags - Data'!$B:$BA,MATCH($Q8,'Placebo Lags - Data'!$A:$A,0),MATCH(BM$1,'Placebo Lags - Data'!$B$1:$BA$1,0)))*BM$5</f>
        <v>2.8069864958524704E-2</v>
      </c>
      <c r="BN8" s="2">
        <f>IF(BN$2=0,0,INDEX('Placebo Lags - Data'!$B:$BA,MATCH($Q8,'Placebo Lags - Data'!$A:$A,0),MATCH(BN$1,'Placebo Lags - Data'!$B$1:$BA$1,0)))*BN$5</f>
        <v>-2.2860690951347351E-3</v>
      </c>
      <c r="BO8" s="2">
        <f>IF(BO$2=0,0,INDEX('Placebo Lags - Data'!$B:$BA,MATCH($Q8,'Placebo Lags - Data'!$A:$A,0),MATCH(BO$1,'Placebo Lags - Data'!$B$1:$BA$1,0)))*BO$5</f>
        <v>-2.6328198611736298E-2</v>
      </c>
      <c r="BP8" s="2">
        <f>IF(BP$2=0,0,INDEX('Placebo Lags - Data'!$B:$BA,MATCH($Q8,'Placebo Lags - Data'!$A:$A,0),MATCH(BP$1,'Placebo Lags - Data'!$B$1:$BA$1,0)))*BP$5</f>
        <v>4.1689313948154449E-2</v>
      </c>
      <c r="BQ8" s="2"/>
      <c r="BR8" s="2"/>
    </row>
    <row r="9" spans="1:71" x14ac:dyDescent="0.25">
      <c r="A9" t="s">
        <v>84</v>
      </c>
      <c r="B9" s="2">
        <f t="shared" si="0"/>
        <v>3.1066059678764626</v>
      </c>
      <c r="Q9">
        <f>'Placebo Lags - Data'!A4</f>
        <v>1984</v>
      </c>
      <c r="R9" s="2">
        <f>IF(R$2=0,0,INDEX('Placebo Lags - Data'!$B:$BA,MATCH($Q9,'Placebo Lags - Data'!$A:$A,0),MATCH(R$1,'Placebo Lags - Data'!$B$1:$BA$1,0)))*R$5</f>
        <v>8.3713866770267487E-3</v>
      </c>
      <c r="S9" s="2">
        <f>IF(S$2=0,0,INDEX('Placebo Lags - Data'!$B:$BA,MATCH($Q9,'Placebo Lags - Data'!$A:$A,0),MATCH(S$1,'Placebo Lags - Data'!$B$1:$BA$1,0)))*S$5</f>
        <v>6.7360601387917995E-3</v>
      </c>
      <c r="T9" s="2">
        <f>IF(T$2=0,0,INDEX('Placebo Lags - Data'!$B:$BA,MATCH($Q9,'Placebo Lags - Data'!$A:$A,0),MATCH(T$1,'Placebo Lags - Data'!$B$1:$BA$1,0)))*T$5</f>
        <v>0</v>
      </c>
      <c r="U9" s="2">
        <f>IF(U$2=0,0,INDEX('Placebo Lags - Data'!$B:$BA,MATCH($Q9,'Placebo Lags - Data'!$A:$A,0),MATCH(U$1,'Placebo Lags - Data'!$B$1:$BA$1,0)))*U$5</f>
        <v>7.7660367824137211E-3</v>
      </c>
      <c r="V9" s="2">
        <f>IF(V$2=0,0,INDEX('Placebo Lags - Data'!$B:$BA,MATCH($Q9,'Placebo Lags - Data'!$A:$A,0),MATCH(V$1,'Placebo Lags - Data'!$B$1:$BA$1,0)))*V$5</f>
        <v>-3.3463701605796814E-2</v>
      </c>
      <c r="W9" s="2">
        <f>IF(W$2=0,0,INDEX('Placebo Lags - Data'!$B:$BA,MATCH($Q9,'Placebo Lags - Data'!$A:$A,0),MATCH(W$1,'Placebo Lags - Data'!$B$1:$BA$1,0)))*W$5</f>
        <v>0</v>
      </c>
      <c r="X9" s="2">
        <f>IF(X$2=0,0,INDEX('Placebo Lags - Data'!$B:$BA,MATCH($Q9,'Placebo Lags - Data'!$A:$A,0),MATCH(X$1,'Placebo Lags - Data'!$B$1:$BA$1,0)))*X$5</f>
        <v>-6.5446707594674081E-5</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7.4682016856968403E-3</v>
      </c>
      <c r="AD9" s="2">
        <f>IF(AD$2=0,0,INDEX('Placebo Lags - Data'!$B:$BA,MATCH($Q9,'Placebo Lags - Data'!$A:$A,0),MATCH(AD$1,'Placebo Lags - Data'!$B$1:$BA$1,0)))*AD$5</f>
        <v>0</v>
      </c>
      <c r="AE9" s="2">
        <f>IF(AE$2=0,0,INDEX('Placebo Lags - Data'!$B:$BA,MATCH($Q9,'Placebo Lags - Data'!$A:$A,0),MATCH(AE$1,'Placebo Lags - Data'!$B$1:$BA$1,0)))*AE$5</f>
        <v>3.7567280232906342E-2</v>
      </c>
      <c r="AF9" s="2">
        <f>IF(AF$2=0,0,INDEX('Placebo Lags - Data'!$B:$BA,MATCH($Q9,'Placebo Lags - Data'!$A:$A,0),MATCH(AF$1,'Placebo Lags - Data'!$B$1:$BA$1,0)))*AF$5</f>
        <v>-1.5680870041251183E-2</v>
      </c>
      <c r="AG9" s="2">
        <f>IF(AG$2=0,0,INDEX('Placebo Lags - Data'!$B:$BA,MATCH($Q9,'Placebo Lags - Data'!$A:$A,0),MATCH(AG$1,'Placebo Lags - Data'!$B$1:$BA$1,0)))*AG$5</f>
        <v>0</v>
      </c>
      <c r="AH9" s="2">
        <f>IF(AH$2=0,0,INDEX('Placebo Lags - Data'!$B:$BA,MATCH($Q9,'Placebo Lags - Data'!$A:$A,0),MATCH(AH$1,'Placebo Lags - Data'!$B$1:$BA$1,0)))*AH$5</f>
        <v>2.2595502436161041E-2</v>
      </c>
      <c r="AI9" s="2">
        <f>IF(AI$2=0,0,INDEX('Placebo Lags - Data'!$B:$BA,MATCH($Q9,'Placebo Lags - Data'!$A:$A,0),MATCH(AI$1,'Placebo Lags - Data'!$B$1:$BA$1,0)))*AI$5</f>
        <v>2.725689485669136E-2</v>
      </c>
      <c r="AJ9" s="2">
        <f>IF(AJ$2=0,0,INDEX('Placebo Lags - Data'!$B:$BA,MATCH($Q9,'Placebo Lags - Data'!$A:$A,0),MATCH(AJ$1,'Placebo Lags - Data'!$B$1:$BA$1,0)))*AJ$5</f>
        <v>-4.6106483787298203E-2</v>
      </c>
      <c r="AK9" s="2">
        <f>IF(AK$2=0,0,INDEX('Placebo Lags - Data'!$B:$BA,MATCH($Q9,'Placebo Lags - Data'!$A:$A,0),MATCH(AK$1,'Placebo Lags - Data'!$B$1:$BA$1,0)))*AK$5</f>
        <v>-9.1606371104717255E-2</v>
      </c>
      <c r="AL9" s="2">
        <f>IF(AL$2=0,0,INDEX('Placebo Lags - Data'!$B:$BA,MATCH($Q9,'Placebo Lags - Data'!$A:$A,0),MATCH(AL$1,'Placebo Lags - Data'!$B$1:$BA$1,0)))*AL$5</f>
        <v>3.3826727420091629E-2</v>
      </c>
      <c r="AM9" s="2">
        <f>IF(AM$2=0,0,INDEX('Placebo Lags - Data'!$B:$BA,MATCH($Q9,'Placebo Lags - Data'!$A:$A,0),MATCH(AM$1,'Placebo Lags - Data'!$B$1:$BA$1,0)))*AM$5</f>
        <v>-1.4749648049473763E-2</v>
      </c>
      <c r="AN9" s="2">
        <f>IF(AN$2=0,0,INDEX('Placebo Lags - Data'!$B:$BA,MATCH($Q9,'Placebo Lags - Data'!$A:$A,0),MATCH(AN$1,'Placebo Lags - Data'!$B$1:$BA$1,0)))*AN$5</f>
        <v>-1.1550229974091053E-3</v>
      </c>
      <c r="AO9" s="2">
        <f>IF(AO$2=0,0,INDEX('Placebo Lags - Data'!$B:$BA,MATCH($Q9,'Placebo Lags - Data'!$A:$A,0),MATCH(AO$1,'Placebo Lags - Data'!$B$1:$BA$1,0)))*AO$5</f>
        <v>-2.0225230604410172E-2</v>
      </c>
      <c r="AP9" s="2">
        <f>IF(AP$2=0,0,INDEX('Placebo Lags - Data'!$B:$BA,MATCH($Q9,'Placebo Lags - Data'!$A:$A,0),MATCH(AP$1,'Placebo Lags - Data'!$B$1:$BA$1,0)))*AP$5</f>
        <v>0.12084618210792542</v>
      </c>
      <c r="AQ9" s="2">
        <f>IF(AQ$2=0,0,INDEX('Placebo Lags - Data'!$B:$BA,MATCH($Q9,'Placebo Lags - Data'!$A:$A,0),MATCH(AQ$1,'Placebo Lags - Data'!$B$1:$BA$1,0)))*AQ$5</f>
        <v>3.8155023008584976E-2</v>
      </c>
      <c r="AR9" s="2">
        <f>IF(AR$2=0,0,INDEX('Placebo Lags - Data'!$B:$BA,MATCH($Q9,'Placebo Lags - Data'!$A:$A,0),MATCH(AR$1,'Placebo Lags - Data'!$B$1:$BA$1,0)))*AR$5</f>
        <v>8.9971981942653656E-3</v>
      </c>
      <c r="AS9" s="2">
        <f>IF(AS$2=0,0,INDEX('Placebo Lags - Data'!$B:$BA,MATCH($Q9,'Placebo Lags - Data'!$A:$A,0),MATCH(AS$1,'Placebo Lags - Data'!$B$1:$BA$1,0)))*AS$5</f>
        <v>6.4600944519042969E-2</v>
      </c>
      <c r="AT9" s="2">
        <f>IF(AT$2=0,0,INDEX('Placebo Lags - Data'!$B:$BA,MATCH($Q9,'Placebo Lags - Data'!$A:$A,0),MATCH(AT$1,'Placebo Lags - Data'!$B$1:$BA$1,0)))*AT$5</f>
        <v>0</v>
      </c>
      <c r="AU9" s="2">
        <f>IF(AU$2=0,0,INDEX('Placebo Lags - Data'!$B:$BA,MATCH($Q9,'Placebo Lags - Data'!$A:$A,0),MATCH(AU$1,'Placebo Lags - Data'!$B$1:$BA$1,0)))*AU$5</f>
        <v>-5.9454094618558884E-2</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3.8981649558991194E-3</v>
      </c>
      <c r="AZ9" s="2">
        <f>IF(AZ$2=0,0,INDEX('Placebo Lags - Data'!$B:$BA,MATCH($Q9,'Placebo Lags - Data'!$A:$A,0),MATCH(AZ$1,'Placebo Lags - Data'!$B$1:$BA$1,0)))*AZ$5</f>
        <v>1.2099196203052998E-2</v>
      </c>
      <c r="BA9" s="2">
        <f>IF(BA$2=0,0,INDEX('Placebo Lags - Data'!$B:$BA,MATCH($Q9,'Placebo Lags - Data'!$A:$A,0),MATCH(BA$1,'Placebo Lags - Data'!$B$1:$BA$1,0)))*BA$5</f>
        <v>-2.6228941977024078E-2</v>
      </c>
      <c r="BB9" s="2">
        <f>IF(BB$2=0,0,INDEX('Placebo Lags - Data'!$B:$BA,MATCH($Q9,'Placebo Lags - Data'!$A:$A,0),MATCH(BB$1,'Placebo Lags - Data'!$B$1:$BA$1,0)))*BB$5</f>
        <v>0</v>
      </c>
      <c r="BC9" s="2">
        <f>IF(BC$2=0,0,INDEX('Placebo Lags - Data'!$B:$BA,MATCH($Q9,'Placebo Lags - Data'!$A:$A,0),MATCH(BC$1,'Placebo Lags - Data'!$B$1:$BA$1,0)))*BC$5</f>
        <v>-1.7526900395750999E-2</v>
      </c>
      <c r="BD9" s="2">
        <f>IF(BD$2=0,0,INDEX('Placebo Lags - Data'!$B:$BA,MATCH($Q9,'Placebo Lags - Data'!$A:$A,0),MATCH(BD$1,'Placebo Lags - Data'!$B$1:$BA$1,0)))*BD$5</f>
        <v>1.8052767962217331E-2</v>
      </c>
      <c r="BE9" s="2">
        <f>IF(BE$2=0,0,INDEX('Placebo Lags - Data'!$B:$BA,MATCH($Q9,'Placebo Lags - Data'!$A:$A,0),MATCH(BE$1,'Placebo Lags - Data'!$B$1:$BA$1,0)))*BE$5</f>
        <v>0</v>
      </c>
      <c r="BF9" s="2">
        <f>IF(BF$2=0,0,INDEX('Placebo Lags - Data'!$B:$BA,MATCH($Q9,'Placebo Lags - Data'!$A:$A,0),MATCH(BF$1,'Placebo Lags - Data'!$B$1:$BA$1,0)))*BF$5</f>
        <v>2.8550885617733002E-2</v>
      </c>
      <c r="BG9" s="2">
        <f>IF(BG$2=0,0,INDEX('Placebo Lags - Data'!$B:$BA,MATCH($Q9,'Placebo Lags - Data'!$A:$A,0),MATCH(BG$1,'Placebo Lags - Data'!$B$1:$BA$1,0)))*BG$5</f>
        <v>3.9100912399590015E-3</v>
      </c>
      <c r="BH9" s="2">
        <f>IF(BH$2=0,0,INDEX('Placebo Lags - Data'!$B:$BA,MATCH($Q9,'Placebo Lags - Data'!$A:$A,0),MATCH(BH$1,'Placebo Lags - Data'!$B$1:$BA$1,0)))*BH$5</f>
        <v>-5.6085959076881409E-3</v>
      </c>
      <c r="BI9" s="2">
        <f>IF(BI$2=0,0,INDEX('Placebo Lags - Data'!$B:$BA,MATCH($Q9,'Placebo Lags - Data'!$A:$A,0),MATCH(BI$1,'Placebo Lags - Data'!$B$1:$BA$1,0)))*BI$5</f>
        <v>-5.6621823459863663E-2</v>
      </c>
      <c r="BJ9" s="2">
        <f>IF(BJ$2=0,0,INDEX('Placebo Lags - Data'!$B:$BA,MATCH($Q9,'Placebo Lags - Data'!$A:$A,0),MATCH(BJ$1,'Placebo Lags - Data'!$B$1:$BA$1,0)))*BJ$5</f>
        <v>0</v>
      </c>
      <c r="BK9" s="2">
        <f>IF(BK$2=0,0,INDEX('Placebo Lags - Data'!$B:$BA,MATCH($Q9,'Placebo Lags - Data'!$A:$A,0),MATCH(BK$1,'Placebo Lags - Data'!$B$1:$BA$1,0)))*BK$5</f>
        <v>-3.9167631417512894E-2</v>
      </c>
      <c r="BL9" s="2">
        <f>IF(BL$2=0,0,INDEX('Placebo Lags - Data'!$B:$BA,MATCH($Q9,'Placebo Lags - Data'!$A:$A,0),MATCH(BL$1,'Placebo Lags - Data'!$B$1:$BA$1,0)))*BL$5</f>
        <v>-1.2530703097581863E-2</v>
      </c>
      <c r="BM9" s="2">
        <f>IF(BM$2=0,0,INDEX('Placebo Lags - Data'!$B:$BA,MATCH($Q9,'Placebo Lags - Data'!$A:$A,0),MATCH(BM$1,'Placebo Lags - Data'!$B$1:$BA$1,0)))*BM$5</f>
        <v>1.2728651985526085E-2</v>
      </c>
      <c r="BN9" s="2">
        <f>IF(BN$2=0,0,INDEX('Placebo Lags - Data'!$B:$BA,MATCH($Q9,'Placebo Lags - Data'!$A:$A,0),MATCH(BN$1,'Placebo Lags - Data'!$B$1:$BA$1,0)))*BN$5</f>
        <v>1.8392918631434441E-2</v>
      </c>
      <c r="BO9" s="2">
        <f>IF(BO$2=0,0,INDEX('Placebo Lags - Data'!$B:$BA,MATCH($Q9,'Placebo Lags - Data'!$A:$A,0),MATCH(BO$1,'Placebo Lags - Data'!$B$1:$BA$1,0)))*BO$5</f>
        <v>-2.3822164162993431E-2</v>
      </c>
      <c r="BP9" s="2">
        <f>IF(BP$2=0,0,INDEX('Placebo Lags - Data'!$B:$BA,MATCH($Q9,'Placebo Lags - Data'!$A:$A,0),MATCH(BP$1,'Placebo Lags - Data'!$B$1:$BA$1,0)))*BP$5</f>
        <v>-4.3770581483840942E-2</v>
      </c>
      <c r="BQ9" s="2"/>
      <c r="BR9" s="2"/>
    </row>
    <row r="10" spans="1:71" x14ac:dyDescent="0.25">
      <c r="A10" t="s">
        <v>98</v>
      </c>
      <c r="B10" s="2">
        <f t="shared" si="0"/>
        <v>3.001081330652803</v>
      </c>
      <c r="Q10">
        <f>'Placebo Lags - Data'!A5</f>
        <v>1985</v>
      </c>
      <c r="R10" s="2">
        <f>IF(R$2=0,0,INDEX('Placebo Lags - Data'!$B:$BA,MATCH($Q10,'Placebo Lags - Data'!$A:$A,0),MATCH(R$1,'Placebo Lags - Data'!$B$1:$BA$1,0)))*R$5</f>
        <v>9.2640629736706614E-4</v>
      </c>
      <c r="S10" s="2">
        <f>IF(S$2=0,0,INDEX('Placebo Lags - Data'!$B:$BA,MATCH($Q10,'Placebo Lags - Data'!$A:$A,0),MATCH(S$1,'Placebo Lags - Data'!$B$1:$BA$1,0)))*S$5</f>
        <v>3.8698352873325348E-2</v>
      </c>
      <c r="T10" s="2">
        <f>IF(T$2=0,0,INDEX('Placebo Lags - Data'!$B:$BA,MATCH($Q10,'Placebo Lags - Data'!$A:$A,0),MATCH(T$1,'Placebo Lags - Data'!$B$1:$BA$1,0)))*T$5</f>
        <v>0</v>
      </c>
      <c r="U10" s="2">
        <f>IF(U$2=0,0,INDEX('Placebo Lags - Data'!$B:$BA,MATCH($Q10,'Placebo Lags - Data'!$A:$A,0),MATCH(U$1,'Placebo Lags - Data'!$B$1:$BA$1,0)))*U$5</f>
        <v>-1.1232839897274971E-2</v>
      </c>
      <c r="V10" s="2">
        <f>IF(V$2=0,0,INDEX('Placebo Lags - Data'!$B:$BA,MATCH($Q10,'Placebo Lags - Data'!$A:$A,0),MATCH(V$1,'Placebo Lags - Data'!$B$1:$BA$1,0)))*V$5</f>
        <v>-7.0894025266170502E-2</v>
      </c>
      <c r="W10" s="2">
        <f>IF(W$2=0,0,INDEX('Placebo Lags - Data'!$B:$BA,MATCH($Q10,'Placebo Lags - Data'!$A:$A,0),MATCH(W$1,'Placebo Lags - Data'!$B$1:$BA$1,0)))*W$5</f>
        <v>0</v>
      </c>
      <c r="X10" s="2">
        <f>IF(X$2=0,0,INDEX('Placebo Lags - Data'!$B:$BA,MATCH($Q10,'Placebo Lags - Data'!$A:$A,0),MATCH(X$1,'Placebo Lags - Data'!$B$1:$BA$1,0)))*X$5</f>
        <v>-2.1959537640213966E-2</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4.7778752632439137E-3</v>
      </c>
      <c r="AD10" s="2">
        <f>IF(AD$2=0,0,INDEX('Placebo Lags - Data'!$B:$BA,MATCH($Q10,'Placebo Lags - Data'!$A:$A,0),MATCH(AD$1,'Placebo Lags - Data'!$B$1:$BA$1,0)))*AD$5</f>
        <v>0</v>
      </c>
      <c r="AE10" s="2">
        <f>IF(AE$2=0,0,INDEX('Placebo Lags - Data'!$B:$BA,MATCH($Q10,'Placebo Lags - Data'!$A:$A,0),MATCH(AE$1,'Placebo Lags - Data'!$B$1:$BA$1,0)))*AE$5</f>
        <v>-1.009182445704937E-2</v>
      </c>
      <c r="AF10" s="2">
        <f>IF(AF$2=0,0,INDEX('Placebo Lags - Data'!$B:$BA,MATCH($Q10,'Placebo Lags - Data'!$A:$A,0),MATCH(AF$1,'Placebo Lags - Data'!$B$1:$BA$1,0)))*AF$5</f>
        <v>3.2110165804624557E-2</v>
      </c>
      <c r="AG10" s="2">
        <f>IF(AG$2=0,0,INDEX('Placebo Lags - Data'!$B:$BA,MATCH($Q10,'Placebo Lags - Data'!$A:$A,0),MATCH(AG$1,'Placebo Lags - Data'!$B$1:$BA$1,0)))*AG$5</f>
        <v>0</v>
      </c>
      <c r="AH10" s="2">
        <f>IF(AH$2=0,0,INDEX('Placebo Lags - Data'!$B:$BA,MATCH($Q10,'Placebo Lags - Data'!$A:$A,0),MATCH(AH$1,'Placebo Lags - Data'!$B$1:$BA$1,0)))*AH$5</f>
        <v>2.9047923162579536E-2</v>
      </c>
      <c r="AI10" s="2">
        <f>IF(AI$2=0,0,INDEX('Placebo Lags - Data'!$B:$BA,MATCH($Q10,'Placebo Lags - Data'!$A:$A,0),MATCH(AI$1,'Placebo Lags - Data'!$B$1:$BA$1,0)))*AI$5</f>
        <v>-1.2398036196827888E-2</v>
      </c>
      <c r="AJ10" s="2">
        <f>IF(AJ$2=0,0,INDEX('Placebo Lags - Data'!$B:$BA,MATCH($Q10,'Placebo Lags - Data'!$A:$A,0),MATCH(AJ$1,'Placebo Lags - Data'!$B$1:$BA$1,0)))*AJ$5</f>
        <v>3.6614753305912018E-2</v>
      </c>
      <c r="AK10" s="2">
        <f>IF(AK$2=0,0,INDEX('Placebo Lags - Data'!$B:$BA,MATCH($Q10,'Placebo Lags - Data'!$A:$A,0),MATCH(AK$1,'Placebo Lags - Data'!$B$1:$BA$1,0)))*AK$5</f>
        <v>-2.08317581564188E-2</v>
      </c>
      <c r="AL10" s="2">
        <f>IF(AL$2=0,0,INDEX('Placebo Lags - Data'!$B:$BA,MATCH($Q10,'Placebo Lags - Data'!$A:$A,0),MATCH(AL$1,'Placebo Lags - Data'!$B$1:$BA$1,0)))*AL$5</f>
        <v>-1.6269754618406296E-2</v>
      </c>
      <c r="AM10" s="2">
        <f>IF(AM$2=0,0,INDEX('Placebo Lags - Data'!$B:$BA,MATCH($Q10,'Placebo Lags - Data'!$A:$A,0),MATCH(AM$1,'Placebo Lags - Data'!$B$1:$BA$1,0)))*AM$5</f>
        <v>2.0417127758264542E-2</v>
      </c>
      <c r="AN10" s="2">
        <f>IF(AN$2=0,0,INDEX('Placebo Lags - Data'!$B:$BA,MATCH($Q10,'Placebo Lags - Data'!$A:$A,0),MATCH(AN$1,'Placebo Lags - Data'!$B$1:$BA$1,0)))*AN$5</f>
        <v>9.7789345309138298E-3</v>
      </c>
      <c r="AO10" s="2">
        <f>IF(AO$2=0,0,INDEX('Placebo Lags - Data'!$B:$BA,MATCH($Q10,'Placebo Lags - Data'!$A:$A,0),MATCH(AO$1,'Placebo Lags - Data'!$B$1:$BA$1,0)))*AO$5</f>
        <v>2.7664721012115479E-2</v>
      </c>
      <c r="AP10" s="2">
        <f>IF(AP$2=0,0,INDEX('Placebo Lags - Data'!$B:$BA,MATCH($Q10,'Placebo Lags - Data'!$A:$A,0),MATCH(AP$1,'Placebo Lags - Data'!$B$1:$BA$1,0)))*AP$5</f>
        <v>0.10701463371515274</v>
      </c>
      <c r="AQ10" s="2">
        <f>IF(AQ$2=0,0,INDEX('Placebo Lags - Data'!$B:$BA,MATCH($Q10,'Placebo Lags - Data'!$A:$A,0),MATCH(AQ$1,'Placebo Lags - Data'!$B$1:$BA$1,0)))*AQ$5</f>
        <v>2.7419190853834152E-2</v>
      </c>
      <c r="AR10" s="2">
        <f>IF(AR$2=0,0,INDEX('Placebo Lags - Data'!$B:$BA,MATCH($Q10,'Placebo Lags - Data'!$A:$A,0),MATCH(AR$1,'Placebo Lags - Data'!$B$1:$BA$1,0)))*AR$5</f>
        <v>-9.8172329366207123E-2</v>
      </c>
      <c r="AS10" s="2">
        <f>IF(AS$2=0,0,INDEX('Placebo Lags - Data'!$B:$BA,MATCH($Q10,'Placebo Lags - Data'!$A:$A,0),MATCH(AS$1,'Placebo Lags - Data'!$B$1:$BA$1,0)))*AS$5</f>
        <v>1.8624158576130867E-2</v>
      </c>
      <c r="AT10" s="2">
        <f>IF(AT$2=0,0,INDEX('Placebo Lags - Data'!$B:$BA,MATCH($Q10,'Placebo Lags - Data'!$A:$A,0),MATCH(AT$1,'Placebo Lags - Data'!$B$1:$BA$1,0)))*AT$5</f>
        <v>0</v>
      </c>
      <c r="AU10" s="2">
        <f>IF(AU$2=0,0,INDEX('Placebo Lags - Data'!$B:$BA,MATCH($Q10,'Placebo Lags - Data'!$A:$A,0),MATCH(AU$1,'Placebo Lags - Data'!$B$1:$BA$1,0)))*AU$5</f>
        <v>1.8729684874415398E-2</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2.2911917418241501E-2</v>
      </c>
      <c r="AZ10" s="2">
        <f>IF(AZ$2=0,0,INDEX('Placebo Lags - Data'!$B:$BA,MATCH($Q10,'Placebo Lags - Data'!$A:$A,0),MATCH(AZ$1,'Placebo Lags - Data'!$B$1:$BA$1,0)))*AZ$5</f>
        <v>5.6189659982919693E-2</v>
      </c>
      <c r="BA10" s="2">
        <f>IF(BA$2=0,0,INDEX('Placebo Lags - Data'!$B:$BA,MATCH($Q10,'Placebo Lags - Data'!$A:$A,0),MATCH(BA$1,'Placebo Lags - Data'!$B$1:$BA$1,0)))*BA$5</f>
        <v>-1.048008818179369E-2</v>
      </c>
      <c r="BB10" s="2">
        <f>IF(BB$2=0,0,INDEX('Placebo Lags - Data'!$B:$BA,MATCH($Q10,'Placebo Lags - Data'!$A:$A,0),MATCH(BB$1,'Placebo Lags - Data'!$B$1:$BA$1,0)))*BB$5</f>
        <v>0</v>
      </c>
      <c r="BC10" s="2">
        <f>IF(BC$2=0,0,INDEX('Placebo Lags - Data'!$B:$BA,MATCH($Q10,'Placebo Lags - Data'!$A:$A,0),MATCH(BC$1,'Placebo Lags - Data'!$B$1:$BA$1,0)))*BC$5</f>
        <v>-2.2658124566078186E-2</v>
      </c>
      <c r="BD10" s="2">
        <f>IF(BD$2=0,0,INDEX('Placebo Lags - Data'!$B:$BA,MATCH($Q10,'Placebo Lags - Data'!$A:$A,0),MATCH(BD$1,'Placebo Lags - Data'!$B$1:$BA$1,0)))*BD$5</f>
        <v>-5.0185946747660637E-3</v>
      </c>
      <c r="BE10" s="2">
        <f>IF(BE$2=0,0,INDEX('Placebo Lags - Data'!$B:$BA,MATCH($Q10,'Placebo Lags - Data'!$A:$A,0),MATCH(BE$1,'Placebo Lags - Data'!$B$1:$BA$1,0)))*BE$5</f>
        <v>0</v>
      </c>
      <c r="BF10" s="2">
        <f>IF(BF$2=0,0,INDEX('Placebo Lags - Data'!$B:$BA,MATCH($Q10,'Placebo Lags - Data'!$A:$A,0),MATCH(BF$1,'Placebo Lags - Data'!$B$1:$BA$1,0)))*BF$5</f>
        <v>-8.4491493180394173E-3</v>
      </c>
      <c r="BG10" s="2">
        <f>IF(BG$2=0,0,INDEX('Placebo Lags - Data'!$B:$BA,MATCH($Q10,'Placebo Lags - Data'!$A:$A,0),MATCH(BG$1,'Placebo Lags - Data'!$B$1:$BA$1,0)))*BG$5</f>
        <v>-5.5291075259447098E-2</v>
      </c>
      <c r="BH10" s="2">
        <f>IF(BH$2=0,0,INDEX('Placebo Lags - Data'!$B:$BA,MATCH($Q10,'Placebo Lags - Data'!$A:$A,0),MATCH(BH$1,'Placebo Lags - Data'!$B$1:$BA$1,0)))*BH$5</f>
        <v>1.1132125742733479E-2</v>
      </c>
      <c r="BI10" s="2">
        <f>IF(BI$2=0,0,INDEX('Placebo Lags - Data'!$B:$BA,MATCH($Q10,'Placebo Lags - Data'!$A:$A,0),MATCH(BI$1,'Placebo Lags - Data'!$B$1:$BA$1,0)))*BI$5</f>
        <v>-8.7266908958554268E-3</v>
      </c>
      <c r="BJ10" s="2">
        <f>IF(BJ$2=0,0,INDEX('Placebo Lags - Data'!$B:$BA,MATCH($Q10,'Placebo Lags - Data'!$A:$A,0),MATCH(BJ$1,'Placebo Lags - Data'!$B$1:$BA$1,0)))*BJ$5</f>
        <v>0</v>
      </c>
      <c r="BK10" s="2">
        <f>IF(BK$2=0,0,INDEX('Placebo Lags - Data'!$B:$BA,MATCH($Q10,'Placebo Lags - Data'!$A:$A,0),MATCH(BK$1,'Placebo Lags - Data'!$B$1:$BA$1,0)))*BK$5</f>
        <v>2.666935883462429E-2</v>
      </c>
      <c r="BL10" s="2">
        <f>IF(BL$2=0,0,INDEX('Placebo Lags - Data'!$B:$BA,MATCH($Q10,'Placebo Lags - Data'!$A:$A,0),MATCH(BL$1,'Placebo Lags - Data'!$B$1:$BA$1,0)))*BL$5</f>
        <v>3.3013898064382374E-4</v>
      </c>
      <c r="BM10" s="2">
        <f>IF(BM$2=0,0,INDEX('Placebo Lags - Data'!$B:$BA,MATCH($Q10,'Placebo Lags - Data'!$A:$A,0),MATCH(BM$1,'Placebo Lags - Data'!$B$1:$BA$1,0)))*BM$5</f>
        <v>1.5569088980555534E-2</v>
      </c>
      <c r="BN10" s="2">
        <f>IF(BN$2=0,0,INDEX('Placebo Lags - Data'!$B:$BA,MATCH($Q10,'Placebo Lags - Data'!$A:$A,0),MATCH(BN$1,'Placebo Lags - Data'!$B$1:$BA$1,0)))*BN$5</f>
        <v>-2.072584442794323E-2</v>
      </c>
      <c r="BO10" s="2">
        <f>IF(BO$2=0,0,INDEX('Placebo Lags - Data'!$B:$BA,MATCH($Q10,'Placebo Lags - Data'!$A:$A,0),MATCH(BO$1,'Placebo Lags - Data'!$B$1:$BA$1,0)))*BO$5</f>
        <v>1.3912145048379898E-2</v>
      </c>
      <c r="BP10" s="2">
        <f>IF(BP$2=0,0,INDEX('Placebo Lags - Data'!$B:$BA,MATCH($Q10,'Placebo Lags - Data'!$A:$A,0),MATCH(BP$1,'Placebo Lags - Data'!$B$1:$BA$1,0)))*BP$5</f>
        <v>1.1870488524436951E-2</v>
      </c>
      <c r="BQ10" s="2"/>
      <c r="BR10" s="2"/>
    </row>
    <row r="11" spans="1:71" x14ac:dyDescent="0.25">
      <c r="A11" t="s">
        <v>54</v>
      </c>
      <c r="B11" s="2">
        <f t="shared" si="0"/>
        <v>2.729659064423994</v>
      </c>
      <c r="Q11">
        <f>'Placebo Lags - Data'!A6</f>
        <v>1986</v>
      </c>
      <c r="R11" s="2">
        <f>IF(R$2=0,0,INDEX('Placebo Lags - Data'!$B:$BA,MATCH($Q11,'Placebo Lags - Data'!$A:$A,0),MATCH(R$1,'Placebo Lags - Data'!$B$1:$BA$1,0)))*R$5</f>
        <v>-1.0578258894383907E-2</v>
      </c>
      <c r="S11" s="2">
        <f>IF(S$2=0,0,INDEX('Placebo Lags - Data'!$B:$BA,MATCH($Q11,'Placebo Lags - Data'!$A:$A,0),MATCH(S$1,'Placebo Lags - Data'!$B$1:$BA$1,0)))*S$5</f>
        <v>1.1134949745610356E-3</v>
      </c>
      <c r="T11" s="2">
        <f>IF(T$2=0,0,INDEX('Placebo Lags - Data'!$B:$BA,MATCH($Q11,'Placebo Lags - Data'!$A:$A,0),MATCH(T$1,'Placebo Lags - Data'!$B$1:$BA$1,0)))*T$5</f>
        <v>0</v>
      </c>
      <c r="U11" s="2">
        <f>IF(U$2=0,0,INDEX('Placebo Lags - Data'!$B:$BA,MATCH($Q11,'Placebo Lags - Data'!$A:$A,0),MATCH(U$1,'Placebo Lags - Data'!$B$1:$BA$1,0)))*U$5</f>
        <v>9.8359044641256332E-3</v>
      </c>
      <c r="V11" s="2">
        <f>IF(V$2=0,0,INDEX('Placebo Lags - Data'!$B:$BA,MATCH($Q11,'Placebo Lags - Data'!$A:$A,0),MATCH(V$1,'Placebo Lags - Data'!$B$1:$BA$1,0)))*V$5</f>
        <v>-4.4169746339321136E-2</v>
      </c>
      <c r="W11" s="2">
        <f>IF(W$2=0,0,INDEX('Placebo Lags - Data'!$B:$BA,MATCH($Q11,'Placebo Lags - Data'!$A:$A,0),MATCH(W$1,'Placebo Lags - Data'!$B$1:$BA$1,0)))*W$5</f>
        <v>0</v>
      </c>
      <c r="X11" s="2">
        <f>IF(X$2=0,0,INDEX('Placebo Lags - Data'!$B:$BA,MATCH($Q11,'Placebo Lags - Data'!$A:$A,0),MATCH(X$1,'Placebo Lags - Data'!$B$1:$BA$1,0)))*X$5</f>
        <v>-5.0866261124610901E-2</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-1.2823379598557949E-2</v>
      </c>
      <c r="AD11" s="2">
        <f>IF(AD$2=0,0,INDEX('Placebo Lags - Data'!$B:$BA,MATCH($Q11,'Placebo Lags - Data'!$A:$A,0),MATCH(AD$1,'Placebo Lags - Data'!$B$1:$BA$1,0)))*AD$5</f>
        <v>0</v>
      </c>
      <c r="AE11" s="2">
        <f>IF(AE$2=0,0,INDEX('Placebo Lags - Data'!$B:$BA,MATCH($Q11,'Placebo Lags - Data'!$A:$A,0),MATCH(AE$1,'Placebo Lags - Data'!$B$1:$BA$1,0)))*AE$5</f>
        <v>-3.0983681790530682E-3</v>
      </c>
      <c r="AF11" s="2">
        <f>IF(AF$2=0,0,INDEX('Placebo Lags - Data'!$B:$BA,MATCH($Q11,'Placebo Lags - Data'!$A:$A,0),MATCH(AF$1,'Placebo Lags - Data'!$B$1:$BA$1,0)))*AF$5</f>
        <v>-1.8510643392801285E-2</v>
      </c>
      <c r="AG11" s="2">
        <f>IF(AG$2=0,0,INDEX('Placebo Lags - Data'!$B:$BA,MATCH($Q11,'Placebo Lags - Data'!$A:$A,0),MATCH(AG$1,'Placebo Lags - Data'!$B$1:$BA$1,0)))*AG$5</f>
        <v>0</v>
      </c>
      <c r="AH11" s="2">
        <f>IF(AH$2=0,0,INDEX('Placebo Lags - Data'!$B:$BA,MATCH($Q11,'Placebo Lags - Data'!$A:$A,0),MATCH(AH$1,'Placebo Lags - Data'!$B$1:$BA$1,0)))*AH$5</f>
        <v>-4.8187603242695332E-3</v>
      </c>
      <c r="AI11" s="2">
        <f>IF(AI$2=0,0,INDEX('Placebo Lags - Data'!$B:$BA,MATCH($Q11,'Placebo Lags - Data'!$A:$A,0),MATCH(AI$1,'Placebo Lags - Data'!$B$1:$BA$1,0)))*AI$5</f>
        <v>1.0821811854839325E-2</v>
      </c>
      <c r="AJ11" s="2">
        <f>IF(AJ$2=0,0,INDEX('Placebo Lags - Data'!$B:$BA,MATCH($Q11,'Placebo Lags - Data'!$A:$A,0),MATCH(AJ$1,'Placebo Lags - Data'!$B$1:$BA$1,0)))*AJ$5</f>
        <v>1.9270122051239014E-2</v>
      </c>
      <c r="AK11" s="2">
        <f>IF(AK$2=0,0,INDEX('Placebo Lags - Data'!$B:$BA,MATCH($Q11,'Placebo Lags - Data'!$A:$A,0),MATCH(AK$1,'Placebo Lags - Data'!$B$1:$BA$1,0)))*AK$5</f>
        <v>9.324975311756134E-3</v>
      </c>
      <c r="AL11" s="2">
        <f>IF(AL$2=0,0,INDEX('Placebo Lags - Data'!$B:$BA,MATCH($Q11,'Placebo Lags - Data'!$A:$A,0),MATCH(AL$1,'Placebo Lags - Data'!$B$1:$BA$1,0)))*AL$5</f>
        <v>-2.3681856691837311E-2</v>
      </c>
      <c r="AM11" s="2">
        <f>IF(AM$2=0,0,INDEX('Placebo Lags - Data'!$B:$BA,MATCH($Q11,'Placebo Lags - Data'!$A:$A,0),MATCH(AM$1,'Placebo Lags - Data'!$B$1:$BA$1,0)))*AM$5</f>
        <v>4.2193830013275146E-2</v>
      </c>
      <c r="AN11" s="2">
        <f>IF(AN$2=0,0,INDEX('Placebo Lags - Data'!$B:$BA,MATCH($Q11,'Placebo Lags - Data'!$A:$A,0),MATCH(AN$1,'Placebo Lags - Data'!$B$1:$BA$1,0)))*AN$5</f>
        <v>1.1701754294335842E-2</v>
      </c>
      <c r="AO11" s="2">
        <f>IF(AO$2=0,0,INDEX('Placebo Lags - Data'!$B:$BA,MATCH($Q11,'Placebo Lags - Data'!$A:$A,0),MATCH(AO$1,'Placebo Lags - Data'!$B$1:$BA$1,0)))*AO$5</f>
        <v>1.2562016490846872E-3</v>
      </c>
      <c r="AP11" s="2">
        <f>IF(AP$2=0,0,INDEX('Placebo Lags - Data'!$B:$BA,MATCH($Q11,'Placebo Lags - Data'!$A:$A,0),MATCH(AP$1,'Placebo Lags - Data'!$B$1:$BA$1,0)))*AP$5</f>
        <v>0.11824169009923935</v>
      </c>
      <c r="AQ11" s="2">
        <f>IF(AQ$2=0,0,INDEX('Placebo Lags - Data'!$B:$BA,MATCH($Q11,'Placebo Lags - Data'!$A:$A,0),MATCH(AQ$1,'Placebo Lags - Data'!$B$1:$BA$1,0)))*AQ$5</f>
        <v>6.0826363041996956E-3</v>
      </c>
      <c r="AR11" s="2">
        <f>IF(AR$2=0,0,INDEX('Placebo Lags - Data'!$B:$BA,MATCH($Q11,'Placebo Lags - Data'!$A:$A,0),MATCH(AR$1,'Placebo Lags - Data'!$B$1:$BA$1,0)))*AR$5</f>
        <v>2.7077225968241692E-3</v>
      </c>
      <c r="AS11" s="2">
        <f>IF(AS$2=0,0,INDEX('Placebo Lags - Data'!$B:$BA,MATCH($Q11,'Placebo Lags - Data'!$A:$A,0),MATCH(AS$1,'Placebo Lags - Data'!$B$1:$BA$1,0)))*AS$5</f>
        <v>5.1936241798102856E-3</v>
      </c>
      <c r="AT11" s="2">
        <f>IF(AT$2=0,0,INDEX('Placebo Lags - Data'!$B:$BA,MATCH($Q11,'Placebo Lags - Data'!$A:$A,0),MATCH(AT$1,'Placebo Lags - Data'!$B$1:$BA$1,0)))*AT$5</f>
        <v>0</v>
      </c>
      <c r="AU11" s="2">
        <f>IF(AU$2=0,0,INDEX('Placebo Lags - Data'!$B:$BA,MATCH($Q11,'Placebo Lags - Data'!$A:$A,0),MATCH(AU$1,'Placebo Lags - Data'!$B$1:$BA$1,0)))*AU$5</f>
        <v>-1.6890645027160645E-2</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1.0102733969688416E-2</v>
      </c>
      <c r="AZ11" s="2">
        <f>IF(AZ$2=0,0,INDEX('Placebo Lags - Data'!$B:$BA,MATCH($Q11,'Placebo Lags - Data'!$A:$A,0),MATCH(AZ$1,'Placebo Lags - Data'!$B$1:$BA$1,0)))*AZ$5</f>
        <v>1.1902883648872375E-2</v>
      </c>
      <c r="BA11" s="2">
        <f>IF(BA$2=0,0,INDEX('Placebo Lags - Data'!$B:$BA,MATCH($Q11,'Placebo Lags - Data'!$A:$A,0),MATCH(BA$1,'Placebo Lags - Data'!$B$1:$BA$1,0)))*BA$5</f>
        <v>-2.4813458323478699E-2</v>
      </c>
      <c r="BB11" s="2">
        <f>IF(BB$2=0,0,INDEX('Placebo Lags - Data'!$B:$BA,MATCH($Q11,'Placebo Lags - Data'!$A:$A,0),MATCH(BB$1,'Placebo Lags - Data'!$B$1:$BA$1,0)))*BB$5</f>
        <v>0</v>
      </c>
      <c r="BC11" s="2">
        <f>IF(BC$2=0,0,INDEX('Placebo Lags - Data'!$B:$BA,MATCH($Q11,'Placebo Lags - Data'!$A:$A,0),MATCH(BC$1,'Placebo Lags - Data'!$B$1:$BA$1,0)))*BC$5</f>
        <v>2.10711769759655E-2</v>
      </c>
      <c r="BD11" s="2">
        <f>IF(BD$2=0,0,INDEX('Placebo Lags - Data'!$B:$BA,MATCH($Q11,'Placebo Lags - Data'!$A:$A,0),MATCH(BD$1,'Placebo Lags - Data'!$B$1:$BA$1,0)))*BD$5</f>
        <v>-1.6935296356678009E-2</v>
      </c>
      <c r="BE11" s="2">
        <f>IF(BE$2=0,0,INDEX('Placebo Lags - Data'!$B:$BA,MATCH($Q11,'Placebo Lags - Data'!$A:$A,0),MATCH(BE$1,'Placebo Lags - Data'!$B$1:$BA$1,0)))*BE$5</f>
        <v>0</v>
      </c>
      <c r="BF11" s="2">
        <f>IF(BF$2=0,0,INDEX('Placebo Lags - Data'!$B:$BA,MATCH($Q11,'Placebo Lags - Data'!$A:$A,0),MATCH(BF$1,'Placebo Lags - Data'!$B$1:$BA$1,0)))*BF$5</f>
        <v>-1.4882759191095829E-2</v>
      </c>
      <c r="BG11" s="2">
        <f>IF(BG$2=0,0,INDEX('Placebo Lags - Data'!$B:$BA,MATCH($Q11,'Placebo Lags - Data'!$A:$A,0),MATCH(BG$1,'Placebo Lags - Data'!$B$1:$BA$1,0)))*BG$5</f>
        <v>3.31687331199646E-2</v>
      </c>
      <c r="BH11" s="2">
        <f>IF(BH$2=0,0,INDEX('Placebo Lags - Data'!$B:$BA,MATCH($Q11,'Placebo Lags - Data'!$A:$A,0),MATCH(BH$1,'Placebo Lags - Data'!$B$1:$BA$1,0)))*BH$5</f>
        <v>-3.8547897711396217E-3</v>
      </c>
      <c r="BI11" s="2">
        <f>IF(BI$2=0,0,INDEX('Placebo Lags - Data'!$B:$BA,MATCH($Q11,'Placebo Lags - Data'!$A:$A,0),MATCH(BI$1,'Placebo Lags - Data'!$B$1:$BA$1,0)))*BI$5</f>
        <v>-2.3495536297559738E-2</v>
      </c>
      <c r="BJ11" s="2">
        <f>IF(BJ$2=0,0,INDEX('Placebo Lags - Data'!$B:$BA,MATCH($Q11,'Placebo Lags - Data'!$A:$A,0),MATCH(BJ$1,'Placebo Lags - Data'!$B$1:$BA$1,0)))*BJ$5</f>
        <v>0</v>
      </c>
      <c r="BK11" s="2">
        <f>IF(BK$2=0,0,INDEX('Placebo Lags - Data'!$B:$BA,MATCH($Q11,'Placebo Lags - Data'!$A:$A,0),MATCH(BK$1,'Placebo Lags - Data'!$B$1:$BA$1,0)))*BK$5</f>
        <v>-4.00279201567173E-2</v>
      </c>
      <c r="BL11" s="2">
        <f>IF(BL$2=0,0,INDEX('Placebo Lags - Data'!$B:$BA,MATCH($Q11,'Placebo Lags - Data'!$A:$A,0),MATCH(BL$1,'Placebo Lags - Data'!$B$1:$BA$1,0)))*BL$5</f>
        <v>4.0581598877906799E-3</v>
      </c>
      <c r="BM11" s="2">
        <f>IF(BM$2=0,0,INDEX('Placebo Lags - Data'!$B:$BA,MATCH($Q11,'Placebo Lags - Data'!$A:$A,0),MATCH(BM$1,'Placebo Lags - Data'!$B$1:$BA$1,0)))*BM$5</f>
        <v>-7.2738379240036011E-3</v>
      </c>
      <c r="BN11" s="2">
        <f>IF(BN$2=0,0,INDEX('Placebo Lags - Data'!$B:$BA,MATCH($Q11,'Placebo Lags - Data'!$A:$A,0),MATCH(BN$1,'Placebo Lags - Data'!$B$1:$BA$1,0)))*BN$5</f>
        <v>-2.1343952044844627E-2</v>
      </c>
      <c r="BO11" s="2">
        <f>IF(BO$2=0,0,INDEX('Placebo Lags - Data'!$B:$BA,MATCH($Q11,'Placebo Lags - Data'!$A:$A,0),MATCH(BO$1,'Placebo Lags - Data'!$B$1:$BA$1,0)))*BO$5</f>
        <v>-2.7630988508462906E-2</v>
      </c>
      <c r="BP11" s="2">
        <f>IF(BP$2=0,0,INDEX('Placebo Lags - Data'!$B:$BA,MATCH($Q11,'Placebo Lags - Data'!$A:$A,0),MATCH(BP$1,'Placebo Lags - Data'!$B$1:$BA$1,0)))*BP$5</f>
        <v>2.3457396309822798E-4</v>
      </c>
      <c r="BQ11" s="2"/>
      <c r="BR11" s="2"/>
    </row>
    <row r="12" spans="1:71" x14ac:dyDescent="0.25">
      <c r="A12" t="s">
        <v>41</v>
      </c>
      <c r="B12" s="2">
        <f t="shared" si="0"/>
        <v>2.6396583769050461</v>
      </c>
      <c r="Q12">
        <f>'Placebo Lags - Data'!A7</f>
        <v>1987</v>
      </c>
      <c r="R12" s="2">
        <f>IF(R$2=0,0,INDEX('Placebo Lags - Data'!$B:$BA,MATCH($Q12,'Placebo Lags - Data'!$A:$A,0),MATCH(R$1,'Placebo Lags - Data'!$B$1:$BA$1,0)))*R$5</f>
        <v>6.6483975388109684E-3</v>
      </c>
      <c r="S12" s="2">
        <f>IF(S$2=0,0,INDEX('Placebo Lags - Data'!$B:$BA,MATCH($Q12,'Placebo Lags - Data'!$A:$A,0),MATCH(S$1,'Placebo Lags - Data'!$B$1:$BA$1,0)))*S$5</f>
        <v>-3.691767156124115E-2</v>
      </c>
      <c r="T12" s="2">
        <f>IF(T$2=0,0,INDEX('Placebo Lags - Data'!$B:$BA,MATCH($Q12,'Placebo Lags - Data'!$A:$A,0),MATCH(T$1,'Placebo Lags - Data'!$B$1:$BA$1,0)))*T$5</f>
        <v>0</v>
      </c>
      <c r="U12" s="2">
        <f>IF(U$2=0,0,INDEX('Placebo Lags - Data'!$B:$BA,MATCH($Q12,'Placebo Lags - Data'!$A:$A,0),MATCH(U$1,'Placebo Lags - Data'!$B$1:$BA$1,0)))*U$5</f>
        <v>-1.209110114723444E-2</v>
      </c>
      <c r="V12" s="2">
        <f>IF(V$2=0,0,INDEX('Placebo Lags - Data'!$B:$BA,MATCH($Q12,'Placebo Lags - Data'!$A:$A,0),MATCH(V$1,'Placebo Lags - Data'!$B$1:$BA$1,0)))*V$5</f>
        <v>-3.0040150508284569E-2</v>
      </c>
      <c r="W12" s="2">
        <f>IF(W$2=0,0,INDEX('Placebo Lags - Data'!$B:$BA,MATCH($Q12,'Placebo Lags - Data'!$A:$A,0),MATCH(W$1,'Placebo Lags - Data'!$B$1:$BA$1,0)))*W$5</f>
        <v>0</v>
      </c>
      <c r="X12" s="2">
        <f>IF(X$2=0,0,INDEX('Placebo Lags - Data'!$B:$BA,MATCH($Q12,'Placebo Lags - Data'!$A:$A,0),MATCH(X$1,'Placebo Lags - Data'!$B$1:$BA$1,0)))*X$5</f>
        <v>3.843080997467041E-2</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-7.2422148659825325E-3</v>
      </c>
      <c r="AD12" s="2">
        <f>IF(AD$2=0,0,INDEX('Placebo Lags - Data'!$B:$BA,MATCH($Q12,'Placebo Lags - Data'!$A:$A,0),MATCH(AD$1,'Placebo Lags - Data'!$B$1:$BA$1,0)))*AD$5</f>
        <v>0</v>
      </c>
      <c r="AE12" s="2">
        <f>IF(AE$2=0,0,INDEX('Placebo Lags - Data'!$B:$BA,MATCH($Q12,'Placebo Lags - Data'!$A:$A,0),MATCH(AE$1,'Placebo Lags - Data'!$B$1:$BA$1,0)))*AE$5</f>
        <v>-2.186310850083828E-2</v>
      </c>
      <c r="AF12" s="2">
        <f>IF(AF$2=0,0,INDEX('Placebo Lags - Data'!$B:$BA,MATCH($Q12,'Placebo Lags - Data'!$A:$A,0),MATCH(AF$1,'Placebo Lags - Data'!$B$1:$BA$1,0)))*AF$5</f>
        <v>1.6389144584536552E-2</v>
      </c>
      <c r="AG12" s="2">
        <f>IF(AG$2=0,0,INDEX('Placebo Lags - Data'!$B:$BA,MATCH($Q12,'Placebo Lags - Data'!$A:$A,0),MATCH(AG$1,'Placebo Lags - Data'!$B$1:$BA$1,0)))*AG$5</f>
        <v>0</v>
      </c>
      <c r="AH12" s="2">
        <f>IF(AH$2=0,0,INDEX('Placebo Lags - Data'!$B:$BA,MATCH($Q12,'Placebo Lags - Data'!$A:$A,0),MATCH(AH$1,'Placebo Lags - Data'!$B$1:$BA$1,0)))*AH$5</f>
        <v>-2.063431404531002E-2</v>
      </c>
      <c r="AI12" s="2">
        <f>IF(AI$2=0,0,INDEX('Placebo Lags - Data'!$B:$BA,MATCH($Q12,'Placebo Lags - Data'!$A:$A,0),MATCH(AI$1,'Placebo Lags - Data'!$B$1:$BA$1,0)))*AI$5</f>
        <v>1.8807970918715E-3</v>
      </c>
      <c r="AJ12" s="2">
        <f>IF(AJ$2=0,0,INDEX('Placebo Lags - Data'!$B:$BA,MATCH($Q12,'Placebo Lags - Data'!$A:$A,0),MATCH(AJ$1,'Placebo Lags - Data'!$B$1:$BA$1,0)))*AJ$5</f>
        <v>1.644880510866642E-2</v>
      </c>
      <c r="AK12" s="2">
        <f>IF(AK$2=0,0,INDEX('Placebo Lags - Data'!$B:$BA,MATCH($Q12,'Placebo Lags - Data'!$A:$A,0),MATCH(AK$1,'Placebo Lags - Data'!$B$1:$BA$1,0)))*AK$5</f>
        <v>-5.3491503931581974E-3</v>
      </c>
      <c r="AL12" s="2">
        <f>IF(AL$2=0,0,INDEX('Placebo Lags - Data'!$B:$BA,MATCH($Q12,'Placebo Lags - Data'!$A:$A,0),MATCH(AL$1,'Placebo Lags - Data'!$B$1:$BA$1,0)))*AL$5</f>
        <v>6.8699970142915845E-4</v>
      </c>
      <c r="AM12" s="2">
        <f>IF(AM$2=0,0,INDEX('Placebo Lags - Data'!$B:$BA,MATCH($Q12,'Placebo Lags - Data'!$A:$A,0),MATCH(AM$1,'Placebo Lags - Data'!$B$1:$BA$1,0)))*AM$5</f>
        <v>-1.8496403936296701E-3</v>
      </c>
      <c r="AN12" s="2">
        <f>IF(AN$2=0,0,INDEX('Placebo Lags - Data'!$B:$BA,MATCH($Q12,'Placebo Lags - Data'!$A:$A,0),MATCH(AN$1,'Placebo Lags - Data'!$B$1:$BA$1,0)))*AN$5</f>
        <v>-1.721065491437912E-2</v>
      </c>
      <c r="AO12" s="2">
        <f>IF(AO$2=0,0,INDEX('Placebo Lags - Data'!$B:$BA,MATCH($Q12,'Placebo Lags - Data'!$A:$A,0),MATCH(AO$1,'Placebo Lags - Data'!$B$1:$BA$1,0)))*AO$5</f>
        <v>2.6151444762945175E-3</v>
      </c>
      <c r="AP12" s="2">
        <f>IF(AP$2=0,0,INDEX('Placebo Lags - Data'!$B:$BA,MATCH($Q12,'Placebo Lags - Data'!$A:$A,0),MATCH(AP$1,'Placebo Lags - Data'!$B$1:$BA$1,0)))*AP$5</f>
        <v>0.10113061964511871</v>
      </c>
      <c r="AQ12" s="2">
        <f>IF(AQ$2=0,0,INDEX('Placebo Lags - Data'!$B:$BA,MATCH($Q12,'Placebo Lags - Data'!$A:$A,0),MATCH(AQ$1,'Placebo Lags - Data'!$B$1:$BA$1,0)))*AQ$5</f>
        <v>6.3118757680058479E-3</v>
      </c>
      <c r="AR12" s="2">
        <f>IF(AR$2=0,0,INDEX('Placebo Lags - Data'!$B:$BA,MATCH($Q12,'Placebo Lags - Data'!$A:$A,0),MATCH(AR$1,'Placebo Lags - Data'!$B$1:$BA$1,0)))*AR$5</f>
        <v>-5.4874114692211151E-2</v>
      </c>
      <c r="AS12" s="2">
        <f>IF(AS$2=0,0,INDEX('Placebo Lags - Data'!$B:$BA,MATCH($Q12,'Placebo Lags - Data'!$A:$A,0),MATCH(AS$1,'Placebo Lags - Data'!$B$1:$BA$1,0)))*AS$5</f>
        <v>3.0250208452343941E-2</v>
      </c>
      <c r="AT12" s="2">
        <f>IF(AT$2=0,0,INDEX('Placebo Lags - Data'!$B:$BA,MATCH($Q12,'Placebo Lags - Data'!$A:$A,0),MATCH(AT$1,'Placebo Lags - Data'!$B$1:$BA$1,0)))*AT$5</f>
        <v>0</v>
      </c>
      <c r="AU12" s="2">
        <f>IF(AU$2=0,0,INDEX('Placebo Lags - Data'!$B:$BA,MATCH($Q12,'Placebo Lags - Data'!$A:$A,0),MATCH(AU$1,'Placebo Lags - Data'!$B$1:$BA$1,0)))*AU$5</f>
        <v>5.0461921840906143E-2</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-8.8114924728870392E-3</v>
      </c>
      <c r="AZ12" s="2">
        <f>IF(AZ$2=0,0,INDEX('Placebo Lags - Data'!$B:$BA,MATCH($Q12,'Placebo Lags - Data'!$A:$A,0),MATCH(AZ$1,'Placebo Lags - Data'!$B$1:$BA$1,0)))*AZ$5</f>
        <v>8.3549274131655693E-3</v>
      </c>
      <c r="BA12" s="2">
        <f>IF(BA$2=0,0,INDEX('Placebo Lags - Data'!$B:$BA,MATCH($Q12,'Placebo Lags - Data'!$A:$A,0),MATCH(BA$1,'Placebo Lags - Data'!$B$1:$BA$1,0)))*BA$5</f>
        <v>-3.7884525954723358E-2</v>
      </c>
      <c r="BB12" s="2">
        <f>IF(BB$2=0,0,INDEX('Placebo Lags - Data'!$B:$BA,MATCH($Q12,'Placebo Lags - Data'!$A:$A,0),MATCH(BB$1,'Placebo Lags - Data'!$B$1:$BA$1,0)))*BB$5</f>
        <v>0</v>
      </c>
      <c r="BC12" s="2">
        <f>IF(BC$2=0,0,INDEX('Placebo Lags - Data'!$B:$BA,MATCH($Q12,'Placebo Lags - Data'!$A:$A,0),MATCH(BC$1,'Placebo Lags - Data'!$B$1:$BA$1,0)))*BC$5</f>
        <v>1.2182094156742096E-2</v>
      </c>
      <c r="BD12" s="2">
        <f>IF(BD$2=0,0,INDEX('Placebo Lags - Data'!$B:$BA,MATCH($Q12,'Placebo Lags - Data'!$A:$A,0),MATCH(BD$1,'Placebo Lags - Data'!$B$1:$BA$1,0)))*BD$5</f>
        <v>-7.7551859430968761E-3</v>
      </c>
      <c r="BE12" s="2">
        <f>IF(BE$2=0,0,INDEX('Placebo Lags - Data'!$B:$BA,MATCH($Q12,'Placebo Lags - Data'!$A:$A,0),MATCH(BE$1,'Placebo Lags - Data'!$B$1:$BA$1,0)))*BE$5</f>
        <v>0</v>
      </c>
      <c r="BF12" s="2">
        <f>IF(BF$2=0,0,INDEX('Placebo Lags - Data'!$B:$BA,MATCH($Q12,'Placebo Lags - Data'!$A:$A,0),MATCH(BF$1,'Placebo Lags - Data'!$B$1:$BA$1,0)))*BF$5</f>
        <v>1.4143336564302444E-2</v>
      </c>
      <c r="BG12" s="2">
        <f>IF(BG$2=0,0,INDEX('Placebo Lags - Data'!$B:$BA,MATCH($Q12,'Placebo Lags - Data'!$A:$A,0),MATCH(BG$1,'Placebo Lags - Data'!$B$1:$BA$1,0)))*BG$5</f>
        <v>1.9455121830105782E-2</v>
      </c>
      <c r="BH12" s="2">
        <f>IF(BH$2=0,0,INDEX('Placebo Lags - Data'!$B:$BA,MATCH($Q12,'Placebo Lags - Data'!$A:$A,0),MATCH(BH$1,'Placebo Lags - Data'!$B$1:$BA$1,0)))*BH$5</f>
        <v>1.0259710252285004E-2</v>
      </c>
      <c r="BI12" s="2">
        <f>IF(BI$2=0,0,INDEX('Placebo Lags - Data'!$B:$BA,MATCH($Q12,'Placebo Lags - Data'!$A:$A,0),MATCH(BI$1,'Placebo Lags - Data'!$B$1:$BA$1,0)))*BI$5</f>
        <v>1.0130382142961025E-2</v>
      </c>
      <c r="BJ12" s="2">
        <f>IF(BJ$2=0,0,INDEX('Placebo Lags - Data'!$B:$BA,MATCH($Q12,'Placebo Lags - Data'!$A:$A,0),MATCH(BJ$1,'Placebo Lags - Data'!$B$1:$BA$1,0)))*BJ$5</f>
        <v>0</v>
      </c>
      <c r="BK12" s="2">
        <f>IF(BK$2=0,0,INDEX('Placebo Lags - Data'!$B:$BA,MATCH($Q12,'Placebo Lags - Data'!$A:$A,0),MATCH(BK$1,'Placebo Lags - Data'!$B$1:$BA$1,0)))*BK$5</f>
        <v>-4.0628369897603989E-2</v>
      </c>
      <c r="BL12" s="2">
        <f>IF(BL$2=0,0,INDEX('Placebo Lags - Data'!$B:$BA,MATCH($Q12,'Placebo Lags - Data'!$A:$A,0),MATCH(BL$1,'Placebo Lags - Data'!$B$1:$BA$1,0)))*BL$5</f>
        <v>-3.0946487560868263E-2</v>
      </c>
      <c r="BM12" s="2">
        <f>IF(BM$2=0,0,INDEX('Placebo Lags - Data'!$B:$BA,MATCH($Q12,'Placebo Lags - Data'!$A:$A,0),MATCH(BM$1,'Placebo Lags - Data'!$B$1:$BA$1,0)))*BM$5</f>
        <v>6.5168137662112713E-3</v>
      </c>
      <c r="BN12" s="2">
        <f>IF(BN$2=0,0,INDEX('Placebo Lags - Data'!$B:$BA,MATCH($Q12,'Placebo Lags - Data'!$A:$A,0),MATCH(BN$1,'Placebo Lags - Data'!$B$1:$BA$1,0)))*BN$5</f>
        <v>2.0932905375957489E-2</v>
      </c>
      <c r="BO12" s="2">
        <f>IF(BO$2=0,0,INDEX('Placebo Lags - Data'!$B:$BA,MATCH($Q12,'Placebo Lags - Data'!$A:$A,0),MATCH(BO$1,'Placebo Lags - Data'!$B$1:$BA$1,0)))*BO$5</f>
        <v>-8.4800096228718758E-3</v>
      </c>
      <c r="BP12" s="2">
        <f>IF(BP$2=0,0,INDEX('Placebo Lags - Data'!$B:$BA,MATCH($Q12,'Placebo Lags - Data'!$A:$A,0),MATCH(BP$1,'Placebo Lags - Data'!$B$1:$BA$1,0)))*BP$5</f>
        <v>-2.2701701149344444E-2</v>
      </c>
      <c r="BQ12" s="2"/>
      <c r="BR12" s="2"/>
    </row>
    <row r="13" spans="1:71" x14ac:dyDescent="0.25">
      <c r="A13" t="s">
        <v>48</v>
      </c>
      <c r="B13" s="2">
        <f t="shared" si="0"/>
        <v>2.3061188568865529</v>
      </c>
      <c r="Q13">
        <f>'Placebo Lags - Data'!A8</f>
        <v>1988</v>
      </c>
      <c r="R13" s="2">
        <f>IF(R$2=0,0,INDEX('Placebo Lags - Data'!$B:$BA,MATCH($Q13,'Placebo Lags - Data'!$A:$A,0),MATCH(R$1,'Placebo Lags - Data'!$B$1:$BA$1,0)))*R$5</f>
        <v>-6.289016455411911E-3</v>
      </c>
      <c r="S13" s="2">
        <f>IF(S$2=0,0,INDEX('Placebo Lags - Data'!$B:$BA,MATCH($Q13,'Placebo Lags - Data'!$A:$A,0),MATCH(S$1,'Placebo Lags - Data'!$B$1:$BA$1,0)))*S$5</f>
        <v>2.3452058434486389E-2</v>
      </c>
      <c r="T13" s="2">
        <f>IF(T$2=0,0,INDEX('Placebo Lags - Data'!$B:$BA,MATCH($Q13,'Placebo Lags - Data'!$A:$A,0),MATCH(T$1,'Placebo Lags - Data'!$B$1:$BA$1,0)))*T$5</f>
        <v>0</v>
      </c>
      <c r="U13" s="2">
        <f>IF(U$2=0,0,INDEX('Placebo Lags - Data'!$B:$BA,MATCH($Q13,'Placebo Lags - Data'!$A:$A,0),MATCH(U$1,'Placebo Lags - Data'!$B$1:$BA$1,0)))*U$5</f>
        <v>1.2608675751835108E-3</v>
      </c>
      <c r="V13" s="2">
        <f>IF(V$2=0,0,INDEX('Placebo Lags - Data'!$B:$BA,MATCH($Q13,'Placebo Lags - Data'!$A:$A,0),MATCH(V$1,'Placebo Lags - Data'!$B$1:$BA$1,0)))*V$5</f>
        <v>-9.9994130432605743E-2</v>
      </c>
      <c r="W13" s="2">
        <f>IF(W$2=0,0,INDEX('Placebo Lags - Data'!$B:$BA,MATCH($Q13,'Placebo Lags - Data'!$A:$A,0),MATCH(W$1,'Placebo Lags - Data'!$B$1:$BA$1,0)))*W$5</f>
        <v>0</v>
      </c>
      <c r="X13" s="2">
        <f>IF(X$2=0,0,INDEX('Placebo Lags - Data'!$B:$BA,MATCH($Q13,'Placebo Lags - Data'!$A:$A,0),MATCH(X$1,'Placebo Lags - Data'!$B$1:$BA$1,0)))*X$5</f>
        <v>2.9381435364484787E-2</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2.2847162559628487E-2</v>
      </c>
      <c r="AD13" s="2">
        <f>IF(AD$2=0,0,INDEX('Placebo Lags - Data'!$B:$BA,MATCH($Q13,'Placebo Lags - Data'!$A:$A,0),MATCH(AD$1,'Placebo Lags - Data'!$B$1:$BA$1,0)))*AD$5</f>
        <v>0</v>
      </c>
      <c r="AE13" s="2">
        <f>IF(AE$2=0,0,INDEX('Placebo Lags - Data'!$B:$BA,MATCH($Q13,'Placebo Lags - Data'!$A:$A,0),MATCH(AE$1,'Placebo Lags - Data'!$B$1:$BA$1,0)))*AE$5</f>
        <v>1.6241660341620445E-2</v>
      </c>
      <c r="AF13" s="2">
        <f>IF(AF$2=0,0,INDEX('Placebo Lags - Data'!$B:$BA,MATCH($Q13,'Placebo Lags - Data'!$A:$A,0),MATCH(AF$1,'Placebo Lags - Data'!$B$1:$BA$1,0)))*AF$5</f>
        <v>2.4379577953368425E-3</v>
      </c>
      <c r="AG13" s="2">
        <f>IF(AG$2=0,0,INDEX('Placebo Lags - Data'!$B:$BA,MATCH($Q13,'Placebo Lags - Data'!$A:$A,0),MATCH(AG$1,'Placebo Lags - Data'!$B$1:$BA$1,0)))*AG$5</f>
        <v>0</v>
      </c>
      <c r="AH13" s="2">
        <f>IF(AH$2=0,0,INDEX('Placebo Lags - Data'!$B:$BA,MATCH($Q13,'Placebo Lags - Data'!$A:$A,0),MATCH(AH$1,'Placebo Lags - Data'!$B$1:$BA$1,0)))*AH$5</f>
        <v>9.2099513858556747E-3</v>
      </c>
      <c r="AI13" s="2">
        <f>IF(AI$2=0,0,INDEX('Placebo Lags - Data'!$B:$BA,MATCH($Q13,'Placebo Lags - Data'!$A:$A,0),MATCH(AI$1,'Placebo Lags - Data'!$B$1:$BA$1,0)))*AI$5</f>
        <v>-2.5112233124673367E-3</v>
      </c>
      <c r="AJ13" s="2">
        <f>IF(AJ$2=0,0,INDEX('Placebo Lags - Data'!$B:$BA,MATCH($Q13,'Placebo Lags - Data'!$A:$A,0),MATCH(AJ$1,'Placebo Lags - Data'!$B$1:$BA$1,0)))*AJ$5</f>
        <v>-4.6081007458269596E-3</v>
      </c>
      <c r="AK13" s="2">
        <f>IF(AK$2=0,0,INDEX('Placebo Lags - Data'!$B:$BA,MATCH($Q13,'Placebo Lags - Data'!$A:$A,0),MATCH(AK$1,'Placebo Lags - Data'!$B$1:$BA$1,0)))*AK$5</f>
        <v>4.3347056955099106E-2</v>
      </c>
      <c r="AL13" s="2">
        <f>IF(AL$2=0,0,INDEX('Placebo Lags - Data'!$B:$BA,MATCH($Q13,'Placebo Lags - Data'!$A:$A,0),MATCH(AL$1,'Placebo Lags - Data'!$B$1:$BA$1,0)))*AL$5</f>
        <v>2.0305566489696503E-2</v>
      </c>
      <c r="AM13" s="2">
        <f>IF(AM$2=0,0,INDEX('Placebo Lags - Data'!$B:$BA,MATCH($Q13,'Placebo Lags - Data'!$A:$A,0),MATCH(AM$1,'Placebo Lags - Data'!$B$1:$BA$1,0)))*AM$5</f>
        <v>-1.7088877037167549E-2</v>
      </c>
      <c r="AN13" s="2">
        <f>IF(AN$2=0,0,INDEX('Placebo Lags - Data'!$B:$BA,MATCH($Q13,'Placebo Lags - Data'!$A:$A,0),MATCH(AN$1,'Placebo Lags - Data'!$B$1:$BA$1,0)))*AN$5</f>
        <v>-2.2532527800649405E-3</v>
      </c>
      <c r="AO13" s="2">
        <f>IF(AO$2=0,0,INDEX('Placebo Lags - Data'!$B:$BA,MATCH($Q13,'Placebo Lags - Data'!$A:$A,0),MATCH(AO$1,'Placebo Lags - Data'!$B$1:$BA$1,0)))*AO$5</f>
        <v>7.1744071319699287E-3</v>
      </c>
      <c r="AP13" s="2">
        <f>IF(AP$2=0,0,INDEX('Placebo Lags - Data'!$B:$BA,MATCH($Q13,'Placebo Lags - Data'!$A:$A,0),MATCH(AP$1,'Placebo Lags - Data'!$B$1:$BA$1,0)))*AP$5</f>
        <v>0.17308333516120911</v>
      </c>
      <c r="AQ13" s="2">
        <f>IF(AQ$2=0,0,INDEX('Placebo Lags - Data'!$B:$BA,MATCH($Q13,'Placebo Lags - Data'!$A:$A,0),MATCH(AQ$1,'Placebo Lags - Data'!$B$1:$BA$1,0)))*AQ$5</f>
        <v>-1.3107936829328537E-2</v>
      </c>
      <c r="AR13" s="2">
        <f>IF(AR$2=0,0,INDEX('Placebo Lags - Data'!$B:$BA,MATCH($Q13,'Placebo Lags - Data'!$A:$A,0),MATCH(AR$1,'Placebo Lags - Data'!$B$1:$BA$1,0)))*AR$5</f>
        <v>-4.924359917640686E-2</v>
      </c>
      <c r="AS13" s="2">
        <f>IF(AS$2=0,0,INDEX('Placebo Lags - Data'!$B:$BA,MATCH($Q13,'Placebo Lags - Data'!$A:$A,0),MATCH(AS$1,'Placebo Lags - Data'!$B$1:$BA$1,0)))*AS$5</f>
        <v>-5.1089752465486526E-2</v>
      </c>
      <c r="AT13" s="2">
        <f>IF(AT$2=0,0,INDEX('Placebo Lags - Data'!$B:$BA,MATCH($Q13,'Placebo Lags - Data'!$A:$A,0),MATCH(AT$1,'Placebo Lags - Data'!$B$1:$BA$1,0)))*AT$5</f>
        <v>0</v>
      </c>
      <c r="AU13" s="2">
        <f>IF(AU$2=0,0,INDEX('Placebo Lags - Data'!$B:$BA,MATCH($Q13,'Placebo Lags - Data'!$A:$A,0),MATCH(AU$1,'Placebo Lags - Data'!$B$1:$BA$1,0)))*AU$5</f>
        <v>2.3886281996965408E-2</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-1.4865332283079624E-2</v>
      </c>
      <c r="AZ13" s="2">
        <f>IF(AZ$2=0,0,INDEX('Placebo Lags - Data'!$B:$BA,MATCH($Q13,'Placebo Lags - Data'!$A:$A,0),MATCH(AZ$1,'Placebo Lags - Data'!$B$1:$BA$1,0)))*AZ$5</f>
        <v>4.7614581882953644E-2</v>
      </c>
      <c r="BA13" s="2">
        <f>IF(BA$2=0,0,INDEX('Placebo Lags - Data'!$B:$BA,MATCH($Q13,'Placebo Lags - Data'!$A:$A,0),MATCH(BA$1,'Placebo Lags - Data'!$B$1:$BA$1,0)))*BA$5</f>
        <v>8.0389399081468582E-3</v>
      </c>
      <c r="BB13" s="2">
        <f>IF(BB$2=0,0,INDEX('Placebo Lags - Data'!$B:$BA,MATCH($Q13,'Placebo Lags - Data'!$A:$A,0),MATCH(BB$1,'Placebo Lags - Data'!$B$1:$BA$1,0)))*BB$5</f>
        <v>0</v>
      </c>
      <c r="BC13" s="2">
        <f>IF(BC$2=0,0,INDEX('Placebo Lags - Data'!$B:$BA,MATCH($Q13,'Placebo Lags - Data'!$A:$A,0),MATCH(BC$1,'Placebo Lags - Data'!$B$1:$BA$1,0)))*BC$5</f>
        <v>7.5555039802566171E-4</v>
      </c>
      <c r="BD13" s="2">
        <f>IF(BD$2=0,0,INDEX('Placebo Lags - Data'!$B:$BA,MATCH($Q13,'Placebo Lags - Data'!$A:$A,0),MATCH(BD$1,'Placebo Lags - Data'!$B$1:$BA$1,0)))*BD$5</f>
        <v>3.7137647159397602E-3</v>
      </c>
      <c r="BE13" s="2">
        <f>IF(BE$2=0,0,INDEX('Placebo Lags - Data'!$B:$BA,MATCH($Q13,'Placebo Lags - Data'!$A:$A,0),MATCH(BE$1,'Placebo Lags - Data'!$B$1:$BA$1,0)))*BE$5</f>
        <v>0</v>
      </c>
      <c r="BF13" s="2">
        <f>IF(BF$2=0,0,INDEX('Placebo Lags - Data'!$B:$BA,MATCH($Q13,'Placebo Lags - Data'!$A:$A,0),MATCH(BF$1,'Placebo Lags - Data'!$B$1:$BA$1,0)))*BF$5</f>
        <v>1.9724208686966449E-4</v>
      </c>
      <c r="BG13" s="2">
        <f>IF(BG$2=0,0,INDEX('Placebo Lags - Data'!$B:$BA,MATCH($Q13,'Placebo Lags - Data'!$A:$A,0),MATCH(BG$1,'Placebo Lags - Data'!$B$1:$BA$1,0)))*BG$5</f>
        <v>1.8523868173360825E-2</v>
      </c>
      <c r="BH13" s="2">
        <f>IF(BH$2=0,0,INDEX('Placebo Lags - Data'!$B:$BA,MATCH($Q13,'Placebo Lags - Data'!$A:$A,0),MATCH(BH$1,'Placebo Lags - Data'!$B$1:$BA$1,0)))*BH$5</f>
        <v>2.236661035567522E-3</v>
      </c>
      <c r="BI13" s="2">
        <f>IF(BI$2=0,0,INDEX('Placebo Lags - Data'!$B:$BA,MATCH($Q13,'Placebo Lags - Data'!$A:$A,0),MATCH(BI$1,'Placebo Lags - Data'!$B$1:$BA$1,0)))*BI$5</f>
        <v>-8.4947468712925911E-4</v>
      </c>
      <c r="BJ13" s="2">
        <f>IF(BJ$2=0,0,INDEX('Placebo Lags - Data'!$B:$BA,MATCH($Q13,'Placebo Lags - Data'!$A:$A,0),MATCH(BJ$1,'Placebo Lags - Data'!$B$1:$BA$1,0)))*BJ$5</f>
        <v>0</v>
      </c>
      <c r="BK13" s="2">
        <f>IF(BK$2=0,0,INDEX('Placebo Lags - Data'!$B:$BA,MATCH($Q13,'Placebo Lags - Data'!$A:$A,0),MATCH(BK$1,'Placebo Lags - Data'!$B$1:$BA$1,0)))*BK$5</f>
        <v>-3.5356562584638596E-2</v>
      </c>
      <c r="BL13" s="2">
        <f>IF(BL$2=0,0,INDEX('Placebo Lags - Data'!$B:$BA,MATCH($Q13,'Placebo Lags - Data'!$A:$A,0),MATCH(BL$1,'Placebo Lags - Data'!$B$1:$BA$1,0)))*BL$5</f>
        <v>7.1946917159948498E-5</v>
      </c>
      <c r="BM13" s="2">
        <f>IF(BM$2=0,0,INDEX('Placebo Lags - Data'!$B:$BA,MATCH($Q13,'Placebo Lags - Data'!$A:$A,0),MATCH(BM$1,'Placebo Lags - Data'!$B$1:$BA$1,0)))*BM$5</f>
        <v>-2.3884234949946404E-2</v>
      </c>
      <c r="BN13" s="2">
        <f>IF(BN$2=0,0,INDEX('Placebo Lags - Data'!$B:$BA,MATCH($Q13,'Placebo Lags - Data'!$A:$A,0),MATCH(BN$1,'Placebo Lags - Data'!$B$1:$BA$1,0)))*BN$5</f>
        <v>-7.9136453568935394E-3</v>
      </c>
      <c r="BO13" s="2">
        <f>IF(BO$2=0,0,INDEX('Placebo Lags - Data'!$B:$BA,MATCH($Q13,'Placebo Lags - Data'!$A:$A,0),MATCH(BO$1,'Placebo Lags - Data'!$B$1:$BA$1,0)))*BO$5</f>
        <v>-2.991379052400589E-2</v>
      </c>
      <c r="BP13" s="2">
        <f>IF(BP$2=0,0,INDEX('Placebo Lags - Data'!$B:$BA,MATCH($Q13,'Placebo Lags - Data'!$A:$A,0),MATCH(BP$1,'Placebo Lags - Data'!$B$1:$BA$1,0)))*BP$5</f>
        <v>-7.4476846493780613E-3</v>
      </c>
      <c r="BQ13" s="2"/>
      <c r="BR13" s="2"/>
    </row>
    <row r="14" spans="1:71" x14ac:dyDescent="0.25">
      <c r="A14" t="s">
        <v>38</v>
      </c>
      <c r="B14" s="2">
        <f t="shared" si="0"/>
        <v>2.0823572299598174</v>
      </c>
      <c r="Q14">
        <f>'Placebo Lags - Data'!A9</f>
        <v>1989</v>
      </c>
      <c r="R14" s="2">
        <f>IF(R$2=0,0,INDEX('Placebo Lags - Data'!$B:$BA,MATCH($Q14,'Placebo Lags - Data'!$A:$A,0),MATCH(R$1,'Placebo Lags - Data'!$B$1:$BA$1,0)))*R$5</f>
        <v>8.8788177818059921E-3</v>
      </c>
      <c r="S14" s="2">
        <f>IF(S$2=0,0,INDEX('Placebo Lags - Data'!$B:$BA,MATCH($Q14,'Placebo Lags - Data'!$A:$A,0),MATCH(S$1,'Placebo Lags - Data'!$B$1:$BA$1,0)))*S$5</f>
        <v>-1.8706535920500755E-2</v>
      </c>
      <c r="T14" s="2">
        <f>IF(T$2=0,0,INDEX('Placebo Lags - Data'!$B:$BA,MATCH($Q14,'Placebo Lags - Data'!$A:$A,0),MATCH(T$1,'Placebo Lags - Data'!$B$1:$BA$1,0)))*T$5</f>
        <v>0</v>
      </c>
      <c r="U14" s="2">
        <f>IF(U$2=0,0,INDEX('Placebo Lags - Data'!$B:$BA,MATCH($Q14,'Placebo Lags - Data'!$A:$A,0),MATCH(U$1,'Placebo Lags - Data'!$B$1:$BA$1,0)))*U$5</f>
        <v>6.4466251060366631E-3</v>
      </c>
      <c r="V14" s="2">
        <f>IF(V$2=0,0,INDEX('Placebo Lags - Data'!$B:$BA,MATCH($Q14,'Placebo Lags - Data'!$A:$A,0),MATCH(V$1,'Placebo Lags - Data'!$B$1:$BA$1,0)))*V$5</f>
        <v>-0.12728117406368256</v>
      </c>
      <c r="W14" s="2">
        <f>IF(W$2=0,0,INDEX('Placebo Lags - Data'!$B:$BA,MATCH($Q14,'Placebo Lags - Data'!$A:$A,0),MATCH(W$1,'Placebo Lags - Data'!$B$1:$BA$1,0)))*W$5</f>
        <v>0</v>
      </c>
      <c r="X14" s="2">
        <f>IF(X$2=0,0,INDEX('Placebo Lags - Data'!$B:$BA,MATCH($Q14,'Placebo Lags - Data'!$A:$A,0),MATCH(X$1,'Placebo Lags - Data'!$B$1:$BA$1,0)))*X$5</f>
        <v>8.2996929995715618E-4</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-9.9096717312932014E-3</v>
      </c>
      <c r="AD14" s="2">
        <f>IF(AD$2=0,0,INDEX('Placebo Lags - Data'!$B:$BA,MATCH($Q14,'Placebo Lags - Data'!$A:$A,0),MATCH(AD$1,'Placebo Lags - Data'!$B$1:$BA$1,0)))*AD$5</f>
        <v>0</v>
      </c>
      <c r="AE14" s="2">
        <f>IF(AE$2=0,0,INDEX('Placebo Lags - Data'!$B:$BA,MATCH($Q14,'Placebo Lags - Data'!$A:$A,0),MATCH(AE$1,'Placebo Lags - Data'!$B$1:$BA$1,0)))*AE$5</f>
        <v>1.4256852678954601E-2</v>
      </c>
      <c r="AF14" s="2">
        <f>IF(AF$2=0,0,INDEX('Placebo Lags - Data'!$B:$BA,MATCH($Q14,'Placebo Lags - Data'!$A:$A,0),MATCH(AF$1,'Placebo Lags - Data'!$B$1:$BA$1,0)))*AF$5</f>
        <v>4.3873139657080173E-3</v>
      </c>
      <c r="AG14" s="2">
        <f>IF(AG$2=0,0,INDEX('Placebo Lags - Data'!$B:$BA,MATCH($Q14,'Placebo Lags - Data'!$A:$A,0),MATCH(AG$1,'Placebo Lags - Data'!$B$1:$BA$1,0)))*AG$5</f>
        <v>0</v>
      </c>
      <c r="AH14" s="2">
        <f>IF(AH$2=0,0,INDEX('Placebo Lags - Data'!$B:$BA,MATCH($Q14,'Placebo Lags - Data'!$A:$A,0),MATCH(AH$1,'Placebo Lags - Data'!$B$1:$BA$1,0)))*AH$5</f>
        <v>3.1532570719718933E-2</v>
      </c>
      <c r="AI14" s="2">
        <f>IF(AI$2=0,0,INDEX('Placebo Lags - Data'!$B:$BA,MATCH($Q14,'Placebo Lags - Data'!$A:$A,0),MATCH(AI$1,'Placebo Lags - Data'!$B$1:$BA$1,0)))*AI$5</f>
        <v>9.8354537039995193E-3</v>
      </c>
      <c r="AJ14" s="2">
        <f>IF(AJ$2=0,0,INDEX('Placebo Lags - Data'!$B:$BA,MATCH($Q14,'Placebo Lags - Data'!$A:$A,0),MATCH(AJ$1,'Placebo Lags - Data'!$B$1:$BA$1,0)))*AJ$5</f>
        <v>9.3563990667462349E-3</v>
      </c>
      <c r="AK14" s="2">
        <f>IF(AK$2=0,0,INDEX('Placebo Lags - Data'!$B:$BA,MATCH($Q14,'Placebo Lags - Data'!$A:$A,0),MATCH(AK$1,'Placebo Lags - Data'!$B$1:$BA$1,0)))*AK$5</f>
        <v>1.822349801659584E-2</v>
      </c>
      <c r="AL14" s="2">
        <f>IF(AL$2=0,0,INDEX('Placebo Lags - Data'!$B:$BA,MATCH($Q14,'Placebo Lags - Data'!$A:$A,0),MATCH(AL$1,'Placebo Lags - Data'!$B$1:$BA$1,0)))*AL$5</f>
        <v>2.8950119391083717E-2</v>
      </c>
      <c r="AM14" s="2">
        <f>IF(AM$2=0,0,INDEX('Placebo Lags - Data'!$B:$BA,MATCH($Q14,'Placebo Lags - Data'!$A:$A,0),MATCH(AM$1,'Placebo Lags - Data'!$B$1:$BA$1,0)))*AM$5</f>
        <v>-1.5064025297760963E-2</v>
      </c>
      <c r="AN14" s="2">
        <f>IF(AN$2=0,0,INDEX('Placebo Lags - Data'!$B:$BA,MATCH($Q14,'Placebo Lags - Data'!$A:$A,0),MATCH(AN$1,'Placebo Lags - Data'!$B$1:$BA$1,0)))*AN$5</f>
        <v>1.0262566618621349E-2</v>
      </c>
      <c r="AO14" s="2">
        <f>IF(AO$2=0,0,INDEX('Placebo Lags - Data'!$B:$BA,MATCH($Q14,'Placebo Lags - Data'!$A:$A,0),MATCH(AO$1,'Placebo Lags - Data'!$B$1:$BA$1,0)))*AO$5</f>
        <v>-3.6171998828649521E-2</v>
      </c>
      <c r="AP14" s="2">
        <f>IF(AP$2=0,0,INDEX('Placebo Lags - Data'!$B:$BA,MATCH($Q14,'Placebo Lags - Data'!$A:$A,0),MATCH(AP$1,'Placebo Lags - Data'!$B$1:$BA$1,0)))*AP$5</f>
        <v>5.2640434354543686E-2</v>
      </c>
      <c r="AQ14" s="2">
        <f>IF(AQ$2=0,0,INDEX('Placebo Lags - Data'!$B:$BA,MATCH($Q14,'Placebo Lags - Data'!$A:$A,0),MATCH(AQ$1,'Placebo Lags - Data'!$B$1:$BA$1,0)))*AQ$5</f>
        <v>-3.6880984902381897E-2</v>
      </c>
      <c r="AR14" s="2">
        <f>IF(AR$2=0,0,INDEX('Placebo Lags - Data'!$B:$BA,MATCH($Q14,'Placebo Lags - Data'!$A:$A,0),MATCH(AR$1,'Placebo Lags - Data'!$B$1:$BA$1,0)))*AR$5</f>
        <v>1.042691757902503E-3</v>
      </c>
      <c r="AS14" s="2">
        <f>IF(AS$2=0,0,INDEX('Placebo Lags - Data'!$B:$BA,MATCH($Q14,'Placebo Lags - Data'!$A:$A,0),MATCH(AS$1,'Placebo Lags - Data'!$B$1:$BA$1,0)))*AS$5</f>
        <v>-1.8665134120965376E-5</v>
      </c>
      <c r="AT14" s="2">
        <f>IF(AT$2=0,0,INDEX('Placebo Lags - Data'!$B:$BA,MATCH($Q14,'Placebo Lags - Data'!$A:$A,0),MATCH(AT$1,'Placebo Lags - Data'!$B$1:$BA$1,0)))*AT$5</f>
        <v>0</v>
      </c>
      <c r="AU14" s="2">
        <f>IF(AU$2=0,0,INDEX('Placebo Lags - Data'!$B:$BA,MATCH($Q14,'Placebo Lags - Data'!$A:$A,0),MATCH(AU$1,'Placebo Lags - Data'!$B$1:$BA$1,0)))*AU$5</f>
        <v>-2.5898158550262451E-2</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2.3318924009799957E-2</v>
      </c>
      <c r="AZ14" s="2">
        <f>IF(AZ$2=0,0,INDEX('Placebo Lags - Data'!$B:$BA,MATCH($Q14,'Placebo Lags - Data'!$A:$A,0),MATCH(AZ$1,'Placebo Lags - Data'!$B$1:$BA$1,0)))*AZ$5</f>
        <v>5.6724179536104202E-2</v>
      </c>
      <c r="BA14" s="2">
        <f>IF(BA$2=0,0,INDEX('Placebo Lags - Data'!$B:$BA,MATCH($Q14,'Placebo Lags - Data'!$A:$A,0),MATCH(BA$1,'Placebo Lags - Data'!$B$1:$BA$1,0)))*BA$5</f>
        <v>7.2878962382674217E-3</v>
      </c>
      <c r="BB14" s="2">
        <f>IF(BB$2=0,0,INDEX('Placebo Lags - Data'!$B:$BA,MATCH($Q14,'Placebo Lags - Data'!$A:$A,0),MATCH(BB$1,'Placebo Lags - Data'!$B$1:$BA$1,0)))*BB$5</f>
        <v>0</v>
      </c>
      <c r="BC14" s="2">
        <f>IF(BC$2=0,0,INDEX('Placebo Lags - Data'!$B:$BA,MATCH($Q14,'Placebo Lags - Data'!$A:$A,0),MATCH(BC$1,'Placebo Lags - Data'!$B$1:$BA$1,0)))*BC$5</f>
        <v>7.1206260472536087E-3</v>
      </c>
      <c r="BD14" s="2">
        <f>IF(BD$2=0,0,INDEX('Placebo Lags - Data'!$B:$BA,MATCH($Q14,'Placebo Lags - Data'!$A:$A,0),MATCH(BD$1,'Placebo Lags - Data'!$B$1:$BA$1,0)))*BD$5</f>
        <v>-2.6299593970179558E-2</v>
      </c>
      <c r="BE14" s="2">
        <f>IF(BE$2=0,0,INDEX('Placebo Lags - Data'!$B:$BA,MATCH($Q14,'Placebo Lags - Data'!$A:$A,0),MATCH(BE$1,'Placebo Lags - Data'!$B$1:$BA$1,0)))*BE$5</f>
        <v>0</v>
      </c>
      <c r="BF14" s="2">
        <f>IF(BF$2=0,0,INDEX('Placebo Lags - Data'!$B:$BA,MATCH($Q14,'Placebo Lags - Data'!$A:$A,0),MATCH(BF$1,'Placebo Lags - Data'!$B$1:$BA$1,0)))*BF$5</f>
        <v>-1.8468530848622322E-2</v>
      </c>
      <c r="BG14" s="2">
        <f>IF(BG$2=0,0,INDEX('Placebo Lags - Data'!$B:$BA,MATCH($Q14,'Placebo Lags - Data'!$A:$A,0),MATCH(BG$1,'Placebo Lags - Data'!$B$1:$BA$1,0)))*BG$5</f>
        <v>-7.6272539794445038E-2</v>
      </c>
      <c r="BH14" s="2">
        <f>IF(BH$2=0,0,INDEX('Placebo Lags - Data'!$B:$BA,MATCH($Q14,'Placebo Lags - Data'!$A:$A,0),MATCH(BH$1,'Placebo Lags - Data'!$B$1:$BA$1,0)))*BH$5</f>
        <v>-2.294166199862957E-2</v>
      </c>
      <c r="BI14" s="2">
        <f>IF(BI$2=0,0,INDEX('Placebo Lags - Data'!$B:$BA,MATCH($Q14,'Placebo Lags - Data'!$A:$A,0),MATCH(BI$1,'Placebo Lags - Data'!$B$1:$BA$1,0)))*BI$5</f>
        <v>-2.9473459348082542E-2</v>
      </c>
      <c r="BJ14" s="2">
        <f>IF(BJ$2=0,0,INDEX('Placebo Lags - Data'!$B:$BA,MATCH($Q14,'Placebo Lags - Data'!$A:$A,0),MATCH(BJ$1,'Placebo Lags - Data'!$B$1:$BA$1,0)))*BJ$5</f>
        <v>0</v>
      </c>
      <c r="BK14" s="2">
        <f>IF(BK$2=0,0,INDEX('Placebo Lags - Data'!$B:$BA,MATCH($Q14,'Placebo Lags - Data'!$A:$A,0),MATCH(BK$1,'Placebo Lags - Data'!$B$1:$BA$1,0)))*BK$5</f>
        <v>2.1540353074669838E-2</v>
      </c>
      <c r="BL14" s="2">
        <f>IF(BL$2=0,0,INDEX('Placebo Lags - Data'!$B:$BA,MATCH($Q14,'Placebo Lags - Data'!$A:$A,0),MATCH(BL$1,'Placebo Lags - Data'!$B$1:$BA$1,0)))*BL$5</f>
        <v>1.1018145829439163E-2</v>
      </c>
      <c r="BM14" s="2">
        <f>IF(BM$2=0,0,INDEX('Placebo Lags - Data'!$B:$BA,MATCH($Q14,'Placebo Lags - Data'!$A:$A,0),MATCH(BM$1,'Placebo Lags - Data'!$B$1:$BA$1,0)))*BM$5</f>
        <v>-6.9318343885242939E-3</v>
      </c>
      <c r="BN14" s="2">
        <f>IF(BN$2=0,0,INDEX('Placebo Lags - Data'!$B:$BA,MATCH($Q14,'Placebo Lags - Data'!$A:$A,0),MATCH(BN$1,'Placebo Lags - Data'!$B$1:$BA$1,0)))*BN$5</f>
        <v>-2.4843050632625818E-3</v>
      </c>
      <c r="BO14" s="2">
        <f>IF(BO$2=0,0,INDEX('Placebo Lags - Data'!$B:$BA,MATCH($Q14,'Placebo Lags - Data'!$A:$A,0),MATCH(BO$1,'Placebo Lags - Data'!$B$1:$BA$1,0)))*BO$5</f>
        <v>9.7864661365747452E-3</v>
      </c>
      <c r="BP14" s="2">
        <f>IF(BP$2=0,0,INDEX('Placebo Lags - Data'!$B:$BA,MATCH($Q14,'Placebo Lags - Data'!$A:$A,0),MATCH(BP$1,'Placebo Lags - Data'!$B$1:$BA$1,0)))*BP$5</f>
        <v>-8.1012174487113953E-3</v>
      </c>
      <c r="BQ14" s="2"/>
      <c r="BR14" s="2"/>
    </row>
    <row r="15" spans="1:71" x14ac:dyDescent="0.25">
      <c r="A15" t="s">
        <v>44</v>
      </c>
      <c r="B15" s="2">
        <f t="shared" si="0"/>
        <v>1.9872265384629533</v>
      </c>
      <c r="Q15">
        <f>'Placebo Lags - Data'!A10</f>
        <v>1990</v>
      </c>
      <c r="R15" s="2">
        <f>IF(R$2=0,0,INDEX('Placebo Lags - Data'!$B:$BA,MATCH($Q15,'Placebo Lags - Data'!$A:$A,0),MATCH(R$1,'Placebo Lags - Data'!$B$1:$BA$1,0)))*R$5</f>
        <v>5.9214322827756405E-3</v>
      </c>
      <c r="S15" s="2">
        <f>IF(S$2=0,0,INDEX('Placebo Lags - Data'!$B:$BA,MATCH($Q15,'Placebo Lags - Data'!$A:$A,0),MATCH(S$1,'Placebo Lags - Data'!$B$1:$BA$1,0)))*S$5</f>
        <v>-8.2708084955811501E-3</v>
      </c>
      <c r="T15" s="2">
        <f>IF(T$2=0,0,INDEX('Placebo Lags - Data'!$B:$BA,MATCH($Q15,'Placebo Lags - Data'!$A:$A,0),MATCH(T$1,'Placebo Lags - Data'!$B$1:$BA$1,0)))*T$5</f>
        <v>0</v>
      </c>
      <c r="U15" s="2">
        <f>IF(U$2=0,0,INDEX('Placebo Lags - Data'!$B:$BA,MATCH($Q15,'Placebo Lags - Data'!$A:$A,0),MATCH(U$1,'Placebo Lags - Data'!$B$1:$BA$1,0)))*U$5</f>
        <v>4.3007517233490944E-3</v>
      </c>
      <c r="V15" s="2">
        <f>IF(V$2=0,0,INDEX('Placebo Lags - Data'!$B:$BA,MATCH($Q15,'Placebo Lags - Data'!$A:$A,0),MATCH(V$1,'Placebo Lags - Data'!$B$1:$BA$1,0)))*V$5</f>
        <v>-7.1715399622917175E-2</v>
      </c>
      <c r="W15" s="2">
        <f>IF(W$2=0,0,INDEX('Placebo Lags - Data'!$B:$BA,MATCH($Q15,'Placebo Lags - Data'!$A:$A,0),MATCH(W$1,'Placebo Lags - Data'!$B$1:$BA$1,0)))*W$5</f>
        <v>0</v>
      </c>
      <c r="X15" s="2">
        <f>IF(X$2=0,0,INDEX('Placebo Lags - Data'!$B:$BA,MATCH($Q15,'Placebo Lags - Data'!$A:$A,0),MATCH(X$1,'Placebo Lags - Data'!$B$1:$BA$1,0)))*X$5</f>
        <v>5.1606688648462296E-2</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-9.4811525195837021E-3</v>
      </c>
      <c r="AD15" s="2">
        <f>IF(AD$2=0,0,INDEX('Placebo Lags - Data'!$B:$BA,MATCH($Q15,'Placebo Lags - Data'!$A:$A,0),MATCH(AD$1,'Placebo Lags - Data'!$B$1:$BA$1,0)))*AD$5</f>
        <v>0</v>
      </c>
      <c r="AE15" s="2">
        <f>IF(AE$2=0,0,INDEX('Placebo Lags - Data'!$B:$BA,MATCH($Q15,'Placebo Lags - Data'!$A:$A,0),MATCH(AE$1,'Placebo Lags - Data'!$B$1:$BA$1,0)))*AE$5</f>
        <v>-4.05874103307724E-2</v>
      </c>
      <c r="AF15" s="2">
        <f>IF(AF$2=0,0,INDEX('Placebo Lags - Data'!$B:$BA,MATCH($Q15,'Placebo Lags - Data'!$A:$A,0),MATCH(AF$1,'Placebo Lags - Data'!$B$1:$BA$1,0)))*AF$5</f>
        <v>-2.263917587697506E-2</v>
      </c>
      <c r="AG15" s="2">
        <f>IF(AG$2=0,0,INDEX('Placebo Lags - Data'!$B:$BA,MATCH($Q15,'Placebo Lags - Data'!$A:$A,0),MATCH(AG$1,'Placebo Lags - Data'!$B$1:$BA$1,0)))*AG$5</f>
        <v>0</v>
      </c>
      <c r="AH15" s="2">
        <f>IF(AH$2=0,0,INDEX('Placebo Lags - Data'!$B:$BA,MATCH($Q15,'Placebo Lags - Data'!$A:$A,0),MATCH(AH$1,'Placebo Lags - Data'!$B$1:$BA$1,0)))*AH$5</f>
        <v>-3.6615252494812012E-2</v>
      </c>
      <c r="AI15" s="2">
        <f>IF(AI$2=0,0,INDEX('Placebo Lags - Data'!$B:$BA,MATCH($Q15,'Placebo Lags - Data'!$A:$A,0),MATCH(AI$1,'Placebo Lags - Data'!$B$1:$BA$1,0)))*AI$5</f>
        <v>1.4904608950018883E-2</v>
      </c>
      <c r="AJ15" s="2">
        <f>IF(AJ$2=0,0,INDEX('Placebo Lags - Data'!$B:$BA,MATCH($Q15,'Placebo Lags - Data'!$A:$A,0),MATCH(AJ$1,'Placebo Lags - Data'!$B$1:$BA$1,0)))*AJ$5</f>
        <v>-2.1058322861790657E-2</v>
      </c>
      <c r="AK15" s="2">
        <f>IF(AK$2=0,0,INDEX('Placebo Lags - Data'!$B:$BA,MATCH($Q15,'Placebo Lags - Data'!$A:$A,0),MATCH(AK$1,'Placebo Lags - Data'!$B$1:$BA$1,0)))*AK$5</f>
        <v>-2.8008448425680399E-3</v>
      </c>
      <c r="AL15" s="2">
        <f>IF(AL$2=0,0,INDEX('Placebo Lags - Data'!$B:$BA,MATCH($Q15,'Placebo Lags - Data'!$A:$A,0),MATCH(AL$1,'Placebo Lags - Data'!$B$1:$BA$1,0)))*AL$5</f>
        <v>3.6982592428103089E-4</v>
      </c>
      <c r="AM15" s="2">
        <f>IF(AM$2=0,0,INDEX('Placebo Lags - Data'!$B:$BA,MATCH($Q15,'Placebo Lags - Data'!$A:$A,0),MATCH(AM$1,'Placebo Lags - Data'!$B$1:$BA$1,0)))*AM$5</f>
        <v>-3.737221285700798E-2</v>
      </c>
      <c r="AN15" s="2">
        <f>IF(AN$2=0,0,INDEX('Placebo Lags - Data'!$B:$BA,MATCH($Q15,'Placebo Lags - Data'!$A:$A,0),MATCH(AN$1,'Placebo Lags - Data'!$B$1:$BA$1,0)))*AN$5</f>
        <v>-1.2275028042495251E-2</v>
      </c>
      <c r="AO15" s="2">
        <f>IF(AO$2=0,0,INDEX('Placebo Lags - Data'!$B:$BA,MATCH($Q15,'Placebo Lags - Data'!$A:$A,0),MATCH(AO$1,'Placebo Lags - Data'!$B$1:$BA$1,0)))*AO$5</f>
        <v>1.9599867984652519E-2</v>
      </c>
      <c r="AP15" s="2">
        <f>IF(AP$2=0,0,INDEX('Placebo Lags - Data'!$B:$BA,MATCH($Q15,'Placebo Lags - Data'!$A:$A,0),MATCH(AP$1,'Placebo Lags - Data'!$B$1:$BA$1,0)))*AP$5</f>
        <v>8.9882649481296539E-2</v>
      </c>
      <c r="AQ15" s="2">
        <f>IF(AQ$2=0,0,INDEX('Placebo Lags - Data'!$B:$BA,MATCH($Q15,'Placebo Lags - Data'!$A:$A,0),MATCH(AQ$1,'Placebo Lags - Data'!$B$1:$BA$1,0)))*AQ$5</f>
        <v>-2.0234046969562769E-3</v>
      </c>
      <c r="AR15" s="2">
        <f>IF(AR$2=0,0,INDEX('Placebo Lags - Data'!$B:$BA,MATCH($Q15,'Placebo Lags - Data'!$A:$A,0),MATCH(AR$1,'Placebo Lags - Data'!$B$1:$BA$1,0)))*AR$5</f>
        <v>-9.1519784182310104E-3</v>
      </c>
      <c r="AS15" s="2">
        <f>IF(AS$2=0,0,INDEX('Placebo Lags - Data'!$B:$BA,MATCH($Q15,'Placebo Lags - Data'!$A:$A,0),MATCH(AS$1,'Placebo Lags - Data'!$B$1:$BA$1,0)))*AS$5</f>
        <v>1.5509394928812981E-2</v>
      </c>
      <c r="AT15" s="2">
        <f>IF(AT$2=0,0,INDEX('Placebo Lags - Data'!$B:$BA,MATCH($Q15,'Placebo Lags - Data'!$A:$A,0),MATCH(AT$1,'Placebo Lags - Data'!$B$1:$BA$1,0)))*AT$5</f>
        <v>0</v>
      </c>
      <c r="AU15" s="2">
        <f>IF(AU$2=0,0,INDEX('Placebo Lags - Data'!$B:$BA,MATCH($Q15,'Placebo Lags - Data'!$A:$A,0),MATCH(AU$1,'Placebo Lags - Data'!$B$1:$BA$1,0)))*AU$5</f>
        <v>-1.5310401096940041E-2</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3.9888132596388459E-4</v>
      </c>
      <c r="AZ15" s="2">
        <f>IF(AZ$2=0,0,INDEX('Placebo Lags - Data'!$B:$BA,MATCH($Q15,'Placebo Lags - Data'!$A:$A,0),MATCH(AZ$1,'Placebo Lags - Data'!$B$1:$BA$1,0)))*AZ$5</f>
        <v>-3.2946653664112091E-2</v>
      </c>
      <c r="BA15" s="2">
        <f>IF(BA$2=0,0,INDEX('Placebo Lags - Data'!$B:$BA,MATCH($Q15,'Placebo Lags - Data'!$A:$A,0),MATCH(BA$1,'Placebo Lags - Data'!$B$1:$BA$1,0)))*BA$5</f>
        <v>2.822318859398365E-2</v>
      </c>
      <c r="BB15" s="2">
        <f>IF(BB$2=0,0,INDEX('Placebo Lags - Data'!$B:$BA,MATCH($Q15,'Placebo Lags - Data'!$A:$A,0),MATCH(BB$1,'Placebo Lags - Data'!$B$1:$BA$1,0)))*BB$5</f>
        <v>0</v>
      </c>
      <c r="BC15" s="2">
        <f>IF(BC$2=0,0,INDEX('Placebo Lags - Data'!$B:$BA,MATCH($Q15,'Placebo Lags - Data'!$A:$A,0),MATCH(BC$1,'Placebo Lags - Data'!$B$1:$BA$1,0)))*BC$5</f>
        <v>1.4071007259190083E-2</v>
      </c>
      <c r="BD15" s="2">
        <f>IF(BD$2=0,0,INDEX('Placebo Lags - Data'!$B:$BA,MATCH($Q15,'Placebo Lags - Data'!$A:$A,0),MATCH(BD$1,'Placebo Lags - Data'!$B$1:$BA$1,0)))*BD$5</f>
        <v>1.2073406018316746E-2</v>
      </c>
      <c r="BE15" s="2">
        <f>IF(BE$2=0,0,INDEX('Placebo Lags - Data'!$B:$BA,MATCH($Q15,'Placebo Lags - Data'!$A:$A,0),MATCH(BE$1,'Placebo Lags - Data'!$B$1:$BA$1,0)))*BE$5</f>
        <v>0</v>
      </c>
      <c r="BF15" s="2">
        <f>IF(BF$2=0,0,INDEX('Placebo Lags - Data'!$B:$BA,MATCH($Q15,'Placebo Lags - Data'!$A:$A,0),MATCH(BF$1,'Placebo Lags - Data'!$B$1:$BA$1,0)))*BF$5</f>
        <v>-1.0637354105710983E-2</v>
      </c>
      <c r="BG15" s="2">
        <f>IF(BG$2=0,0,INDEX('Placebo Lags - Data'!$B:$BA,MATCH($Q15,'Placebo Lags - Data'!$A:$A,0),MATCH(BG$1,'Placebo Lags - Data'!$B$1:$BA$1,0)))*BG$5</f>
        <v>1.2659875676035881E-2</v>
      </c>
      <c r="BH15" s="2">
        <f>IF(BH$2=0,0,INDEX('Placebo Lags - Data'!$B:$BA,MATCH($Q15,'Placebo Lags - Data'!$A:$A,0),MATCH(BH$1,'Placebo Lags - Data'!$B$1:$BA$1,0)))*BH$5</f>
        <v>1.3675391674041748E-2</v>
      </c>
      <c r="BI15" s="2">
        <f>IF(BI$2=0,0,INDEX('Placebo Lags - Data'!$B:$BA,MATCH($Q15,'Placebo Lags - Data'!$A:$A,0),MATCH(BI$1,'Placebo Lags - Data'!$B$1:$BA$1,0)))*BI$5</f>
        <v>-1.6083342954516411E-2</v>
      </c>
      <c r="BJ15" s="2">
        <f>IF(BJ$2=0,0,INDEX('Placebo Lags - Data'!$B:$BA,MATCH($Q15,'Placebo Lags - Data'!$A:$A,0),MATCH(BJ$1,'Placebo Lags - Data'!$B$1:$BA$1,0)))*BJ$5</f>
        <v>0</v>
      </c>
      <c r="BK15" s="2">
        <f>IF(BK$2=0,0,INDEX('Placebo Lags - Data'!$B:$BA,MATCH($Q15,'Placebo Lags - Data'!$A:$A,0),MATCH(BK$1,'Placebo Lags - Data'!$B$1:$BA$1,0)))*BK$5</f>
        <v>-1.7347062006592751E-2</v>
      </c>
      <c r="BL15" s="2">
        <f>IF(BL$2=0,0,INDEX('Placebo Lags - Data'!$B:$BA,MATCH($Q15,'Placebo Lags - Data'!$A:$A,0),MATCH(BL$1,'Placebo Lags - Data'!$B$1:$BA$1,0)))*BL$5</f>
        <v>1.1763767106458545E-3</v>
      </c>
      <c r="BM15" s="2">
        <f>IF(BM$2=0,0,INDEX('Placebo Lags - Data'!$B:$BA,MATCH($Q15,'Placebo Lags - Data'!$A:$A,0),MATCH(BM$1,'Placebo Lags - Data'!$B$1:$BA$1,0)))*BM$5</f>
        <v>-3.6769495345652103E-3</v>
      </c>
      <c r="BN15" s="2">
        <f>IF(BN$2=0,0,INDEX('Placebo Lags - Data'!$B:$BA,MATCH($Q15,'Placebo Lags - Data'!$A:$A,0),MATCH(BN$1,'Placebo Lags - Data'!$B$1:$BA$1,0)))*BN$5</f>
        <v>4.2273029685020447E-3</v>
      </c>
      <c r="BO15" s="2">
        <f>IF(BO$2=0,0,INDEX('Placebo Lags - Data'!$B:$BA,MATCH($Q15,'Placebo Lags - Data'!$A:$A,0),MATCH(BO$1,'Placebo Lags - Data'!$B$1:$BA$1,0)))*BO$5</f>
        <v>4.4305671006441116E-2</v>
      </c>
      <c r="BP15" s="2">
        <f>IF(BP$2=0,0,INDEX('Placebo Lags - Data'!$B:$BA,MATCH($Q15,'Placebo Lags - Data'!$A:$A,0),MATCH(BP$1,'Placebo Lags - Data'!$B$1:$BA$1,0)))*BP$5</f>
        <v>-3.7170901894569397E-2</v>
      </c>
      <c r="BQ15" s="2"/>
      <c r="BR15" s="2"/>
    </row>
    <row r="16" spans="1:71" x14ac:dyDescent="0.25">
      <c r="A16" t="s">
        <v>33</v>
      </c>
      <c r="B16" s="2">
        <f t="shared" si="0"/>
        <v>1.9294470041766019</v>
      </c>
      <c r="Q16">
        <f>'Placebo Lags - Data'!A11</f>
        <v>1991</v>
      </c>
      <c r="R16" s="2">
        <f>IF(R$2=0,0,INDEX('Placebo Lags - Data'!$B:$BA,MATCH($Q16,'Placebo Lags - Data'!$A:$A,0),MATCH(R$1,'Placebo Lags - Data'!$B$1:$BA$1,0)))*R$5</f>
        <v>-1.6129475086927414E-2</v>
      </c>
      <c r="S16" s="2">
        <f>IF(S$2=0,0,INDEX('Placebo Lags - Data'!$B:$BA,MATCH($Q16,'Placebo Lags - Data'!$A:$A,0),MATCH(S$1,'Placebo Lags - Data'!$B$1:$BA$1,0)))*S$5</f>
        <v>-1.8777567893266678E-3</v>
      </c>
      <c r="T16" s="2">
        <f>IF(T$2=0,0,INDEX('Placebo Lags - Data'!$B:$BA,MATCH($Q16,'Placebo Lags - Data'!$A:$A,0),MATCH(T$1,'Placebo Lags - Data'!$B$1:$BA$1,0)))*T$5</f>
        <v>0</v>
      </c>
      <c r="U16" s="2">
        <f>IF(U$2=0,0,INDEX('Placebo Lags - Data'!$B:$BA,MATCH($Q16,'Placebo Lags - Data'!$A:$A,0),MATCH(U$1,'Placebo Lags - Data'!$B$1:$BA$1,0)))*U$5</f>
        <v>-2.7573693543672562E-2</v>
      </c>
      <c r="V16" s="2">
        <f>IF(V$2=0,0,INDEX('Placebo Lags - Data'!$B:$BA,MATCH($Q16,'Placebo Lags - Data'!$A:$A,0),MATCH(V$1,'Placebo Lags - Data'!$B$1:$BA$1,0)))*V$5</f>
        <v>-8.3727017045021057E-2</v>
      </c>
      <c r="W16" s="2">
        <f>IF(W$2=0,0,INDEX('Placebo Lags - Data'!$B:$BA,MATCH($Q16,'Placebo Lags - Data'!$A:$A,0),MATCH(W$1,'Placebo Lags - Data'!$B$1:$BA$1,0)))*W$5</f>
        <v>0</v>
      </c>
      <c r="X16" s="2">
        <f>IF(X$2=0,0,INDEX('Placebo Lags - Data'!$B:$BA,MATCH($Q16,'Placebo Lags - Data'!$A:$A,0),MATCH(X$1,'Placebo Lags - Data'!$B$1:$BA$1,0)))*X$5</f>
        <v>-2.9429640620946884E-2</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-4.4985469430685043E-3</v>
      </c>
      <c r="AD16" s="2">
        <f>IF(AD$2=0,0,INDEX('Placebo Lags - Data'!$B:$BA,MATCH($Q16,'Placebo Lags - Data'!$A:$A,0),MATCH(AD$1,'Placebo Lags - Data'!$B$1:$BA$1,0)))*AD$5</f>
        <v>0</v>
      </c>
      <c r="AE16" s="2">
        <f>IF(AE$2=0,0,INDEX('Placebo Lags - Data'!$B:$BA,MATCH($Q16,'Placebo Lags - Data'!$A:$A,0),MATCH(AE$1,'Placebo Lags - Data'!$B$1:$BA$1,0)))*AE$5</f>
        <v>8.7892813608050346E-3</v>
      </c>
      <c r="AF16" s="2">
        <f>IF(AF$2=0,0,INDEX('Placebo Lags - Data'!$B:$BA,MATCH($Q16,'Placebo Lags - Data'!$A:$A,0),MATCH(AF$1,'Placebo Lags - Data'!$B$1:$BA$1,0)))*AF$5</f>
        <v>-3.8871321827173233E-2</v>
      </c>
      <c r="AG16" s="2">
        <f>IF(AG$2=0,0,INDEX('Placebo Lags - Data'!$B:$BA,MATCH($Q16,'Placebo Lags - Data'!$A:$A,0),MATCH(AG$1,'Placebo Lags - Data'!$B$1:$BA$1,0)))*AG$5</f>
        <v>0</v>
      </c>
      <c r="AH16" s="2">
        <f>IF(AH$2=0,0,INDEX('Placebo Lags - Data'!$B:$BA,MATCH($Q16,'Placebo Lags - Data'!$A:$A,0),MATCH(AH$1,'Placebo Lags - Data'!$B$1:$BA$1,0)))*AH$5</f>
        <v>-2.7973033487796783E-2</v>
      </c>
      <c r="AI16" s="2">
        <f>IF(AI$2=0,0,INDEX('Placebo Lags - Data'!$B:$BA,MATCH($Q16,'Placebo Lags - Data'!$A:$A,0),MATCH(AI$1,'Placebo Lags - Data'!$B$1:$BA$1,0)))*AI$5</f>
        <v>-1.2885196134448051E-2</v>
      </c>
      <c r="AJ16" s="2">
        <f>IF(AJ$2=0,0,INDEX('Placebo Lags - Data'!$B:$BA,MATCH($Q16,'Placebo Lags - Data'!$A:$A,0),MATCH(AJ$1,'Placebo Lags - Data'!$B$1:$BA$1,0)))*AJ$5</f>
        <v>-1.6209365800023079E-2</v>
      </c>
      <c r="AK16" s="2">
        <f>IF(AK$2=0,0,INDEX('Placebo Lags - Data'!$B:$BA,MATCH($Q16,'Placebo Lags - Data'!$A:$A,0),MATCH(AK$1,'Placebo Lags - Data'!$B$1:$BA$1,0)))*AK$5</f>
        <v>4.9817252904176712E-2</v>
      </c>
      <c r="AL16" s="2">
        <f>IF(AL$2=0,0,INDEX('Placebo Lags - Data'!$B:$BA,MATCH($Q16,'Placebo Lags - Data'!$A:$A,0),MATCH(AL$1,'Placebo Lags - Data'!$B$1:$BA$1,0)))*AL$5</f>
        <v>3.8067206740379333E-2</v>
      </c>
      <c r="AM16" s="2">
        <f>IF(AM$2=0,0,INDEX('Placebo Lags - Data'!$B:$BA,MATCH($Q16,'Placebo Lags - Data'!$A:$A,0),MATCH(AM$1,'Placebo Lags - Data'!$B$1:$BA$1,0)))*AM$5</f>
        <v>2.4130390956997871E-2</v>
      </c>
      <c r="AN16" s="2">
        <f>IF(AN$2=0,0,INDEX('Placebo Lags - Data'!$B:$BA,MATCH($Q16,'Placebo Lags - Data'!$A:$A,0),MATCH(AN$1,'Placebo Lags - Data'!$B$1:$BA$1,0)))*AN$5</f>
        <v>3.4762886352837086E-3</v>
      </c>
      <c r="AO16" s="2">
        <f>IF(AO$2=0,0,INDEX('Placebo Lags - Data'!$B:$BA,MATCH($Q16,'Placebo Lags - Data'!$A:$A,0),MATCH(AO$1,'Placebo Lags - Data'!$B$1:$BA$1,0)))*AO$5</f>
        <v>8.6340988054871559E-3</v>
      </c>
      <c r="AP16" s="2">
        <f>IF(AP$2=0,0,INDEX('Placebo Lags - Data'!$B:$BA,MATCH($Q16,'Placebo Lags - Data'!$A:$A,0),MATCH(AP$1,'Placebo Lags - Data'!$B$1:$BA$1,0)))*AP$5</f>
        <v>3.0699342489242554E-2</v>
      </c>
      <c r="AQ16" s="2">
        <f>IF(AQ$2=0,0,INDEX('Placebo Lags - Data'!$B:$BA,MATCH($Q16,'Placebo Lags - Data'!$A:$A,0),MATCH(AQ$1,'Placebo Lags - Data'!$B$1:$BA$1,0)))*AQ$5</f>
        <v>-1.3478034175932407E-2</v>
      </c>
      <c r="AR16" s="2">
        <f>IF(AR$2=0,0,INDEX('Placebo Lags - Data'!$B:$BA,MATCH($Q16,'Placebo Lags - Data'!$A:$A,0),MATCH(AR$1,'Placebo Lags - Data'!$B$1:$BA$1,0)))*AR$5</f>
        <v>-5.9589389711618423E-2</v>
      </c>
      <c r="AS16" s="2">
        <f>IF(AS$2=0,0,INDEX('Placebo Lags - Data'!$B:$BA,MATCH($Q16,'Placebo Lags - Data'!$A:$A,0),MATCH(AS$1,'Placebo Lags - Data'!$B$1:$BA$1,0)))*AS$5</f>
        <v>1.2234616093337536E-2</v>
      </c>
      <c r="AT16" s="2">
        <f>IF(AT$2=0,0,INDEX('Placebo Lags - Data'!$B:$BA,MATCH($Q16,'Placebo Lags - Data'!$A:$A,0),MATCH(AT$1,'Placebo Lags - Data'!$B$1:$BA$1,0)))*AT$5</f>
        <v>0</v>
      </c>
      <c r="AU16" s="2">
        <f>IF(AU$2=0,0,INDEX('Placebo Lags - Data'!$B:$BA,MATCH($Q16,'Placebo Lags - Data'!$A:$A,0),MATCH(AU$1,'Placebo Lags - Data'!$B$1:$BA$1,0)))*AU$5</f>
        <v>2.4014096707105637E-2</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-1.0405507870018482E-2</v>
      </c>
      <c r="AZ16" s="2">
        <f>IF(AZ$2=0,0,INDEX('Placebo Lags - Data'!$B:$BA,MATCH($Q16,'Placebo Lags - Data'!$A:$A,0),MATCH(AZ$1,'Placebo Lags - Data'!$B$1:$BA$1,0)))*AZ$5</f>
        <v>2.8441149741411209E-2</v>
      </c>
      <c r="BA16" s="2">
        <f>IF(BA$2=0,0,INDEX('Placebo Lags - Data'!$B:$BA,MATCH($Q16,'Placebo Lags - Data'!$A:$A,0),MATCH(BA$1,'Placebo Lags - Data'!$B$1:$BA$1,0)))*BA$5</f>
        <v>-7.4033080600202084E-3</v>
      </c>
      <c r="BB16" s="2">
        <f>IF(BB$2=0,0,INDEX('Placebo Lags - Data'!$B:$BA,MATCH($Q16,'Placebo Lags - Data'!$A:$A,0),MATCH(BB$1,'Placebo Lags - Data'!$B$1:$BA$1,0)))*BB$5</f>
        <v>0</v>
      </c>
      <c r="BC16" s="2">
        <f>IF(BC$2=0,0,INDEX('Placebo Lags - Data'!$B:$BA,MATCH($Q16,'Placebo Lags - Data'!$A:$A,0),MATCH(BC$1,'Placebo Lags - Data'!$B$1:$BA$1,0)))*BC$5</f>
        <v>-1.3954066671431065E-2</v>
      </c>
      <c r="BD16" s="2">
        <f>IF(BD$2=0,0,INDEX('Placebo Lags - Data'!$B:$BA,MATCH($Q16,'Placebo Lags - Data'!$A:$A,0),MATCH(BD$1,'Placebo Lags - Data'!$B$1:$BA$1,0)))*BD$5</f>
        <v>3.8447992410510778E-3</v>
      </c>
      <c r="BE16" s="2">
        <f>IF(BE$2=0,0,INDEX('Placebo Lags - Data'!$B:$BA,MATCH($Q16,'Placebo Lags - Data'!$A:$A,0),MATCH(BE$1,'Placebo Lags - Data'!$B$1:$BA$1,0)))*BE$5</f>
        <v>0</v>
      </c>
      <c r="BF16" s="2">
        <f>IF(BF$2=0,0,INDEX('Placebo Lags - Data'!$B:$BA,MATCH($Q16,'Placebo Lags - Data'!$A:$A,0),MATCH(BF$1,'Placebo Lags - Data'!$B$1:$BA$1,0)))*BF$5</f>
        <v>-2.7011993806809187E-3</v>
      </c>
      <c r="BG16" s="2">
        <f>IF(BG$2=0,0,INDEX('Placebo Lags - Data'!$B:$BA,MATCH($Q16,'Placebo Lags - Data'!$A:$A,0),MATCH(BG$1,'Placebo Lags - Data'!$B$1:$BA$1,0)))*BG$5</f>
        <v>-2.3376408964395523E-2</v>
      </c>
      <c r="BH16" s="2">
        <f>IF(BH$2=0,0,INDEX('Placebo Lags - Data'!$B:$BA,MATCH($Q16,'Placebo Lags - Data'!$A:$A,0),MATCH(BH$1,'Placebo Lags - Data'!$B$1:$BA$1,0)))*BH$5</f>
        <v>-1.1527928523719311E-2</v>
      </c>
      <c r="BI16" s="2">
        <f>IF(BI$2=0,0,INDEX('Placebo Lags - Data'!$B:$BA,MATCH($Q16,'Placebo Lags - Data'!$A:$A,0),MATCH(BI$1,'Placebo Lags - Data'!$B$1:$BA$1,0)))*BI$5</f>
        <v>9.0662967413663864E-3</v>
      </c>
      <c r="BJ16" s="2">
        <f>IF(BJ$2=0,0,INDEX('Placebo Lags - Data'!$B:$BA,MATCH($Q16,'Placebo Lags - Data'!$A:$A,0),MATCH(BJ$1,'Placebo Lags - Data'!$B$1:$BA$1,0)))*BJ$5</f>
        <v>0</v>
      </c>
      <c r="BK16" s="2">
        <f>IF(BK$2=0,0,INDEX('Placebo Lags - Data'!$B:$BA,MATCH($Q16,'Placebo Lags - Data'!$A:$A,0),MATCH(BK$1,'Placebo Lags - Data'!$B$1:$BA$1,0)))*BK$5</f>
        <v>2.9309980571269989E-2</v>
      </c>
      <c r="BL16" s="2">
        <f>IF(BL$2=0,0,INDEX('Placebo Lags - Data'!$B:$BA,MATCH($Q16,'Placebo Lags - Data'!$A:$A,0),MATCH(BL$1,'Placebo Lags - Data'!$B$1:$BA$1,0)))*BL$5</f>
        <v>1.2086311355233192E-2</v>
      </c>
      <c r="BM16" s="2">
        <f>IF(BM$2=0,0,INDEX('Placebo Lags - Data'!$B:$BA,MATCH($Q16,'Placebo Lags - Data'!$A:$A,0),MATCH(BM$1,'Placebo Lags - Data'!$B$1:$BA$1,0)))*BM$5</f>
        <v>-6.5918234176933765E-3</v>
      </c>
      <c r="BN16" s="2">
        <f>IF(BN$2=0,0,INDEX('Placebo Lags - Data'!$B:$BA,MATCH($Q16,'Placebo Lags - Data'!$A:$A,0),MATCH(BN$1,'Placebo Lags - Data'!$B$1:$BA$1,0)))*BN$5</f>
        <v>1.5634631738066673E-2</v>
      </c>
      <c r="BO16" s="2">
        <f>IF(BO$2=0,0,INDEX('Placebo Lags - Data'!$B:$BA,MATCH($Q16,'Placebo Lags - Data'!$A:$A,0),MATCH(BO$1,'Placebo Lags - Data'!$B$1:$BA$1,0)))*BO$5</f>
        <v>3.7734486162662506E-2</v>
      </c>
      <c r="BP16" s="2">
        <f>IF(BP$2=0,0,INDEX('Placebo Lags - Data'!$B:$BA,MATCH($Q16,'Placebo Lags - Data'!$A:$A,0),MATCH(BP$1,'Placebo Lags - Data'!$B$1:$BA$1,0)))*BP$5</f>
        <v>8.2460260018706322E-3</v>
      </c>
      <c r="BQ16" s="2"/>
      <c r="BR16" s="2"/>
    </row>
    <row r="17" spans="1:70" x14ac:dyDescent="0.25">
      <c r="A17" t="s">
        <v>47</v>
      </c>
      <c r="B17" s="2">
        <f t="shared" si="0"/>
        <v>1.8821307217067451</v>
      </c>
      <c r="Q17">
        <f>'Placebo Lags - Data'!A12</f>
        <v>1992</v>
      </c>
      <c r="R17" s="2">
        <f>IF(R$2=0,0,INDEX('Placebo Lags - Data'!$B:$BA,MATCH($Q17,'Placebo Lags - Data'!$A:$A,0),MATCH(R$1,'Placebo Lags - Data'!$B$1:$BA$1,0)))*R$5</f>
        <v>8.1520825624465942E-3</v>
      </c>
      <c r="S17" s="2">
        <f>IF(S$2=0,0,INDEX('Placebo Lags - Data'!$B:$BA,MATCH($Q17,'Placebo Lags - Data'!$A:$A,0),MATCH(S$1,'Placebo Lags - Data'!$B$1:$BA$1,0)))*S$5</f>
        <v>-2.4009311571717262E-2</v>
      </c>
      <c r="T17" s="2">
        <f>IF(T$2=0,0,INDEX('Placebo Lags - Data'!$B:$BA,MATCH($Q17,'Placebo Lags - Data'!$A:$A,0),MATCH(T$1,'Placebo Lags - Data'!$B$1:$BA$1,0)))*T$5</f>
        <v>0</v>
      </c>
      <c r="U17" s="2">
        <f>IF(U$2=0,0,INDEX('Placebo Lags - Data'!$B:$BA,MATCH($Q17,'Placebo Lags - Data'!$A:$A,0),MATCH(U$1,'Placebo Lags - Data'!$B$1:$BA$1,0)))*U$5</f>
        <v>-6.6755741136148572E-4</v>
      </c>
      <c r="V17" s="2">
        <f>IF(V$2=0,0,INDEX('Placebo Lags - Data'!$B:$BA,MATCH($Q17,'Placebo Lags - Data'!$A:$A,0),MATCH(V$1,'Placebo Lags - Data'!$B$1:$BA$1,0)))*V$5</f>
        <v>-2.7784427627921104E-2</v>
      </c>
      <c r="W17" s="2">
        <f>IF(W$2=0,0,INDEX('Placebo Lags - Data'!$B:$BA,MATCH($Q17,'Placebo Lags - Data'!$A:$A,0),MATCH(W$1,'Placebo Lags - Data'!$B$1:$BA$1,0)))*W$5</f>
        <v>0</v>
      </c>
      <c r="X17" s="2">
        <f>IF(X$2=0,0,INDEX('Placebo Lags - Data'!$B:$BA,MATCH($Q17,'Placebo Lags - Data'!$A:$A,0),MATCH(X$1,'Placebo Lags - Data'!$B$1:$BA$1,0)))*X$5</f>
        <v>-9.6947727724909782E-3</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1.0031295940279961E-2</v>
      </c>
      <c r="AD17" s="2">
        <f>IF(AD$2=0,0,INDEX('Placebo Lags - Data'!$B:$BA,MATCH($Q17,'Placebo Lags - Data'!$A:$A,0),MATCH(AD$1,'Placebo Lags - Data'!$B$1:$BA$1,0)))*AD$5</f>
        <v>0</v>
      </c>
      <c r="AE17" s="2">
        <f>IF(AE$2=0,0,INDEX('Placebo Lags - Data'!$B:$BA,MATCH($Q17,'Placebo Lags - Data'!$A:$A,0),MATCH(AE$1,'Placebo Lags - Data'!$B$1:$BA$1,0)))*AE$5</f>
        <v>-2.7428111061453819E-2</v>
      </c>
      <c r="AF17" s="2">
        <f>IF(AF$2=0,0,INDEX('Placebo Lags - Data'!$B:$BA,MATCH($Q17,'Placebo Lags - Data'!$A:$A,0),MATCH(AF$1,'Placebo Lags - Data'!$B$1:$BA$1,0)))*AF$5</f>
        <v>1.1896993964910507E-2</v>
      </c>
      <c r="AG17" s="2">
        <f>IF(AG$2=0,0,INDEX('Placebo Lags - Data'!$B:$BA,MATCH($Q17,'Placebo Lags - Data'!$A:$A,0),MATCH(AG$1,'Placebo Lags - Data'!$B$1:$BA$1,0)))*AG$5</f>
        <v>0</v>
      </c>
      <c r="AH17" s="2">
        <f>IF(AH$2=0,0,INDEX('Placebo Lags - Data'!$B:$BA,MATCH($Q17,'Placebo Lags - Data'!$A:$A,0),MATCH(AH$1,'Placebo Lags - Data'!$B$1:$BA$1,0)))*AH$5</f>
        <v>-1.6087865456938744E-2</v>
      </c>
      <c r="AI17" s="2">
        <f>IF(AI$2=0,0,INDEX('Placebo Lags - Data'!$B:$BA,MATCH($Q17,'Placebo Lags - Data'!$A:$A,0),MATCH(AI$1,'Placebo Lags - Data'!$B$1:$BA$1,0)))*AI$5</f>
        <v>-9.6030719578266144E-3</v>
      </c>
      <c r="AJ17" s="2">
        <f>IF(AJ$2=0,0,INDEX('Placebo Lags - Data'!$B:$BA,MATCH($Q17,'Placebo Lags - Data'!$A:$A,0),MATCH(AJ$1,'Placebo Lags - Data'!$B$1:$BA$1,0)))*AJ$5</f>
        <v>-3.3597977017052472E-4</v>
      </c>
      <c r="AK17" s="2">
        <f>IF(AK$2=0,0,INDEX('Placebo Lags - Data'!$B:$BA,MATCH($Q17,'Placebo Lags - Data'!$A:$A,0),MATCH(AK$1,'Placebo Lags - Data'!$B$1:$BA$1,0)))*AK$5</f>
        <v>-1.4158105477690697E-2</v>
      </c>
      <c r="AL17" s="2">
        <f>IF(AL$2=0,0,INDEX('Placebo Lags - Data'!$B:$BA,MATCH($Q17,'Placebo Lags - Data'!$A:$A,0),MATCH(AL$1,'Placebo Lags - Data'!$B$1:$BA$1,0)))*AL$5</f>
        <v>-5.1831168821081519E-4</v>
      </c>
      <c r="AM17" s="2">
        <f>IF(AM$2=0,0,INDEX('Placebo Lags - Data'!$B:$BA,MATCH($Q17,'Placebo Lags - Data'!$A:$A,0),MATCH(AM$1,'Placebo Lags - Data'!$B$1:$BA$1,0)))*AM$5</f>
        <v>-2.3631507530808449E-2</v>
      </c>
      <c r="AN17" s="2">
        <f>IF(AN$2=0,0,INDEX('Placebo Lags - Data'!$B:$BA,MATCH($Q17,'Placebo Lags - Data'!$A:$A,0),MATCH(AN$1,'Placebo Lags - Data'!$B$1:$BA$1,0)))*AN$5</f>
        <v>1.0447828099131584E-2</v>
      </c>
      <c r="AO17" s="2">
        <f>IF(AO$2=0,0,INDEX('Placebo Lags - Data'!$B:$BA,MATCH($Q17,'Placebo Lags - Data'!$A:$A,0),MATCH(AO$1,'Placebo Lags - Data'!$B$1:$BA$1,0)))*AO$5</f>
        <v>1.9804183393716812E-3</v>
      </c>
      <c r="AP17" s="2">
        <f>IF(AP$2=0,0,INDEX('Placebo Lags - Data'!$B:$BA,MATCH($Q17,'Placebo Lags - Data'!$A:$A,0),MATCH(AP$1,'Placebo Lags - Data'!$B$1:$BA$1,0)))*AP$5</f>
        <v>-9.7943693399429321E-2</v>
      </c>
      <c r="AQ17" s="2">
        <f>IF(AQ$2=0,0,INDEX('Placebo Lags - Data'!$B:$BA,MATCH($Q17,'Placebo Lags - Data'!$A:$A,0),MATCH(AQ$1,'Placebo Lags - Data'!$B$1:$BA$1,0)))*AQ$5</f>
        <v>2.8984772507101297E-3</v>
      </c>
      <c r="AR17" s="2">
        <f>IF(AR$2=0,0,INDEX('Placebo Lags - Data'!$B:$BA,MATCH($Q17,'Placebo Lags - Data'!$A:$A,0),MATCH(AR$1,'Placebo Lags - Data'!$B$1:$BA$1,0)))*AR$5</f>
        <v>-4.6491440385580063E-2</v>
      </c>
      <c r="AS17" s="2">
        <f>IF(AS$2=0,0,INDEX('Placebo Lags - Data'!$B:$BA,MATCH($Q17,'Placebo Lags - Data'!$A:$A,0),MATCH(AS$1,'Placebo Lags - Data'!$B$1:$BA$1,0)))*AS$5</f>
        <v>4.2455501854419708E-2</v>
      </c>
      <c r="AT17" s="2">
        <f>IF(AT$2=0,0,INDEX('Placebo Lags - Data'!$B:$BA,MATCH($Q17,'Placebo Lags - Data'!$A:$A,0),MATCH(AT$1,'Placebo Lags - Data'!$B$1:$BA$1,0)))*AT$5</f>
        <v>0</v>
      </c>
      <c r="AU17" s="2">
        <f>IF(AU$2=0,0,INDEX('Placebo Lags - Data'!$B:$BA,MATCH($Q17,'Placebo Lags - Data'!$A:$A,0),MATCH(AU$1,'Placebo Lags - Data'!$B$1:$BA$1,0)))*AU$5</f>
        <v>5.7588890194892883E-2</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-1.8050327897071838E-2</v>
      </c>
      <c r="AZ17" s="2">
        <f>IF(AZ$2=0,0,INDEX('Placebo Lags - Data'!$B:$BA,MATCH($Q17,'Placebo Lags - Data'!$A:$A,0),MATCH(AZ$1,'Placebo Lags - Data'!$B$1:$BA$1,0)))*AZ$5</f>
        <v>3.8113504648208618E-2</v>
      </c>
      <c r="BA17" s="2">
        <f>IF(BA$2=0,0,INDEX('Placebo Lags - Data'!$B:$BA,MATCH($Q17,'Placebo Lags - Data'!$A:$A,0),MATCH(BA$1,'Placebo Lags - Data'!$B$1:$BA$1,0)))*BA$5</f>
        <v>3.9339751005172729E-2</v>
      </c>
      <c r="BB17" s="2">
        <f>IF(BB$2=0,0,INDEX('Placebo Lags - Data'!$B:$BA,MATCH($Q17,'Placebo Lags - Data'!$A:$A,0),MATCH(BB$1,'Placebo Lags - Data'!$B$1:$BA$1,0)))*BB$5</f>
        <v>0</v>
      </c>
      <c r="BC17" s="2">
        <f>IF(BC$2=0,0,INDEX('Placebo Lags - Data'!$B:$BA,MATCH($Q17,'Placebo Lags - Data'!$A:$A,0),MATCH(BC$1,'Placebo Lags - Data'!$B$1:$BA$1,0)))*BC$5</f>
        <v>6.1281905509531498E-3</v>
      </c>
      <c r="BD17" s="2">
        <f>IF(BD$2=0,0,INDEX('Placebo Lags - Data'!$B:$BA,MATCH($Q17,'Placebo Lags - Data'!$A:$A,0),MATCH(BD$1,'Placebo Lags - Data'!$B$1:$BA$1,0)))*BD$5</f>
        <v>6.811976432800293E-3</v>
      </c>
      <c r="BE17" s="2">
        <f>IF(BE$2=0,0,INDEX('Placebo Lags - Data'!$B:$BA,MATCH($Q17,'Placebo Lags - Data'!$A:$A,0),MATCH(BE$1,'Placebo Lags - Data'!$B$1:$BA$1,0)))*BE$5</f>
        <v>0</v>
      </c>
      <c r="BF17" s="2">
        <f>IF(BF$2=0,0,INDEX('Placebo Lags - Data'!$B:$BA,MATCH($Q17,'Placebo Lags - Data'!$A:$A,0),MATCH(BF$1,'Placebo Lags - Data'!$B$1:$BA$1,0)))*BF$5</f>
        <v>1.8662458285689354E-2</v>
      </c>
      <c r="BG17" s="2">
        <f>IF(BG$2=0,0,INDEX('Placebo Lags - Data'!$B:$BA,MATCH($Q17,'Placebo Lags - Data'!$A:$A,0),MATCH(BG$1,'Placebo Lags - Data'!$B$1:$BA$1,0)))*BG$5</f>
        <v>8.4580825641751289E-3</v>
      </c>
      <c r="BH17" s="2">
        <f>IF(BH$2=0,0,INDEX('Placebo Lags - Data'!$B:$BA,MATCH($Q17,'Placebo Lags - Data'!$A:$A,0),MATCH(BH$1,'Placebo Lags - Data'!$B$1:$BA$1,0)))*BH$5</f>
        <v>-2.4763435125350952E-2</v>
      </c>
      <c r="BI17" s="2">
        <f>IF(BI$2=0,0,INDEX('Placebo Lags - Data'!$B:$BA,MATCH($Q17,'Placebo Lags - Data'!$A:$A,0),MATCH(BI$1,'Placebo Lags - Data'!$B$1:$BA$1,0)))*BI$5</f>
        <v>-1.8306635320186615E-2</v>
      </c>
      <c r="BJ17" s="2">
        <f>IF(BJ$2=0,0,INDEX('Placebo Lags - Data'!$B:$BA,MATCH($Q17,'Placebo Lags - Data'!$A:$A,0),MATCH(BJ$1,'Placebo Lags - Data'!$B$1:$BA$1,0)))*BJ$5</f>
        <v>0</v>
      </c>
      <c r="BK17" s="2">
        <f>IF(BK$2=0,0,INDEX('Placebo Lags - Data'!$B:$BA,MATCH($Q17,'Placebo Lags - Data'!$A:$A,0),MATCH(BK$1,'Placebo Lags - Data'!$B$1:$BA$1,0)))*BK$5</f>
        <v>-1.2066602939739823E-3</v>
      </c>
      <c r="BL17" s="2">
        <f>IF(BL$2=0,0,INDEX('Placebo Lags - Data'!$B:$BA,MATCH($Q17,'Placebo Lags - Data'!$A:$A,0),MATCH(BL$1,'Placebo Lags - Data'!$B$1:$BA$1,0)))*BL$5</f>
        <v>3.1027828808873892E-3</v>
      </c>
      <c r="BM17" s="2">
        <f>IF(BM$2=0,0,INDEX('Placebo Lags - Data'!$B:$BA,MATCH($Q17,'Placebo Lags - Data'!$A:$A,0),MATCH(BM$1,'Placebo Lags - Data'!$B$1:$BA$1,0)))*BM$5</f>
        <v>7.0352631155401468E-4</v>
      </c>
      <c r="BN17" s="2">
        <f>IF(BN$2=0,0,INDEX('Placebo Lags - Data'!$B:$BA,MATCH($Q17,'Placebo Lags - Data'!$A:$A,0),MATCH(BN$1,'Placebo Lags - Data'!$B$1:$BA$1,0)))*BN$5</f>
        <v>-6.0527073219418526E-3</v>
      </c>
      <c r="BO17" s="2">
        <f>IF(BO$2=0,0,INDEX('Placebo Lags - Data'!$B:$BA,MATCH($Q17,'Placebo Lags - Data'!$A:$A,0),MATCH(BO$1,'Placebo Lags - Data'!$B$1:$BA$1,0)))*BO$5</f>
        <v>6.5691908821463585E-3</v>
      </c>
      <c r="BP17" s="2">
        <f>IF(BP$2=0,0,INDEX('Placebo Lags - Data'!$B:$BA,MATCH($Q17,'Placebo Lags - Data'!$A:$A,0),MATCH(BP$1,'Placebo Lags - Data'!$B$1:$BA$1,0)))*BP$5</f>
        <v>-7.6540268957614899E-2</v>
      </c>
      <c r="BQ17" s="2"/>
      <c r="BR17" s="2"/>
    </row>
    <row r="18" spans="1:70" x14ac:dyDescent="0.25">
      <c r="A18" t="s">
        <v>56</v>
      </c>
      <c r="B18" s="2">
        <f t="shared" si="0"/>
        <v>1.8764319115063894</v>
      </c>
      <c r="Q18">
        <f>'Placebo Lags - Data'!A13</f>
        <v>1993</v>
      </c>
      <c r="R18" s="2">
        <f>IF(R$2=0,0,INDEX('Placebo Lags - Data'!$B:$BA,MATCH($Q18,'Placebo Lags - Data'!$A:$A,0),MATCH(R$1,'Placebo Lags - Data'!$B$1:$BA$1,0)))*R$5</f>
        <v>7.9953381791710854E-3</v>
      </c>
      <c r="S18" s="2">
        <f>IF(S$2=0,0,INDEX('Placebo Lags - Data'!$B:$BA,MATCH($Q18,'Placebo Lags - Data'!$A:$A,0),MATCH(S$1,'Placebo Lags - Data'!$B$1:$BA$1,0)))*S$5</f>
        <v>-5.9034735895693302E-3</v>
      </c>
      <c r="T18" s="2">
        <f>IF(T$2=0,0,INDEX('Placebo Lags - Data'!$B:$BA,MATCH($Q18,'Placebo Lags - Data'!$A:$A,0),MATCH(T$1,'Placebo Lags - Data'!$B$1:$BA$1,0)))*T$5</f>
        <v>0</v>
      </c>
      <c r="U18" s="2">
        <f>IF(U$2=0,0,INDEX('Placebo Lags - Data'!$B:$BA,MATCH($Q18,'Placebo Lags - Data'!$A:$A,0),MATCH(U$1,'Placebo Lags - Data'!$B$1:$BA$1,0)))*U$5</f>
        <v>-1.1633357033133507E-2</v>
      </c>
      <c r="V18" s="2">
        <f>IF(V$2=0,0,INDEX('Placebo Lags - Data'!$B:$BA,MATCH($Q18,'Placebo Lags - Data'!$A:$A,0),MATCH(V$1,'Placebo Lags - Data'!$B$1:$BA$1,0)))*V$5</f>
        <v>3.1924545764923096E-2</v>
      </c>
      <c r="W18" s="2">
        <f>IF(W$2=0,0,INDEX('Placebo Lags - Data'!$B:$BA,MATCH($Q18,'Placebo Lags - Data'!$A:$A,0),MATCH(W$1,'Placebo Lags - Data'!$B$1:$BA$1,0)))*W$5</f>
        <v>0</v>
      </c>
      <c r="X18" s="2">
        <f>IF(X$2=0,0,INDEX('Placebo Lags - Data'!$B:$BA,MATCH($Q18,'Placebo Lags - Data'!$A:$A,0),MATCH(X$1,'Placebo Lags - Data'!$B$1:$BA$1,0)))*X$5</f>
        <v>1.6090802382677794E-3</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1.9325910834595561E-3</v>
      </c>
      <c r="AD18" s="2">
        <f>IF(AD$2=0,0,INDEX('Placebo Lags - Data'!$B:$BA,MATCH($Q18,'Placebo Lags - Data'!$A:$A,0),MATCH(AD$1,'Placebo Lags - Data'!$B$1:$BA$1,0)))*AD$5</f>
        <v>0</v>
      </c>
      <c r="AE18" s="2">
        <f>IF(AE$2=0,0,INDEX('Placebo Lags - Data'!$B:$BA,MATCH($Q18,'Placebo Lags - Data'!$A:$A,0),MATCH(AE$1,'Placebo Lags - Data'!$B$1:$BA$1,0)))*AE$5</f>
        <v>-3.7405546754598618E-2</v>
      </c>
      <c r="AF18" s="2">
        <f>IF(AF$2=0,0,INDEX('Placebo Lags - Data'!$B:$BA,MATCH($Q18,'Placebo Lags - Data'!$A:$A,0),MATCH(AF$1,'Placebo Lags - Data'!$B$1:$BA$1,0)))*AF$5</f>
        <v>3.8781040348112583E-3</v>
      </c>
      <c r="AG18" s="2">
        <f>IF(AG$2=0,0,INDEX('Placebo Lags - Data'!$B:$BA,MATCH($Q18,'Placebo Lags - Data'!$A:$A,0),MATCH(AG$1,'Placebo Lags - Data'!$B$1:$BA$1,0)))*AG$5</f>
        <v>0</v>
      </c>
      <c r="AH18" s="2">
        <f>IF(AH$2=0,0,INDEX('Placebo Lags - Data'!$B:$BA,MATCH($Q18,'Placebo Lags - Data'!$A:$A,0),MATCH(AH$1,'Placebo Lags - Data'!$B$1:$BA$1,0)))*AH$5</f>
        <v>5.1143728196620941E-2</v>
      </c>
      <c r="AI18" s="2">
        <f>IF(AI$2=0,0,INDEX('Placebo Lags - Data'!$B:$BA,MATCH($Q18,'Placebo Lags - Data'!$A:$A,0),MATCH(AI$1,'Placebo Lags - Data'!$B$1:$BA$1,0)))*AI$5</f>
        <v>-3.9448048919439316E-3</v>
      </c>
      <c r="AJ18" s="2">
        <f>IF(AJ$2=0,0,INDEX('Placebo Lags - Data'!$B:$BA,MATCH($Q18,'Placebo Lags - Data'!$A:$A,0),MATCH(AJ$1,'Placebo Lags - Data'!$B$1:$BA$1,0)))*AJ$5</f>
        <v>-4.2561618611216545E-3</v>
      </c>
      <c r="AK18" s="2">
        <f>IF(AK$2=0,0,INDEX('Placebo Lags - Data'!$B:$BA,MATCH($Q18,'Placebo Lags - Data'!$A:$A,0),MATCH(AK$1,'Placebo Lags - Data'!$B$1:$BA$1,0)))*AK$5</f>
        <v>-4.2909957468509674E-2</v>
      </c>
      <c r="AL18" s="2">
        <f>IF(AL$2=0,0,INDEX('Placebo Lags - Data'!$B:$BA,MATCH($Q18,'Placebo Lags - Data'!$A:$A,0),MATCH(AL$1,'Placebo Lags - Data'!$B$1:$BA$1,0)))*AL$5</f>
        <v>3.8083449006080627E-2</v>
      </c>
      <c r="AM18" s="2">
        <f>IF(AM$2=0,0,INDEX('Placebo Lags - Data'!$B:$BA,MATCH($Q18,'Placebo Lags - Data'!$A:$A,0),MATCH(AM$1,'Placebo Lags - Data'!$B$1:$BA$1,0)))*AM$5</f>
        <v>1.5302057377994061E-2</v>
      </c>
      <c r="AN18" s="2">
        <f>IF(AN$2=0,0,INDEX('Placebo Lags - Data'!$B:$BA,MATCH($Q18,'Placebo Lags - Data'!$A:$A,0),MATCH(AN$1,'Placebo Lags - Data'!$B$1:$BA$1,0)))*AN$5</f>
        <v>2.3014085309114307E-4</v>
      </c>
      <c r="AO18" s="2">
        <f>IF(AO$2=0,0,INDEX('Placebo Lags - Data'!$B:$BA,MATCH($Q18,'Placebo Lags - Data'!$A:$A,0),MATCH(AO$1,'Placebo Lags - Data'!$B$1:$BA$1,0)))*AO$5</f>
        <v>6.2616197392344475E-3</v>
      </c>
      <c r="AP18" s="2">
        <f>IF(AP$2=0,0,INDEX('Placebo Lags - Data'!$B:$BA,MATCH($Q18,'Placebo Lags - Data'!$A:$A,0),MATCH(AP$1,'Placebo Lags - Data'!$B$1:$BA$1,0)))*AP$5</f>
        <v>-5.2002780139446259E-2</v>
      </c>
      <c r="AQ18" s="2">
        <f>IF(AQ$2=0,0,INDEX('Placebo Lags - Data'!$B:$BA,MATCH($Q18,'Placebo Lags - Data'!$A:$A,0),MATCH(AQ$1,'Placebo Lags - Data'!$B$1:$BA$1,0)))*AQ$5</f>
        <v>-1.9734818488359451E-3</v>
      </c>
      <c r="AR18" s="2">
        <f>IF(AR$2=0,0,INDEX('Placebo Lags - Data'!$B:$BA,MATCH($Q18,'Placebo Lags - Data'!$A:$A,0),MATCH(AR$1,'Placebo Lags - Data'!$B$1:$BA$1,0)))*AR$5</f>
        <v>-6.5175950527191162E-2</v>
      </c>
      <c r="AS18" s="2">
        <f>IF(AS$2=0,0,INDEX('Placebo Lags - Data'!$B:$BA,MATCH($Q18,'Placebo Lags - Data'!$A:$A,0),MATCH(AS$1,'Placebo Lags - Data'!$B$1:$BA$1,0)))*AS$5</f>
        <v>9.3126380816102028E-3</v>
      </c>
      <c r="AT18" s="2">
        <f>IF(AT$2=0,0,INDEX('Placebo Lags - Data'!$B:$BA,MATCH($Q18,'Placebo Lags - Data'!$A:$A,0),MATCH(AT$1,'Placebo Lags - Data'!$B$1:$BA$1,0)))*AT$5</f>
        <v>0</v>
      </c>
      <c r="AU18" s="2">
        <f>IF(AU$2=0,0,INDEX('Placebo Lags - Data'!$B:$BA,MATCH($Q18,'Placebo Lags - Data'!$A:$A,0),MATCH(AU$1,'Placebo Lags - Data'!$B$1:$BA$1,0)))*AU$5</f>
        <v>-1.5558189712464809E-2</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1.5521756373345852E-2</v>
      </c>
      <c r="AZ18" s="2">
        <f>IF(AZ$2=0,0,INDEX('Placebo Lags - Data'!$B:$BA,MATCH($Q18,'Placebo Lags - Data'!$A:$A,0),MATCH(AZ$1,'Placebo Lags - Data'!$B$1:$BA$1,0)))*AZ$5</f>
        <v>2.0180355757474899E-2</v>
      </c>
      <c r="BA18" s="2">
        <f>IF(BA$2=0,0,INDEX('Placebo Lags - Data'!$B:$BA,MATCH($Q18,'Placebo Lags - Data'!$A:$A,0),MATCH(BA$1,'Placebo Lags - Data'!$B$1:$BA$1,0)))*BA$5</f>
        <v>-5.0785019993782043E-3</v>
      </c>
      <c r="BB18" s="2">
        <f>IF(BB$2=0,0,INDEX('Placebo Lags - Data'!$B:$BA,MATCH($Q18,'Placebo Lags - Data'!$A:$A,0),MATCH(BB$1,'Placebo Lags - Data'!$B$1:$BA$1,0)))*BB$5</f>
        <v>0</v>
      </c>
      <c r="BC18" s="2">
        <f>IF(BC$2=0,0,INDEX('Placebo Lags - Data'!$B:$BA,MATCH($Q18,'Placebo Lags - Data'!$A:$A,0),MATCH(BC$1,'Placebo Lags - Data'!$B$1:$BA$1,0)))*BC$5</f>
        <v>2.1434195339679718E-2</v>
      </c>
      <c r="BD18" s="2">
        <f>IF(BD$2=0,0,INDEX('Placebo Lags - Data'!$B:$BA,MATCH($Q18,'Placebo Lags - Data'!$A:$A,0),MATCH(BD$1,'Placebo Lags - Data'!$B$1:$BA$1,0)))*BD$5</f>
        <v>-5.0022155046463013E-3</v>
      </c>
      <c r="BE18" s="2">
        <f>IF(BE$2=0,0,INDEX('Placebo Lags - Data'!$B:$BA,MATCH($Q18,'Placebo Lags - Data'!$A:$A,0),MATCH(BE$1,'Placebo Lags - Data'!$B$1:$BA$1,0)))*BE$5</f>
        <v>0</v>
      </c>
      <c r="BF18" s="2">
        <f>IF(BF$2=0,0,INDEX('Placebo Lags - Data'!$B:$BA,MATCH($Q18,'Placebo Lags - Data'!$A:$A,0),MATCH(BF$1,'Placebo Lags - Data'!$B$1:$BA$1,0)))*BF$5</f>
        <v>6.2484398484230042E-2</v>
      </c>
      <c r="BG18" s="2">
        <f>IF(BG$2=0,0,INDEX('Placebo Lags - Data'!$B:$BA,MATCH($Q18,'Placebo Lags - Data'!$A:$A,0),MATCH(BG$1,'Placebo Lags - Data'!$B$1:$BA$1,0)))*BG$5</f>
        <v>6.1468698084354401E-2</v>
      </c>
      <c r="BH18" s="2">
        <f>IF(BH$2=0,0,INDEX('Placebo Lags - Data'!$B:$BA,MATCH($Q18,'Placebo Lags - Data'!$A:$A,0),MATCH(BH$1,'Placebo Lags - Data'!$B$1:$BA$1,0)))*BH$5</f>
        <v>-9.9348565563559532E-3</v>
      </c>
      <c r="BI18" s="2">
        <f>IF(BI$2=0,0,INDEX('Placebo Lags - Data'!$B:$BA,MATCH($Q18,'Placebo Lags - Data'!$A:$A,0),MATCH(BI$1,'Placebo Lags - Data'!$B$1:$BA$1,0)))*BI$5</f>
        <v>-6.996434647589922E-3</v>
      </c>
      <c r="BJ18" s="2">
        <f>IF(BJ$2=0,0,INDEX('Placebo Lags - Data'!$B:$BA,MATCH($Q18,'Placebo Lags - Data'!$A:$A,0),MATCH(BJ$1,'Placebo Lags - Data'!$B$1:$BA$1,0)))*BJ$5</f>
        <v>0</v>
      </c>
      <c r="BK18" s="2">
        <f>IF(BK$2=0,0,INDEX('Placebo Lags - Data'!$B:$BA,MATCH($Q18,'Placebo Lags - Data'!$A:$A,0),MATCH(BK$1,'Placebo Lags - Data'!$B$1:$BA$1,0)))*BK$5</f>
        <v>1.6957568004727364E-2</v>
      </c>
      <c r="BL18" s="2">
        <f>IF(BL$2=0,0,INDEX('Placebo Lags - Data'!$B:$BA,MATCH($Q18,'Placebo Lags - Data'!$A:$A,0),MATCH(BL$1,'Placebo Lags - Data'!$B$1:$BA$1,0)))*BL$5</f>
        <v>-1.1840647086501122E-2</v>
      </c>
      <c r="BM18" s="2">
        <f>IF(BM$2=0,0,INDEX('Placebo Lags - Data'!$B:$BA,MATCH($Q18,'Placebo Lags - Data'!$A:$A,0),MATCH(BM$1,'Placebo Lags - Data'!$B$1:$BA$1,0)))*BM$5</f>
        <v>-3.1800106167793274E-2</v>
      </c>
      <c r="BN18" s="2">
        <f>IF(BN$2=0,0,INDEX('Placebo Lags - Data'!$B:$BA,MATCH($Q18,'Placebo Lags - Data'!$A:$A,0),MATCH(BN$1,'Placebo Lags - Data'!$B$1:$BA$1,0)))*BN$5</f>
        <v>-2.0615760236978531E-2</v>
      </c>
      <c r="BO18" s="2">
        <f>IF(BO$2=0,0,INDEX('Placebo Lags - Data'!$B:$BA,MATCH($Q18,'Placebo Lags - Data'!$A:$A,0),MATCH(BO$1,'Placebo Lags - Data'!$B$1:$BA$1,0)))*BO$5</f>
        <v>-2.5788638740777969E-3</v>
      </c>
      <c r="BP18" s="2">
        <f>IF(BP$2=0,0,INDEX('Placebo Lags - Data'!$B:$BA,MATCH($Q18,'Placebo Lags - Data'!$A:$A,0),MATCH(BP$1,'Placebo Lags - Data'!$B$1:$BA$1,0)))*BP$5</f>
        <v>-1.2370659969747066E-2</v>
      </c>
      <c r="BQ18" s="2"/>
      <c r="BR18" s="2"/>
    </row>
    <row r="19" spans="1:70" x14ac:dyDescent="0.25">
      <c r="A19" t="s">
        <v>43</v>
      </c>
      <c r="B19" s="2">
        <f t="shared" si="0"/>
        <v>1.8220801423376789</v>
      </c>
      <c r="Q19">
        <f>'Placebo Lags - Data'!A14</f>
        <v>1994</v>
      </c>
      <c r="R19" s="2">
        <f>IF(R$2=0,0,INDEX('Placebo Lags - Data'!$B:$BA,MATCH($Q19,'Placebo Lags - Data'!$A:$A,0),MATCH(R$1,'Placebo Lags - Data'!$B$1:$BA$1,0)))*R$5</f>
        <v>2.7238600887358189E-4</v>
      </c>
      <c r="S19" s="2">
        <f>IF(S$2=0,0,INDEX('Placebo Lags - Data'!$B:$BA,MATCH($Q19,'Placebo Lags - Data'!$A:$A,0),MATCH(S$1,'Placebo Lags - Data'!$B$1:$BA$1,0)))*S$5</f>
        <v>6.1093666590750217E-3</v>
      </c>
      <c r="T19" s="2">
        <f>IF(T$2=0,0,INDEX('Placebo Lags - Data'!$B:$BA,MATCH($Q19,'Placebo Lags - Data'!$A:$A,0),MATCH(T$1,'Placebo Lags - Data'!$B$1:$BA$1,0)))*T$5</f>
        <v>0</v>
      </c>
      <c r="U19" s="2">
        <f>IF(U$2=0,0,INDEX('Placebo Lags - Data'!$B:$BA,MATCH($Q19,'Placebo Lags - Data'!$A:$A,0),MATCH(U$1,'Placebo Lags - Data'!$B$1:$BA$1,0)))*U$5</f>
        <v>2.448694221675396E-2</v>
      </c>
      <c r="V19" s="2">
        <f>IF(V$2=0,0,INDEX('Placebo Lags - Data'!$B:$BA,MATCH($Q19,'Placebo Lags - Data'!$A:$A,0),MATCH(V$1,'Placebo Lags - Data'!$B$1:$BA$1,0)))*V$5</f>
        <v>1.8893050029873848E-2</v>
      </c>
      <c r="W19" s="2">
        <f>IF(W$2=0,0,INDEX('Placebo Lags - Data'!$B:$BA,MATCH($Q19,'Placebo Lags - Data'!$A:$A,0),MATCH(W$1,'Placebo Lags - Data'!$B$1:$BA$1,0)))*W$5</f>
        <v>0</v>
      </c>
      <c r="X19" s="2">
        <f>IF(X$2=0,0,INDEX('Placebo Lags - Data'!$B:$BA,MATCH($Q19,'Placebo Lags - Data'!$A:$A,0),MATCH(X$1,'Placebo Lags - Data'!$B$1:$BA$1,0)))*X$5</f>
        <v>-1.272185891866684E-2</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5.2062091417610645E-3</v>
      </c>
      <c r="AD19" s="2">
        <f>IF(AD$2=0,0,INDEX('Placebo Lags - Data'!$B:$BA,MATCH($Q19,'Placebo Lags - Data'!$A:$A,0),MATCH(AD$1,'Placebo Lags - Data'!$B$1:$BA$1,0)))*AD$5</f>
        <v>0</v>
      </c>
      <c r="AE19" s="2">
        <f>IF(AE$2=0,0,INDEX('Placebo Lags - Data'!$B:$BA,MATCH($Q19,'Placebo Lags - Data'!$A:$A,0),MATCH(AE$1,'Placebo Lags - Data'!$B$1:$BA$1,0)))*AE$5</f>
        <v>7.5873625464737415E-3</v>
      </c>
      <c r="AF19" s="2">
        <f>IF(AF$2=0,0,INDEX('Placebo Lags - Data'!$B:$BA,MATCH($Q19,'Placebo Lags - Data'!$A:$A,0),MATCH(AF$1,'Placebo Lags - Data'!$B$1:$BA$1,0)))*AF$5</f>
        <v>1.900177076458931E-2</v>
      </c>
      <c r="AG19" s="2">
        <f>IF(AG$2=0,0,INDEX('Placebo Lags - Data'!$B:$BA,MATCH($Q19,'Placebo Lags - Data'!$A:$A,0),MATCH(AG$1,'Placebo Lags - Data'!$B$1:$BA$1,0)))*AG$5</f>
        <v>0</v>
      </c>
      <c r="AH19" s="2">
        <f>IF(AH$2=0,0,INDEX('Placebo Lags - Data'!$B:$BA,MATCH($Q19,'Placebo Lags - Data'!$A:$A,0),MATCH(AH$1,'Placebo Lags - Data'!$B$1:$BA$1,0)))*AH$5</f>
        <v>8.1452513113617897E-3</v>
      </c>
      <c r="AI19" s="2">
        <f>IF(AI$2=0,0,INDEX('Placebo Lags - Data'!$B:$BA,MATCH($Q19,'Placebo Lags - Data'!$A:$A,0),MATCH(AI$1,'Placebo Lags - Data'!$B$1:$BA$1,0)))*AI$5</f>
        <v>3.1835127156227827E-3</v>
      </c>
      <c r="AJ19" s="2">
        <f>IF(AJ$2=0,0,INDEX('Placebo Lags - Data'!$B:$BA,MATCH($Q19,'Placebo Lags - Data'!$A:$A,0),MATCH(AJ$1,'Placebo Lags - Data'!$B$1:$BA$1,0)))*AJ$5</f>
        <v>1.1238082312047482E-2</v>
      </c>
      <c r="AK19" s="2">
        <f>IF(AK$2=0,0,INDEX('Placebo Lags - Data'!$B:$BA,MATCH($Q19,'Placebo Lags - Data'!$A:$A,0),MATCH(AK$1,'Placebo Lags - Data'!$B$1:$BA$1,0)))*AK$5</f>
        <v>2.7954079210758209E-2</v>
      </c>
      <c r="AL19" s="2">
        <f>IF(AL$2=0,0,INDEX('Placebo Lags - Data'!$B:$BA,MATCH($Q19,'Placebo Lags - Data'!$A:$A,0),MATCH(AL$1,'Placebo Lags - Data'!$B$1:$BA$1,0)))*AL$5</f>
        <v>1.1342400684952736E-2</v>
      </c>
      <c r="AM19" s="2">
        <f>IF(AM$2=0,0,INDEX('Placebo Lags - Data'!$B:$BA,MATCH($Q19,'Placebo Lags - Data'!$A:$A,0),MATCH(AM$1,'Placebo Lags - Data'!$B$1:$BA$1,0)))*AM$5</f>
        <v>-1.1189433746039867E-2</v>
      </c>
      <c r="AN19" s="2">
        <f>IF(AN$2=0,0,INDEX('Placebo Lags - Data'!$B:$BA,MATCH($Q19,'Placebo Lags - Data'!$A:$A,0),MATCH(AN$1,'Placebo Lags - Data'!$B$1:$BA$1,0)))*AN$5</f>
        <v>-2.4677705951035023E-3</v>
      </c>
      <c r="AO19" s="2">
        <f>IF(AO$2=0,0,INDEX('Placebo Lags - Data'!$B:$BA,MATCH($Q19,'Placebo Lags - Data'!$A:$A,0),MATCH(AO$1,'Placebo Lags - Data'!$B$1:$BA$1,0)))*AO$5</f>
        <v>5.6033330038189888E-3</v>
      </c>
      <c r="AP19" s="2">
        <f>IF(AP$2=0,0,INDEX('Placebo Lags - Data'!$B:$BA,MATCH($Q19,'Placebo Lags - Data'!$A:$A,0),MATCH(AP$1,'Placebo Lags - Data'!$B$1:$BA$1,0)))*AP$5</f>
        <v>-3.2312013208866119E-2</v>
      </c>
      <c r="AQ19" s="2">
        <f>IF(AQ$2=0,0,INDEX('Placebo Lags - Data'!$B:$BA,MATCH($Q19,'Placebo Lags - Data'!$A:$A,0),MATCH(AQ$1,'Placebo Lags - Data'!$B$1:$BA$1,0)))*AQ$5</f>
        <v>-5.054064467549324E-2</v>
      </c>
      <c r="AR19" s="2">
        <f>IF(AR$2=0,0,INDEX('Placebo Lags - Data'!$B:$BA,MATCH($Q19,'Placebo Lags - Data'!$A:$A,0),MATCH(AR$1,'Placebo Lags - Data'!$B$1:$BA$1,0)))*AR$5</f>
        <v>-3.501579537987709E-2</v>
      </c>
      <c r="AS19" s="2">
        <f>IF(AS$2=0,0,INDEX('Placebo Lags - Data'!$B:$BA,MATCH($Q19,'Placebo Lags - Data'!$A:$A,0),MATCH(AS$1,'Placebo Lags - Data'!$B$1:$BA$1,0)))*AS$5</f>
        <v>-3.6212276667356491E-2</v>
      </c>
      <c r="AT19" s="2">
        <f>IF(AT$2=0,0,INDEX('Placebo Lags - Data'!$B:$BA,MATCH($Q19,'Placebo Lags - Data'!$A:$A,0),MATCH(AT$1,'Placebo Lags - Data'!$B$1:$BA$1,0)))*AT$5</f>
        <v>0</v>
      </c>
      <c r="AU19" s="2">
        <f>IF(AU$2=0,0,INDEX('Placebo Lags - Data'!$B:$BA,MATCH($Q19,'Placebo Lags - Data'!$A:$A,0),MATCH(AU$1,'Placebo Lags - Data'!$B$1:$BA$1,0)))*AU$5</f>
        <v>-5.3440544754266739E-2</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2.7053728699684143E-3</v>
      </c>
      <c r="AZ19" s="2">
        <f>IF(AZ$2=0,0,INDEX('Placebo Lags - Data'!$B:$BA,MATCH($Q19,'Placebo Lags - Data'!$A:$A,0),MATCH(AZ$1,'Placebo Lags - Data'!$B$1:$BA$1,0)))*AZ$5</f>
        <v>-2.3846084251999855E-2</v>
      </c>
      <c r="BA19" s="2">
        <f>IF(BA$2=0,0,INDEX('Placebo Lags - Data'!$B:$BA,MATCH($Q19,'Placebo Lags - Data'!$A:$A,0),MATCH(BA$1,'Placebo Lags - Data'!$B$1:$BA$1,0)))*BA$5</f>
        <v>2.748044952750206E-2</v>
      </c>
      <c r="BB19" s="2">
        <f>IF(BB$2=0,0,INDEX('Placebo Lags - Data'!$B:$BA,MATCH($Q19,'Placebo Lags - Data'!$A:$A,0),MATCH(BB$1,'Placebo Lags - Data'!$B$1:$BA$1,0)))*BB$5</f>
        <v>0</v>
      </c>
      <c r="BC19" s="2">
        <f>IF(BC$2=0,0,INDEX('Placebo Lags - Data'!$B:$BA,MATCH($Q19,'Placebo Lags - Data'!$A:$A,0),MATCH(BC$1,'Placebo Lags - Data'!$B$1:$BA$1,0)))*BC$5</f>
        <v>6.9721825420856476E-3</v>
      </c>
      <c r="BD19" s="2">
        <f>IF(BD$2=0,0,INDEX('Placebo Lags - Data'!$B:$BA,MATCH($Q19,'Placebo Lags - Data'!$A:$A,0),MATCH(BD$1,'Placebo Lags - Data'!$B$1:$BA$1,0)))*BD$5</f>
        <v>1.4304658398032188E-2</v>
      </c>
      <c r="BE19" s="2">
        <f>IF(BE$2=0,0,INDEX('Placebo Lags - Data'!$B:$BA,MATCH($Q19,'Placebo Lags - Data'!$A:$A,0),MATCH(BE$1,'Placebo Lags - Data'!$B$1:$BA$1,0)))*BE$5</f>
        <v>0</v>
      </c>
      <c r="BF19" s="2">
        <f>IF(BF$2=0,0,INDEX('Placebo Lags - Data'!$B:$BA,MATCH($Q19,'Placebo Lags - Data'!$A:$A,0),MATCH(BF$1,'Placebo Lags - Data'!$B$1:$BA$1,0)))*BF$5</f>
        <v>9.7158893942832947E-2</v>
      </c>
      <c r="BG19" s="2">
        <f>IF(BG$2=0,0,INDEX('Placebo Lags - Data'!$B:$BA,MATCH($Q19,'Placebo Lags - Data'!$A:$A,0),MATCH(BG$1,'Placebo Lags - Data'!$B$1:$BA$1,0)))*BG$5</f>
        <v>-2.5689559057354927E-2</v>
      </c>
      <c r="BH19" s="2">
        <f>IF(BH$2=0,0,INDEX('Placebo Lags - Data'!$B:$BA,MATCH($Q19,'Placebo Lags - Data'!$A:$A,0),MATCH(BH$1,'Placebo Lags - Data'!$B$1:$BA$1,0)))*BH$5</f>
        <v>2.5362132117152214E-2</v>
      </c>
      <c r="BI19" s="2">
        <f>IF(BI$2=0,0,INDEX('Placebo Lags - Data'!$B:$BA,MATCH($Q19,'Placebo Lags - Data'!$A:$A,0),MATCH(BI$1,'Placebo Lags - Data'!$B$1:$BA$1,0)))*BI$5</f>
        <v>-2.7321292087435722E-2</v>
      </c>
      <c r="BJ19" s="2">
        <f>IF(BJ$2=0,0,INDEX('Placebo Lags - Data'!$B:$BA,MATCH($Q19,'Placebo Lags - Data'!$A:$A,0),MATCH(BJ$1,'Placebo Lags - Data'!$B$1:$BA$1,0)))*BJ$5</f>
        <v>0</v>
      </c>
      <c r="BK19" s="2">
        <f>IF(BK$2=0,0,INDEX('Placebo Lags - Data'!$B:$BA,MATCH($Q19,'Placebo Lags - Data'!$A:$A,0),MATCH(BK$1,'Placebo Lags - Data'!$B$1:$BA$1,0)))*BK$5</f>
        <v>-7.9033404588699341E-2</v>
      </c>
      <c r="BL19" s="2">
        <f>IF(BL$2=0,0,INDEX('Placebo Lags - Data'!$B:$BA,MATCH($Q19,'Placebo Lags - Data'!$A:$A,0),MATCH(BL$1,'Placebo Lags - Data'!$B$1:$BA$1,0)))*BL$5</f>
        <v>-1.2584244832396507E-3</v>
      </c>
      <c r="BM19" s="2">
        <f>IF(BM$2=0,0,INDEX('Placebo Lags - Data'!$B:$BA,MATCH($Q19,'Placebo Lags - Data'!$A:$A,0),MATCH(BM$1,'Placebo Lags - Data'!$B$1:$BA$1,0)))*BM$5</f>
        <v>2.3629885166883469E-2</v>
      </c>
      <c r="BN19" s="2">
        <f>IF(BN$2=0,0,INDEX('Placebo Lags - Data'!$B:$BA,MATCH($Q19,'Placebo Lags - Data'!$A:$A,0),MATCH(BN$1,'Placebo Lags - Data'!$B$1:$BA$1,0)))*BN$5</f>
        <v>-2.5213710963726044E-2</v>
      </c>
      <c r="BO19" s="2">
        <f>IF(BO$2=0,0,INDEX('Placebo Lags - Data'!$B:$BA,MATCH($Q19,'Placebo Lags - Data'!$A:$A,0),MATCH(BO$1,'Placebo Lags - Data'!$B$1:$BA$1,0)))*BO$5</f>
        <v>2.3492267355322838E-3</v>
      </c>
      <c r="BP19" s="2">
        <f>IF(BP$2=0,0,INDEX('Placebo Lags - Data'!$B:$BA,MATCH($Q19,'Placebo Lags - Data'!$A:$A,0),MATCH(BP$1,'Placebo Lags - Data'!$B$1:$BA$1,0)))*BP$5</f>
        <v>-7.4765913188457489E-2</v>
      </c>
      <c r="BQ19" s="2"/>
      <c r="BR19" s="2"/>
    </row>
    <row r="20" spans="1:70" x14ac:dyDescent="0.25">
      <c r="A20" t="s">
        <v>57</v>
      </c>
      <c r="B20" s="2">
        <f t="shared" si="0"/>
        <v>1.7754581427392109</v>
      </c>
      <c r="Q20">
        <f>'Placebo Lags - Data'!A15</f>
        <v>1995</v>
      </c>
      <c r="R20" s="2">
        <f>IF(R$2=0,0,INDEX('Placebo Lags - Data'!$B:$BA,MATCH($Q20,'Placebo Lags - Data'!$A:$A,0),MATCH(R$1,'Placebo Lags - Data'!$B$1:$BA$1,0)))*R$5</f>
        <v>-1.6148030757904053E-2</v>
      </c>
      <c r="S20" s="2">
        <f>IF(S$2=0,0,INDEX('Placebo Lags - Data'!$B:$BA,MATCH($Q20,'Placebo Lags - Data'!$A:$A,0),MATCH(S$1,'Placebo Lags - Data'!$B$1:$BA$1,0)))*S$5</f>
        <v>-1.1969590559601784E-3</v>
      </c>
      <c r="T20" s="2">
        <f>IF(T$2=0,0,INDEX('Placebo Lags - Data'!$B:$BA,MATCH($Q20,'Placebo Lags - Data'!$A:$A,0),MATCH(T$1,'Placebo Lags - Data'!$B$1:$BA$1,0)))*T$5</f>
        <v>0</v>
      </c>
      <c r="U20" s="2">
        <f>IF(U$2=0,0,INDEX('Placebo Lags - Data'!$B:$BA,MATCH($Q20,'Placebo Lags - Data'!$A:$A,0),MATCH(U$1,'Placebo Lags - Data'!$B$1:$BA$1,0)))*U$5</f>
        <v>6.6846767440438271E-3</v>
      </c>
      <c r="V20" s="2">
        <f>IF(V$2=0,0,INDEX('Placebo Lags - Data'!$B:$BA,MATCH($Q20,'Placebo Lags - Data'!$A:$A,0),MATCH(V$1,'Placebo Lags - Data'!$B$1:$BA$1,0)))*V$5</f>
        <v>4.1450109332799911E-2</v>
      </c>
      <c r="W20" s="2">
        <f>IF(W$2=0,0,INDEX('Placebo Lags - Data'!$B:$BA,MATCH($Q20,'Placebo Lags - Data'!$A:$A,0),MATCH(W$1,'Placebo Lags - Data'!$B$1:$BA$1,0)))*W$5</f>
        <v>0</v>
      </c>
      <c r="X20" s="2">
        <f>IF(X$2=0,0,INDEX('Placebo Lags - Data'!$B:$BA,MATCH($Q20,'Placebo Lags - Data'!$A:$A,0),MATCH(X$1,'Placebo Lags - Data'!$B$1:$BA$1,0)))*X$5</f>
        <v>-6.0520535334944725E-3</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1.9331331131979823E-3</v>
      </c>
      <c r="AD20" s="2">
        <f>IF(AD$2=0,0,INDEX('Placebo Lags - Data'!$B:$BA,MATCH($Q20,'Placebo Lags - Data'!$A:$A,0),MATCH(AD$1,'Placebo Lags - Data'!$B$1:$BA$1,0)))*AD$5</f>
        <v>0</v>
      </c>
      <c r="AE20" s="2">
        <f>IF(AE$2=0,0,INDEX('Placebo Lags - Data'!$B:$BA,MATCH($Q20,'Placebo Lags - Data'!$A:$A,0),MATCH(AE$1,'Placebo Lags - Data'!$B$1:$BA$1,0)))*AE$5</f>
        <v>1.8613023683428764E-2</v>
      </c>
      <c r="AF20" s="2">
        <f>IF(AF$2=0,0,INDEX('Placebo Lags - Data'!$B:$BA,MATCH($Q20,'Placebo Lags - Data'!$A:$A,0),MATCH(AF$1,'Placebo Lags - Data'!$B$1:$BA$1,0)))*AF$5</f>
        <v>1.8073960673063993E-3</v>
      </c>
      <c r="AG20" s="2">
        <f>IF(AG$2=0,0,INDEX('Placebo Lags - Data'!$B:$BA,MATCH($Q20,'Placebo Lags - Data'!$A:$A,0),MATCH(AG$1,'Placebo Lags - Data'!$B$1:$BA$1,0)))*AG$5</f>
        <v>0</v>
      </c>
      <c r="AH20" s="2">
        <f>IF(AH$2=0,0,INDEX('Placebo Lags - Data'!$B:$BA,MATCH($Q20,'Placebo Lags - Data'!$A:$A,0),MATCH(AH$1,'Placebo Lags - Data'!$B$1:$BA$1,0)))*AH$5</f>
        <v>-4.8166248947381973E-2</v>
      </c>
      <c r="AI20" s="2">
        <f>IF(AI$2=0,0,INDEX('Placebo Lags - Data'!$B:$BA,MATCH($Q20,'Placebo Lags - Data'!$A:$A,0),MATCH(AI$1,'Placebo Lags - Data'!$B$1:$BA$1,0)))*AI$5</f>
        <v>7.8801466152071953E-3</v>
      </c>
      <c r="AJ20" s="2">
        <f>IF(AJ$2=0,0,INDEX('Placebo Lags - Data'!$B:$BA,MATCH($Q20,'Placebo Lags - Data'!$A:$A,0),MATCH(AJ$1,'Placebo Lags - Data'!$B$1:$BA$1,0)))*AJ$5</f>
        <v>-2.4459859356284142E-2</v>
      </c>
      <c r="AK20" s="2">
        <f>IF(AK$2=0,0,INDEX('Placebo Lags - Data'!$B:$BA,MATCH($Q20,'Placebo Lags - Data'!$A:$A,0),MATCH(AK$1,'Placebo Lags - Data'!$B$1:$BA$1,0)))*AK$5</f>
        <v>1.771857775747776E-2</v>
      </c>
      <c r="AL20" s="2">
        <f>IF(AL$2=0,0,INDEX('Placebo Lags - Data'!$B:$BA,MATCH($Q20,'Placebo Lags - Data'!$A:$A,0),MATCH(AL$1,'Placebo Lags - Data'!$B$1:$BA$1,0)))*AL$5</f>
        <v>-4.4267312623560429E-3</v>
      </c>
      <c r="AM20" s="2">
        <f>IF(AM$2=0,0,INDEX('Placebo Lags - Data'!$B:$BA,MATCH($Q20,'Placebo Lags - Data'!$A:$A,0),MATCH(AM$1,'Placebo Lags - Data'!$B$1:$BA$1,0)))*AM$5</f>
        <v>1.6519321128726006E-2</v>
      </c>
      <c r="AN20" s="2">
        <f>IF(AN$2=0,0,INDEX('Placebo Lags - Data'!$B:$BA,MATCH($Q20,'Placebo Lags - Data'!$A:$A,0),MATCH(AN$1,'Placebo Lags - Data'!$B$1:$BA$1,0)))*AN$5</f>
        <v>2.3455163463950157E-3</v>
      </c>
      <c r="AO20" s="2">
        <f>IF(AO$2=0,0,INDEX('Placebo Lags - Data'!$B:$BA,MATCH($Q20,'Placebo Lags - Data'!$A:$A,0),MATCH(AO$1,'Placebo Lags - Data'!$B$1:$BA$1,0)))*AO$5</f>
        <v>-2.1093016490340233E-2</v>
      </c>
      <c r="AP20" s="2">
        <f>IF(AP$2=0,0,INDEX('Placebo Lags - Data'!$B:$BA,MATCH($Q20,'Placebo Lags - Data'!$A:$A,0),MATCH(AP$1,'Placebo Lags - Data'!$B$1:$BA$1,0)))*AP$5</f>
        <v>-4.5755736529827118E-2</v>
      </c>
      <c r="AQ20" s="2">
        <f>IF(AQ$2=0,0,INDEX('Placebo Lags - Data'!$B:$BA,MATCH($Q20,'Placebo Lags - Data'!$A:$A,0),MATCH(AQ$1,'Placebo Lags - Data'!$B$1:$BA$1,0)))*AQ$5</f>
        <v>-2.5662943720817566E-2</v>
      </c>
      <c r="AR20" s="2">
        <f>IF(AR$2=0,0,INDEX('Placebo Lags - Data'!$B:$BA,MATCH($Q20,'Placebo Lags - Data'!$A:$A,0),MATCH(AR$1,'Placebo Lags - Data'!$B$1:$BA$1,0)))*AR$5</f>
        <v>1.6848672181367874E-2</v>
      </c>
      <c r="AS20" s="2">
        <f>IF(AS$2=0,0,INDEX('Placebo Lags - Data'!$B:$BA,MATCH($Q20,'Placebo Lags - Data'!$A:$A,0),MATCH(AS$1,'Placebo Lags - Data'!$B$1:$BA$1,0)))*AS$5</f>
        <v>5.5051050148904324E-3</v>
      </c>
      <c r="AT20" s="2">
        <f>IF(AT$2=0,0,INDEX('Placebo Lags - Data'!$B:$BA,MATCH($Q20,'Placebo Lags - Data'!$A:$A,0),MATCH(AT$1,'Placebo Lags - Data'!$B$1:$BA$1,0)))*AT$5</f>
        <v>0</v>
      </c>
      <c r="AU20" s="2">
        <f>IF(AU$2=0,0,INDEX('Placebo Lags - Data'!$B:$BA,MATCH($Q20,'Placebo Lags - Data'!$A:$A,0),MATCH(AU$1,'Placebo Lags - Data'!$B$1:$BA$1,0)))*AU$5</f>
        <v>4.6388342976570129E-2</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1.8800150603055954E-2</v>
      </c>
      <c r="AZ20" s="2">
        <f>IF(AZ$2=0,0,INDEX('Placebo Lags - Data'!$B:$BA,MATCH($Q20,'Placebo Lags - Data'!$A:$A,0),MATCH(AZ$1,'Placebo Lags - Data'!$B$1:$BA$1,0)))*AZ$5</f>
        <v>-4.6204112470149994E-2</v>
      </c>
      <c r="BA20" s="2">
        <f>IF(BA$2=0,0,INDEX('Placebo Lags - Data'!$B:$BA,MATCH($Q20,'Placebo Lags - Data'!$A:$A,0),MATCH(BA$1,'Placebo Lags - Data'!$B$1:$BA$1,0)))*BA$5</f>
        <v>7.4972440488636494E-3</v>
      </c>
      <c r="BB20" s="2">
        <f>IF(BB$2=0,0,INDEX('Placebo Lags - Data'!$B:$BA,MATCH($Q20,'Placebo Lags - Data'!$A:$A,0),MATCH(BB$1,'Placebo Lags - Data'!$B$1:$BA$1,0)))*BB$5</f>
        <v>0</v>
      </c>
      <c r="BC20" s="2">
        <f>IF(BC$2=0,0,INDEX('Placebo Lags - Data'!$B:$BA,MATCH($Q20,'Placebo Lags - Data'!$A:$A,0),MATCH(BC$1,'Placebo Lags - Data'!$B$1:$BA$1,0)))*BC$5</f>
        <v>1.6153361648321152E-2</v>
      </c>
      <c r="BD20" s="2">
        <f>IF(BD$2=0,0,INDEX('Placebo Lags - Data'!$B:$BA,MATCH($Q20,'Placebo Lags - Data'!$A:$A,0),MATCH(BD$1,'Placebo Lags - Data'!$B$1:$BA$1,0)))*BD$5</f>
        <v>-6.6319420002400875E-3</v>
      </c>
      <c r="BE20" s="2">
        <f>IF(BE$2=0,0,INDEX('Placebo Lags - Data'!$B:$BA,MATCH($Q20,'Placebo Lags - Data'!$A:$A,0),MATCH(BE$1,'Placebo Lags - Data'!$B$1:$BA$1,0)))*BE$5</f>
        <v>0</v>
      </c>
      <c r="BF20" s="2">
        <f>IF(BF$2=0,0,INDEX('Placebo Lags - Data'!$B:$BA,MATCH($Q20,'Placebo Lags - Data'!$A:$A,0),MATCH(BF$1,'Placebo Lags - Data'!$B$1:$BA$1,0)))*BF$5</f>
        <v>5.9941399842500687E-2</v>
      </c>
      <c r="BG20" s="2">
        <f>IF(BG$2=0,0,INDEX('Placebo Lags - Data'!$B:$BA,MATCH($Q20,'Placebo Lags - Data'!$A:$A,0),MATCH(BG$1,'Placebo Lags - Data'!$B$1:$BA$1,0)))*BG$5</f>
        <v>-3.934171050786972E-2</v>
      </c>
      <c r="BH20" s="2">
        <f>IF(BH$2=0,0,INDEX('Placebo Lags - Data'!$B:$BA,MATCH($Q20,'Placebo Lags - Data'!$A:$A,0),MATCH(BH$1,'Placebo Lags - Data'!$B$1:$BA$1,0)))*BH$5</f>
        <v>-2.3382750805467367E-3</v>
      </c>
      <c r="BI20" s="2">
        <f>IF(BI$2=0,0,INDEX('Placebo Lags - Data'!$B:$BA,MATCH($Q20,'Placebo Lags - Data'!$A:$A,0),MATCH(BI$1,'Placebo Lags - Data'!$B$1:$BA$1,0)))*BI$5</f>
        <v>-3.514755517244339E-2</v>
      </c>
      <c r="BJ20" s="2">
        <f>IF(BJ$2=0,0,INDEX('Placebo Lags - Data'!$B:$BA,MATCH($Q20,'Placebo Lags - Data'!$A:$A,0),MATCH(BJ$1,'Placebo Lags - Data'!$B$1:$BA$1,0)))*BJ$5</f>
        <v>0</v>
      </c>
      <c r="BK20" s="2">
        <f>IF(BK$2=0,0,INDEX('Placebo Lags - Data'!$B:$BA,MATCH($Q20,'Placebo Lags - Data'!$A:$A,0),MATCH(BK$1,'Placebo Lags - Data'!$B$1:$BA$1,0)))*BK$5</f>
        <v>-3.3266656100749969E-2</v>
      </c>
      <c r="BL20" s="2">
        <f>IF(BL$2=0,0,INDEX('Placebo Lags - Data'!$B:$BA,MATCH($Q20,'Placebo Lags - Data'!$A:$A,0),MATCH(BL$1,'Placebo Lags - Data'!$B$1:$BA$1,0)))*BL$5</f>
        <v>2.9838057234883308E-3</v>
      </c>
      <c r="BM20" s="2">
        <f>IF(BM$2=0,0,INDEX('Placebo Lags - Data'!$B:$BA,MATCH($Q20,'Placebo Lags - Data'!$A:$A,0),MATCH(BM$1,'Placebo Lags - Data'!$B$1:$BA$1,0)))*BM$5</f>
        <v>-1.454569399356842E-3</v>
      </c>
      <c r="BN20" s="2">
        <f>IF(BN$2=0,0,INDEX('Placebo Lags - Data'!$B:$BA,MATCH($Q20,'Placebo Lags - Data'!$A:$A,0),MATCH(BN$1,'Placebo Lags - Data'!$B$1:$BA$1,0)))*BN$5</f>
        <v>-5.2427458576858044E-3</v>
      </c>
      <c r="BO20" s="2">
        <f>IF(BO$2=0,0,INDEX('Placebo Lags - Data'!$B:$BA,MATCH($Q20,'Placebo Lags - Data'!$A:$A,0),MATCH(BO$1,'Placebo Lags - Data'!$B$1:$BA$1,0)))*BO$5</f>
        <v>-4.0859286673367023E-3</v>
      </c>
      <c r="BP20" s="2">
        <f>IF(BP$2=0,0,INDEX('Placebo Lags - Data'!$B:$BA,MATCH($Q20,'Placebo Lags - Data'!$A:$A,0),MATCH(BP$1,'Placebo Lags - Data'!$B$1:$BA$1,0)))*BP$5</f>
        <v>-2.636774443089962E-3</v>
      </c>
      <c r="BQ20" s="2"/>
      <c r="BR20" s="2"/>
    </row>
    <row r="21" spans="1:70" x14ac:dyDescent="0.25">
      <c r="A21" t="s">
        <v>129</v>
      </c>
      <c r="B21" s="2">
        <f t="shared" si="0"/>
        <v>1.7578247962105435</v>
      </c>
      <c r="Q21">
        <f>'Placebo Lags - Data'!A16</f>
        <v>1996</v>
      </c>
      <c r="R21" s="2">
        <f>IF(R$2=0,0,INDEX('Placebo Lags - Data'!$B:$BA,MATCH($Q21,'Placebo Lags - Data'!$A:$A,0),MATCH(R$1,'Placebo Lags - Data'!$B$1:$BA$1,0)))*R$5</f>
        <v>2.4462516885250807E-3</v>
      </c>
      <c r="S21" s="2">
        <f>IF(S$2=0,0,INDEX('Placebo Lags - Data'!$B:$BA,MATCH($Q21,'Placebo Lags - Data'!$A:$A,0),MATCH(S$1,'Placebo Lags - Data'!$B$1:$BA$1,0)))*S$5</f>
        <v>-3.2976185902953148E-3</v>
      </c>
      <c r="T21" s="2">
        <f>IF(T$2=0,0,INDEX('Placebo Lags - Data'!$B:$BA,MATCH($Q21,'Placebo Lags - Data'!$A:$A,0),MATCH(T$1,'Placebo Lags - Data'!$B$1:$BA$1,0)))*T$5</f>
        <v>0</v>
      </c>
      <c r="U21" s="2">
        <f>IF(U$2=0,0,INDEX('Placebo Lags - Data'!$B:$BA,MATCH($Q21,'Placebo Lags - Data'!$A:$A,0),MATCH(U$1,'Placebo Lags - Data'!$B$1:$BA$1,0)))*U$5</f>
        <v>-5.069198552519083E-3</v>
      </c>
      <c r="V21" s="2">
        <f>IF(V$2=0,0,INDEX('Placebo Lags - Data'!$B:$BA,MATCH($Q21,'Placebo Lags - Data'!$A:$A,0),MATCH(V$1,'Placebo Lags - Data'!$B$1:$BA$1,0)))*V$5</f>
        <v>2.7568582445383072E-2</v>
      </c>
      <c r="W21" s="2">
        <f>IF(W$2=0,0,INDEX('Placebo Lags - Data'!$B:$BA,MATCH($Q21,'Placebo Lags - Data'!$A:$A,0),MATCH(W$1,'Placebo Lags - Data'!$B$1:$BA$1,0)))*W$5</f>
        <v>0</v>
      </c>
      <c r="X21" s="2">
        <f>IF(X$2=0,0,INDEX('Placebo Lags - Data'!$B:$BA,MATCH($Q21,'Placebo Lags - Data'!$A:$A,0),MATCH(X$1,'Placebo Lags - Data'!$B$1:$BA$1,0)))*X$5</f>
        <v>-4.4215787202119827E-3</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-1.5370994806289673E-2</v>
      </c>
      <c r="AD21" s="2">
        <f>IF(AD$2=0,0,INDEX('Placebo Lags - Data'!$B:$BA,MATCH($Q21,'Placebo Lags - Data'!$A:$A,0),MATCH(AD$1,'Placebo Lags - Data'!$B$1:$BA$1,0)))*AD$5</f>
        <v>0</v>
      </c>
      <c r="AE21" s="2">
        <f>IF(AE$2=0,0,INDEX('Placebo Lags - Data'!$B:$BA,MATCH($Q21,'Placebo Lags - Data'!$A:$A,0),MATCH(AE$1,'Placebo Lags - Data'!$B$1:$BA$1,0)))*AE$5</f>
        <v>1.3921186327934265E-2</v>
      </c>
      <c r="AF21" s="2">
        <f>IF(AF$2=0,0,INDEX('Placebo Lags - Data'!$B:$BA,MATCH($Q21,'Placebo Lags - Data'!$A:$A,0),MATCH(AF$1,'Placebo Lags - Data'!$B$1:$BA$1,0)))*AF$5</f>
        <v>7.4695702642202377E-3</v>
      </c>
      <c r="AG21" s="2">
        <f>IF(AG$2=0,0,INDEX('Placebo Lags - Data'!$B:$BA,MATCH($Q21,'Placebo Lags - Data'!$A:$A,0),MATCH(AG$1,'Placebo Lags - Data'!$B$1:$BA$1,0)))*AG$5</f>
        <v>0</v>
      </c>
      <c r="AH21" s="2">
        <f>IF(AH$2=0,0,INDEX('Placebo Lags - Data'!$B:$BA,MATCH($Q21,'Placebo Lags - Data'!$A:$A,0),MATCH(AH$1,'Placebo Lags - Data'!$B$1:$BA$1,0)))*AH$5</f>
        <v>-1.410321332514286E-2</v>
      </c>
      <c r="AI21" s="2">
        <f>IF(AI$2=0,0,INDEX('Placebo Lags - Data'!$B:$BA,MATCH($Q21,'Placebo Lags - Data'!$A:$A,0),MATCH(AI$1,'Placebo Lags - Data'!$B$1:$BA$1,0)))*AI$5</f>
        <v>-2.0931493490934372E-2</v>
      </c>
      <c r="AJ21" s="2">
        <f>IF(AJ$2=0,0,INDEX('Placebo Lags - Data'!$B:$BA,MATCH($Q21,'Placebo Lags - Data'!$A:$A,0),MATCH(AJ$1,'Placebo Lags - Data'!$B$1:$BA$1,0)))*AJ$5</f>
        <v>1.0056224651634693E-2</v>
      </c>
      <c r="AK21" s="2">
        <f>IF(AK$2=0,0,INDEX('Placebo Lags - Data'!$B:$BA,MATCH($Q21,'Placebo Lags - Data'!$A:$A,0),MATCH(AK$1,'Placebo Lags - Data'!$B$1:$BA$1,0)))*AK$5</f>
        <v>-3.5725001245737076E-2</v>
      </c>
      <c r="AL21" s="2">
        <f>IF(AL$2=0,0,INDEX('Placebo Lags - Data'!$B:$BA,MATCH($Q21,'Placebo Lags - Data'!$A:$A,0),MATCH(AL$1,'Placebo Lags - Data'!$B$1:$BA$1,0)))*AL$5</f>
        <v>5.2371226251125336E-2</v>
      </c>
      <c r="AM21" s="2">
        <f>IF(AM$2=0,0,INDEX('Placebo Lags - Data'!$B:$BA,MATCH($Q21,'Placebo Lags - Data'!$A:$A,0),MATCH(AM$1,'Placebo Lags - Data'!$B$1:$BA$1,0)))*AM$5</f>
        <v>1.8551167100667953E-2</v>
      </c>
      <c r="AN21" s="2">
        <f>IF(AN$2=0,0,INDEX('Placebo Lags - Data'!$B:$BA,MATCH($Q21,'Placebo Lags - Data'!$A:$A,0),MATCH(AN$1,'Placebo Lags - Data'!$B$1:$BA$1,0)))*AN$5</f>
        <v>-5.8379763504490256E-4</v>
      </c>
      <c r="AO21" s="2">
        <f>IF(AO$2=0,0,INDEX('Placebo Lags - Data'!$B:$BA,MATCH($Q21,'Placebo Lags - Data'!$A:$A,0),MATCH(AO$1,'Placebo Lags - Data'!$B$1:$BA$1,0)))*AO$5</f>
        <v>9.0629700571298599E-3</v>
      </c>
      <c r="AP21" s="2">
        <f>IF(AP$2=0,0,INDEX('Placebo Lags - Data'!$B:$BA,MATCH($Q21,'Placebo Lags - Data'!$A:$A,0),MATCH(AP$1,'Placebo Lags - Data'!$B$1:$BA$1,0)))*AP$5</f>
        <v>-1.6663195565342903E-2</v>
      </c>
      <c r="AQ21" s="2">
        <f>IF(AQ$2=0,0,INDEX('Placebo Lags - Data'!$B:$BA,MATCH($Q21,'Placebo Lags - Data'!$A:$A,0),MATCH(AQ$1,'Placebo Lags - Data'!$B$1:$BA$1,0)))*AQ$5</f>
        <v>-3.5649821162223816E-2</v>
      </c>
      <c r="AR21" s="2">
        <f>IF(AR$2=0,0,INDEX('Placebo Lags - Data'!$B:$BA,MATCH($Q21,'Placebo Lags - Data'!$A:$A,0),MATCH(AR$1,'Placebo Lags - Data'!$B$1:$BA$1,0)))*AR$5</f>
        <v>6.9734424352645874E-2</v>
      </c>
      <c r="AS21" s="2">
        <f>IF(AS$2=0,0,INDEX('Placebo Lags - Data'!$B:$BA,MATCH($Q21,'Placebo Lags - Data'!$A:$A,0),MATCH(AS$1,'Placebo Lags - Data'!$B$1:$BA$1,0)))*AS$5</f>
        <v>1.6518844291567802E-2</v>
      </c>
      <c r="AT21" s="2">
        <f>IF(AT$2=0,0,INDEX('Placebo Lags - Data'!$B:$BA,MATCH($Q21,'Placebo Lags - Data'!$A:$A,0),MATCH(AT$1,'Placebo Lags - Data'!$B$1:$BA$1,0)))*AT$5</f>
        <v>0</v>
      </c>
      <c r="AU21" s="2">
        <f>IF(AU$2=0,0,INDEX('Placebo Lags - Data'!$B:$BA,MATCH($Q21,'Placebo Lags - Data'!$A:$A,0),MATCH(AU$1,'Placebo Lags - Data'!$B$1:$BA$1,0)))*AU$5</f>
        <v>2.8474807739257813E-2</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1.6224745661020279E-2</v>
      </c>
      <c r="AZ21" s="2">
        <f>IF(AZ$2=0,0,INDEX('Placebo Lags - Data'!$B:$BA,MATCH($Q21,'Placebo Lags - Data'!$A:$A,0),MATCH(AZ$1,'Placebo Lags - Data'!$B$1:$BA$1,0)))*AZ$5</f>
        <v>-0.14906282722949982</v>
      </c>
      <c r="BA21" s="2">
        <f>IF(BA$2=0,0,INDEX('Placebo Lags - Data'!$B:$BA,MATCH($Q21,'Placebo Lags - Data'!$A:$A,0),MATCH(BA$1,'Placebo Lags - Data'!$B$1:$BA$1,0)))*BA$5</f>
        <v>4.784400574862957E-3</v>
      </c>
      <c r="BB21" s="2">
        <f>IF(BB$2=0,0,INDEX('Placebo Lags - Data'!$B:$BA,MATCH($Q21,'Placebo Lags - Data'!$A:$A,0),MATCH(BB$1,'Placebo Lags - Data'!$B$1:$BA$1,0)))*BB$5</f>
        <v>0</v>
      </c>
      <c r="BC21" s="2">
        <f>IF(BC$2=0,0,INDEX('Placebo Lags - Data'!$B:$BA,MATCH($Q21,'Placebo Lags - Data'!$A:$A,0),MATCH(BC$1,'Placebo Lags - Data'!$B$1:$BA$1,0)))*BC$5</f>
        <v>6.9288243539631367E-3</v>
      </c>
      <c r="BD21" s="2">
        <f>IF(BD$2=0,0,INDEX('Placebo Lags - Data'!$B:$BA,MATCH($Q21,'Placebo Lags - Data'!$A:$A,0),MATCH(BD$1,'Placebo Lags - Data'!$B$1:$BA$1,0)))*BD$5</f>
        <v>3.3133723773062229E-3</v>
      </c>
      <c r="BE21" s="2">
        <f>IF(BE$2=0,0,INDEX('Placebo Lags - Data'!$B:$BA,MATCH($Q21,'Placebo Lags - Data'!$A:$A,0),MATCH(BE$1,'Placebo Lags - Data'!$B$1:$BA$1,0)))*BE$5</f>
        <v>0</v>
      </c>
      <c r="BF21" s="2">
        <f>IF(BF$2=0,0,INDEX('Placebo Lags - Data'!$B:$BA,MATCH($Q21,'Placebo Lags - Data'!$A:$A,0),MATCH(BF$1,'Placebo Lags - Data'!$B$1:$BA$1,0)))*BF$5</f>
        <v>3.0655392911285162E-3</v>
      </c>
      <c r="BG21" s="2">
        <f>IF(BG$2=0,0,INDEX('Placebo Lags - Data'!$B:$BA,MATCH($Q21,'Placebo Lags - Data'!$A:$A,0),MATCH(BG$1,'Placebo Lags - Data'!$B$1:$BA$1,0)))*BG$5</f>
        <v>6.1653187731280923E-4</v>
      </c>
      <c r="BH21" s="2">
        <f>IF(BH$2=0,0,INDEX('Placebo Lags - Data'!$B:$BA,MATCH($Q21,'Placebo Lags - Data'!$A:$A,0),MATCH(BH$1,'Placebo Lags - Data'!$B$1:$BA$1,0)))*BH$5</f>
        <v>7.1554468013346195E-3</v>
      </c>
      <c r="BI21" s="2">
        <f>IF(BI$2=0,0,INDEX('Placebo Lags - Data'!$B:$BA,MATCH($Q21,'Placebo Lags - Data'!$A:$A,0),MATCH(BI$1,'Placebo Lags - Data'!$B$1:$BA$1,0)))*BI$5</f>
        <v>-1.3895148411393166E-2</v>
      </c>
      <c r="BJ21" s="2">
        <f>IF(BJ$2=0,0,INDEX('Placebo Lags - Data'!$B:$BA,MATCH($Q21,'Placebo Lags - Data'!$A:$A,0),MATCH(BJ$1,'Placebo Lags - Data'!$B$1:$BA$1,0)))*BJ$5</f>
        <v>0</v>
      </c>
      <c r="BK21" s="2">
        <f>IF(BK$2=0,0,INDEX('Placebo Lags - Data'!$B:$BA,MATCH($Q21,'Placebo Lags - Data'!$A:$A,0),MATCH(BK$1,'Placebo Lags - Data'!$B$1:$BA$1,0)))*BK$5</f>
        <v>2.030816487967968E-2</v>
      </c>
      <c r="BL21" s="2">
        <f>IF(BL$2=0,0,INDEX('Placebo Lags - Data'!$B:$BA,MATCH($Q21,'Placebo Lags - Data'!$A:$A,0),MATCH(BL$1,'Placebo Lags - Data'!$B$1:$BA$1,0)))*BL$5</f>
        <v>-1.2480680830776691E-2</v>
      </c>
      <c r="BM21" s="2">
        <f>IF(BM$2=0,0,INDEX('Placebo Lags - Data'!$B:$BA,MATCH($Q21,'Placebo Lags - Data'!$A:$A,0),MATCH(BM$1,'Placebo Lags - Data'!$B$1:$BA$1,0)))*BM$5</f>
        <v>-1.345074363052845E-2</v>
      </c>
      <c r="BN21" s="2">
        <f>IF(BN$2=0,0,INDEX('Placebo Lags - Data'!$B:$BA,MATCH($Q21,'Placebo Lags - Data'!$A:$A,0),MATCH(BN$1,'Placebo Lags - Data'!$B$1:$BA$1,0)))*BN$5</f>
        <v>1.5533146448433399E-2</v>
      </c>
      <c r="BO21" s="2">
        <f>IF(BO$2=0,0,INDEX('Placebo Lags - Data'!$B:$BA,MATCH($Q21,'Placebo Lags - Data'!$A:$A,0),MATCH(BO$1,'Placebo Lags - Data'!$B$1:$BA$1,0)))*BO$5</f>
        <v>1.0620508342981339E-2</v>
      </c>
      <c r="BP21" s="2">
        <f>IF(BP$2=0,0,INDEX('Placebo Lags - Data'!$B:$BA,MATCH($Q21,'Placebo Lags - Data'!$A:$A,0),MATCH(BP$1,'Placebo Lags - Data'!$B$1:$BA$1,0)))*BP$5</f>
        <v>5.0340272486209869E-2</v>
      </c>
      <c r="BQ21" s="2"/>
      <c r="BR21" s="2"/>
    </row>
    <row r="22" spans="1:70" x14ac:dyDescent="0.25">
      <c r="A22" t="s">
        <v>45</v>
      </c>
      <c r="B22" s="2">
        <f t="shared" si="0"/>
        <v>1.6382567880212366</v>
      </c>
      <c r="Q22">
        <f>'Placebo Lags - Data'!A17</f>
        <v>1997</v>
      </c>
      <c r="R22" s="2">
        <f>IF(R$2=0,0,INDEX('Placebo Lags - Data'!$B:$BA,MATCH($Q22,'Placebo Lags - Data'!$A:$A,0),MATCH(R$1,'Placebo Lags - Data'!$B$1:$BA$1,0)))*R$5</f>
        <v>8.6080916225910187E-3</v>
      </c>
      <c r="S22" s="2">
        <f>IF(S$2=0,0,INDEX('Placebo Lags - Data'!$B:$BA,MATCH($Q22,'Placebo Lags - Data'!$A:$A,0),MATCH(S$1,'Placebo Lags - Data'!$B$1:$BA$1,0)))*S$5</f>
        <v>-1.3648450374603271E-2</v>
      </c>
      <c r="T22" s="2">
        <f>IF(T$2=0,0,INDEX('Placebo Lags - Data'!$B:$BA,MATCH($Q22,'Placebo Lags - Data'!$A:$A,0),MATCH(T$1,'Placebo Lags - Data'!$B$1:$BA$1,0)))*T$5</f>
        <v>0</v>
      </c>
      <c r="U22" s="2">
        <f>IF(U$2=0,0,INDEX('Placebo Lags - Data'!$B:$BA,MATCH($Q22,'Placebo Lags - Data'!$A:$A,0),MATCH(U$1,'Placebo Lags - Data'!$B$1:$BA$1,0)))*U$5</f>
        <v>-4.5799851417541504E-2</v>
      </c>
      <c r="V22" s="2">
        <f>IF(V$2=0,0,INDEX('Placebo Lags - Data'!$B:$BA,MATCH($Q22,'Placebo Lags - Data'!$A:$A,0),MATCH(V$1,'Placebo Lags - Data'!$B$1:$BA$1,0)))*V$5</f>
        <v>5.5784892290830612E-2</v>
      </c>
      <c r="W22" s="2">
        <f>IF(W$2=0,0,INDEX('Placebo Lags - Data'!$B:$BA,MATCH($Q22,'Placebo Lags - Data'!$A:$A,0),MATCH(W$1,'Placebo Lags - Data'!$B$1:$BA$1,0)))*W$5</f>
        <v>0</v>
      </c>
      <c r="X22" s="2">
        <f>IF(X$2=0,0,INDEX('Placebo Lags - Data'!$B:$BA,MATCH($Q22,'Placebo Lags - Data'!$A:$A,0),MATCH(X$1,'Placebo Lags - Data'!$B$1:$BA$1,0)))*X$5</f>
        <v>2.183200791478157E-2</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-4.1528288275003433E-3</v>
      </c>
      <c r="AD22" s="2">
        <f>IF(AD$2=0,0,INDEX('Placebo Lags - Data'!$B:$BA,MATCH($Q22,'Placebo Lags - Data'!$A:$A,0),MATCH(AD$1,'Placebo Lags - Data'!$B$1:$BA$1,0)))*AD$5</f>
        <v>0</v>
      </c>
      <c r="AE22" s="2">
        <f>IF(AE$2=0,0,INDEX('Placebo Lags - Data'!$B:$BA,MATCH($Q22,'Placebo Lags - Data'!$A:$A,0),MATCH(AE$1,'Placebo Lags - Data'!$B$1:$BA$1,0)))*AE$5</f>
        <v>-1.1842525564134121E-2</v>
      </c>
      <c r="AF22" s="2">
        <f>IF(AF$2=0,0,INDEX('Placebo Lags - Data'!$B:$BA,MATCH($Q22,'Placebo Lags - Data'!$A:$A,0),MATCH(AF$1,'Placebo Lags - Data'!$B$1:$BA$1,0)))*AF$5</f>
        <v>-1.5103520825505257E-2</v>
      </c>
      <c r="AG22" s="2">
        <f>IF(AG$2=0,0,INDEX('Placebo Lags - Data'!$B:$BA,MATCH($Q22,'Placebo Lags - Data'!$A:$A,0),MATCH(AG$1,'Placebo Lags - Data'!$B$1:$BA$1,0)))*AG$5</f>
        <v>0</v>
      </c>
      <c r="AH22" s="2">
        <f>IF(AH$2=0,0,INDEX('Placebo Lags - Data'!$B:$BA,MATCH($Q22,'Placebo Lags - Data'!$A:$A,0),MATCH(AH$1,'Placebo Lags - Data'!$B$1:$BA$1,0)))*AH$5</f>
        <v>3.620142862200737E-2</v>
      </c>
      <c r="AI22" s="2">
        <f>IF(AI$2=0,0,INDEX('Placebo Lags - Data'!$B:$BA,MATCH($Q22,'Placebo Lags - Data'!$A:$A,0),MATCH(AI$1,'Placebo Lags - Data'!$B$1:$BA$1,0)))*AI$5</f>
        <v>-9.0365149080753326E-3</v>
      </c>
      <c r="AJ22" s="2">
        <f>IF(AJ$2=0,0,INDEX('Placebo Lags - Data'!$B:$BA,MATCH($Q22,'Placebo Lags - Data'!$A:$A,0),MATCH(AJ$1,'Placebo Lags - Data'!$B$1:$BA$1,0)))*AJ$5</f>
        <v>-8.8930400088429451E-3</v>
      </c>
      <c r="AK22" s="2">
        <f>IF(AK$2=0,0,INDEX('Placebo Lags - Data'!$B:$BA,MATCH($Q22,'Placebo Lags - Data'!$A:$A,0),MATCH(AK$1,'Placebo Lags - Data'!$B$1:$BA$1,0)))*AK$5</f>
        <v>1.9010435789823532E-3</v>
      </c>
      <c r="AL22" s="2">
        <f>IF(AL$2=0,0,INDEX('Placebo Lags - Data'!$B:$BA,MATCH($Q22,'Placebo Lags - Data'!$A:$A,0),MATCH(AL$1,'Placebo Lags - Data'!$B$1:$BA$1,0)))*AL$5</f>
        <v>-2.5413887575268745E-2</v>
      </c>
      <c r="AM22" s="2">
        <f>IF(AM$2=0,0,INDEX('Placebo Lags - Data'!$B:$BA,MATCH($Q22,'Placebo Lags - Data'!$A:$A,0),MATCH(AM$1,'Placebo Lags - Data'!$B$1:$BA$1,0)))*AM$5</f>
        <v>-2.6646503829397261E-4</v>
      </c>
      <c r="AN22" s="2">
        <f>IF(AN$2=0,0,INDEX('Placebo Lags - Data'!$B:$BA,MATCH($Q22,'Placebo Lags - Data'!$A:$A,0),MATCH(AN$1,'Placebo Lags - Data'!$B$1:$BA$1,0)))*AN$5</f>
        <v>1.0373533703386784E-2</v>
      </c>
      <c r="AO22" s="2">
        <f>IF(AO$2=0,0,INDEX('Placebo Lags - Data'!$B:$BA,MATCH($Q22,'Placebo Lags - Data'!$A:$A,0),MATCH(AO$1,'Placebo Lags - Data'!$B$1:$BA$1,0)))*AO$5</f>
        <v>3.2350178807973862E-2</v>
      </c>
      <c r="AP22" s="2">
        <f>IF(AP$2=0,0,INDEX('Placebo Lags - Data'!$B:$BA,MATCH($Q22,'Placebo Lags - Data'!$A:$A,0),MATCH(AP$1,'Placebo Lags - Data'!$B$1:$BA$1,0)))*AP$5</f>
        <v>-6.055908277630806E-2</v>
      </c>
      <c r="AQ22" s="2">
        <f>IF(AQ$2=0,0,INDEX('Placebo Lags - Data'!$B:$BA,MATCH($Q22,'Placebo Lags - Data'!$A:$A,0),MATCH(AQ$1,'Placebo Lags - Data'!$B$1:$BA$1,0)))*AQ$5</f>
        <v>9.9670132622122765E-3</v>
      </c>
      <c r="AR22" s="2">
        <f>IF(AR$2=0,0,INDEX('Placebo Lags - Data'!$B:$BA,MATCH($Q22,'Placebo Lags - Data'!$A:$A,0),MATCH(AR$1,'Placebo Lags - Data'!$B$1:$BA$1,0)))*AR$5</f>
        <v>-4.1943829506635666E-2</v>
      </c>
      <c r="AS22" s="2">
        <f>IF(AS$2=0,0,INDEX('Placebo Lags - Data'!$B:$BA,MATCH($Q22,'Placebo Lags - Data'!$A:$A,0),MATCH(AS$1,'Placebo Lags - Data'!$B$1:$BA$1,0)))*AS$5</f>
        <v>6.1752819456160069E-3</v>
      </c>
      <c r="AT22" s="2">
        <f>IF(AT$2=0,0,INDEX('Placebo Lags - Data'!$B:$BA,MATCH($Q22,'Placebo Lags - Data'!$A:$A,0),MATCH(AT$1,'Placebo Lags - Data'!$B$1:$BA$1,0)))*AT$5</f>
        <v>0</v>
      </c>
      <c r="AU22" s="2">
        <f>IF(AU$2=0,0,INDEX('Placebo Lags - Data'!$B:$BA,MATCH($Q22,'Placebo Lags - Data'!$A:$A,0),MATCH(AU$1,'Placebo Lags - Data'!$B$1:$BA$1,0)))*AU$5</f>
        <v>-5.6907165795564651E-2</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3.5516601055860519E-3</v>
      </c>
      <c r="AZ22" s="2">
        <f>IF(AZ$2=0,0,INDEX('Placebo Lags - Data'!$B:$BA,MATCH($Q22,'Placebo Lags - Data'!$A:$A,0),MATCH(AZ$1,'Placebo Lags - Data'!$B$1:$BA$1,0)))*AZ$5</f>
        <v>-2.0830601453781128E-2</v>
      </c>
      <c r="BA22" s="2">
        <f>IF(BA$2=0,0,INDEX('Placebo Lags - Data'!$B:$BA,MATCH($Q22,'Placebo Lags - Data'!$A:$A,0),MATCH(BA$1,'Placebo Lags - Data'!$B$1:$BA$1,0)))*BA$5</f>
        <v>-3.0107048805803061E-3</v>
      </c>
      <c r="BB22" s="2">
        <f>IF(BB$2=0,0,INDEX('Placebo Lags - Data'!$B:$BA,MATCH($Q22,'Placebo Lags - Data'!$A:$A,0),MATCH(BB$1,'Placebo Lags - Data'!$B$1:$BA$1,0)))*BB$5</f>
        <v>0</v>
      </c>
      <c r="BC22" s="2">
        <f>IF(BC$2=0,0,INDEX('Placebo Lags - Data'!$B:$BA,MATCH($Q22,'Placebo Lags - Data'!$A:$A,0),MATCH(BC$1,'Placebo Lags - Data'!$B$1:$BA$1,0)))*BC$5</f>
        <v>-2.9744135215878487E-2</v>
      </c>
      <c r="BD22" s="2">
        <f>IF(BD$2=0,0,INDEX('Placebo Lags - Data'!$B:$BA,MATCH($Q22,'Placebo Lags - Data'!$A:$A,0),MATCH(BD$1,'Placebo Lags - Data'!$B$1:$BA$1,0)))*BD$5</f>
        <v>-3.5822440404444933E-3</v>
      </c>
      <c r="BE22" s="2">
        <f>IF(BE$2=0,0,INDEX('Placebo Lags - Data'!$B:$BA,MATCH($Q22,'Placebo Lags - Data'!$A:$A,0),MATCH(BE$1,'Placebo Lags - Data'!$B$1:$BA$1,0)))*BE$5</f>
        <v>0</v>
      </c>
      <c r="BF22" s="2">
        <f>IF(BF$2=0,0,INDEX('Placebo Lags - Data'!$B:$BA,MATCH($Q22,'Placebo Lags - Data'!$A:$A,0),MATCH(BF$1,'Placebo Lags - Data'!$B$1:$BA$1,0)))*BF$5</f>
        <v>3.5352811217308044E-2</v>
      </c>
      <c r="BG22" s="2">
        <f>IF(BG$2=0,0,INDEX('Placebo Lags - Data'!$B:$BA,MATCH($Q22,'Placebo Lags - Data'!$A:$A,0),MATCH(BG$1,'Placebo Lags - Data'!$B$1:$BA$1,0)))*BG$5</f>
        <v>3.4749365877360106E-3</v>
      </c>
      <c r="BH22" s="2">
        <f>IF(BH$2=0,0,INDEX('Placebo Lags - Data'!$B:$BA,MATCH($Q22,'Placebo Lags - Data'!$A:$A,0),MATCH(BH$1,'Placebo Lags - Data'!$B$1:$BA$1,0)))*BH$5</f>
        <v>-3.5614233929663897E-3</v>
      </c>
      <c r="BI22" s="2">
        <f>IF(BI$2=0,0,INDEX('Placebo Lags - Data'!$B:$BA,MATCH($Q22,'Placebo Lags - Data'!$A:$A,0),MATCH(BI$1,'Placebo Lags - Data'!$B$1:$BA$1,0)))*BI$5</f>
        <v>3.9619314484298229E-3</v>
      </c>
      <c r="BJ22" s="2">
        <f>IF(BJ$2=0,0,INDEX('Placebo Lags - Data'!$B:$BA,MATCH($Q22,'Placebo Lags - Data'!$A:$A,0),MATCH(BJ$1,'Placebo Lags - Data'!$B$1:$BA$1,0)))*BJ$5</f>
        <v>0</v>
      </c>
      <c r="BK22" s="2">
        <f>IF(BK$2=0,0,INDEX('Placebo Lags - Data'!$B:$BA,MATCH($Q22,'Placebo Lags - Data'!$A:$A,0),MATCH(BK$1,'Placebo Lags - Data'!$B$1:$BA$1,0)))*BK$5</f>
        <v>3.705480694770813E-2</v>
      </c>
      <c r="BL22" s="2">
        <f>IF(BL$2=0,0,INDEX('Placebo Lags - Data'!$B:$BA,MATCH($Q22,'Placebo Lags - Data'!$A:$A,0),MATCH(BL$1,'Placebo Lags - Data'!$B$1:$BA$1,0)))*BL$5</f>
        <v>-4.4958083890378475E-3</v>
      </c>
      <c r="BM22" s="2">
        <f>IF(BM$2=0,0,INDEX('Placebo Lags - Data'!$B:$BA,MATCH($Q22,'Placebo Lags - Data'!$A:$A,0),MATCH(BM$1,'Placebo Lags - Data'!$B$1:$BA$1,0)))*BM$5</f>
        <v>-7.8901415690779686E-3</v>
      </c>
      <c r="BN22" s="2">
        <f>IF(BN$2=0,0,INDEX('Placebo Lags - Data'!$B:$BA,MATCH($Q22,'Placebo Lags - Data'!$A:$A,0),MATCH(BN$1,'Placebo Lags - Data'!$B$1:$BA$1,0)))*BN$5</f>
        <v>-1.306363008916378E-2</v>
      </c>
      <c r="BO22" s="2">
        <f>IF(BO$2=0,0,INDEX('Placebo Lags - Data'!$B:$BA,MATCH($Q22,'Placebo Lags - Data'!$A:$A,0),MATCH(BO$1,'Placebo Lags - Data'!$B$1:$BA$1,0)))*BO$5</f>
        <v>-7.7164815738797188E-3</v>
      </c>
      <c r="BP22" s="2">
        <f>IF(BP$2=0,0,INDEX('Placebo Lags - Data'!$B:$BA,MATCH($Q22,'Placebo Lags - Data'!$A:$A,0),MATCH(BP$1,'Placebo Lags - Data'!$B$1:$BA$1,0)))*BP$5</f>
        <v>8.2058645784854889E-2</v>
      </c>
      <c r="BQ22" s="2"/>
      <c r="BR22" s="2"/>
    </row>
    <row r="23" spans="1:70" x14ac:dyDescent="0.25">
      <c r="A23" t="s">
        <v>108</v>
      </c>
      <c r="B23" s="2">
        <f t="shared" si="0"/>
        <v>1.5470797260604996</v>
      </c>
      <c r="Q23">
        <f>'Placebo Lags - Data'!A18</f>
        <v>1998</v>
      </c>
      <c r="R23" s="2">
        <f>IF(R$2=0,0,INDEX('Placebo Lags - Data'!$B:$BA,MATCH($Q23,'Placebo Lags - Data'!$A:$A,0),MATCH(R$1,'Placebo Lags - Data'!$B$1:$BA$1,0)))*R$5</f>
        <v>-2.6830192655324936E-2</v>
      </c>
      <c r="S23" s="2">
        <f>IF(S$2=0,0,INDEX('Placebo Lags - Data'!$B:$BA,MATCH($Q23,'Placebo Lags - Data'!$A:$A,0),MATCH(S$1,'Placebo Lags - Data'!$B$1:$BA$1,0)))*S$5</f>
        <v>-8.5544148460030556E-3</v>
      </c>
      <c r="T23" s="2">
        <f>IF(T$2=0,0,INDEX('Placebo Lags - Data'!$B:$BA,MATCH($Q23,'Placebo Lags - Data'!$A:$A,0),MATCH(T$1,'Placebo Lags - Data'!$B$1:$BA$1,0)))*T$5</f>
        <v>0</v>
      </c>
      <c r="U23" s="2">
        <f>IF(U$2=0,0,INDEX('Placebo Lags - Data'!$B:$BA,MATCH($Q23,'Placebo Lags - Data'!$A:$A,0),MATCH(U$1,'Placebo Lags - Data'!$B$1:$BA$1,0)))*U$5</f>
        <v>4.1044149547815323E-3</v>
      </c>
      <c r="V23" s="2">
        <f>IF(V$2=0,0,INDEX('Placebo Lags - Data'!$B:$BA,MATCH($Q23,'Placebo Lags - Data'!$A:$A,0),MATCH(V$1,'Placebo Lags - Data'!$B$1:$BA$1,0)))*V$5</f>
        <v>4.1542954742908478E-2</v>
      </c>
      <c r="W23" s="2">
        <f>IF(W$2=0,0,INDEX('Placebo Lags - Data'!$B:$BA,MATCH($Q23,'Placebo Lags - Data'!$A:$A,0),MATCH(W$1,'Placebo Lags - Data'!$B$1:$BA$1,0)))*W$5</f>
        <v>0</v>
      </c>
      <c r="X23" s="2">
        <f>IF(X$2=0,0,INDEX('Placebo Lags - Data'!$B:$BA,MATCH($Q23,'Placebo Lags - Data'!$A:$A,0),MATCH(X$1,'Placebo Lags - Data'!$B$1:$BA$1,0)))*X$5</f>
        <v>1.5798337757587433E-2</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6.2916646711528301E-3</v>
      </c>
      <c r="AD23" s="2">
        <f>IF(AD$2=0,0,INDEX('Placebo Lags - Data'!$B:$BA,MATCH($Q23,'Placebo Lags - Data'!$A:$A,0),MATCH(AD$1,'Placebo Lags - Data'!$B$1:$BA$1,0)))*AD$5</f>
        <v>0</v>
      </c>
      <c r="AE23" s="2">
        <f>IF(AE$2=0,0,INDEX('Placebo Lags - Data'!$B:$BA,MATCH($Q23,'Placebo Lags - Data'!$A:$A,0),MATCH(AE$1,'Placebo Lags - Data'!$B$1:$BA$1,0)))*AE$5</f>
        <v>1.23615562915802E-2</v>
      </c>
      <c r="AF23" s="2">
        <f>IF(AF$2=0,0,INDEX('Placebo Lags - Data'!$B:$BA,MATCH($Q23,'Placebo Lags - Data'!$A:$A,0),MATCH(AF$1,'Placebo Lags - Data'!$B$1:$BA$1,0)))*AF$5</f>
        <v>-4.9163643270730972E-2</v>
      </c>
      <c r="AG23" s="2">
        <f>IF(AG$2=0,0,INDEX('Placebo Lags - Data'!$B:$BA,MATCH($Q23,'Placebo Lags - Data'!$A:$A,0),MATCH(AG$1,'Placebo Lags - Data'!$B$1:$BA$1,0)))*AG$5</f>
        <v>0</v>
      </c>
      <c r="AH23" s="2">
        <f>IF(AH$2=0,0,INDEX('Placebo Lags - Data'!$B:$BA,MATCH($Q23,'Placebo Lags - Data'!$A:$A,0),MATCH(AH$1,'Placebo Lags - Data'!$B$1:$BA$1,0)))*AH$5</f>
        <v>1.1845319531857967E-2</v>
      </c>
      <c r="AI23" s="2">
        <f>IF(AI$2=0,0,INDEX('Placebo Lags - Data'!$B:$BA,MATCH($Q23,'Placebo Lags - Data'!$A:$A,0),MATCH(AI$1,'Placebo Lags - Data'!$B$1:$BA$1,0)))*AI$5</f>
        <v>-1.0309318313375115E-3</v>
      </c>
      <c r="AJ23" s="2">
        <f>IF(AJ$2=0,0,INDEX('Placebo Lags - Data'!$B:$BA,MATCH($Q23,'Placebo Lags - Data'!$A:$A,0),MATCH(AJ$1,'Placebo Lags - Data'!$B$1:$BA$1,0)))*AJ$5</f>
        <v>7.5595993548631668E-3</v>
      </c>
      <c r="AK23" s="2">
        <f>IF(AK$2=0,0,INDEX('Placebo Lags - Data'!$B:$BA,MATCH($Q23,'Placebo Lags - Data'!$A:$A,0),MATCH(AK$1,'Placebo Lags - Data'!$B$1:$BA$1,0)))*AK$5</f>
        <v>3.021242655813694E-2</v>
      </c>
      <c r="AL23" s="2">
        <f>IF(AL$2=0,0,INDEX('Placebo Lags - Data'!$B:$BA,MATCH($Q23,'Placebo Lags - Data'!$A:$A,0),MATCH(AL$1,'Placebo Lags - Data'!$B$1:$BA$1,0)))*AL$5</f>
        <v>-1.4467836357653141E-2</v>
      </c>
      <c r="AM23" s="2">
        <f>IF(AM$2=0,0,INDEX('Placebo Lags - Data'!$B:$BA,MATCH($Q23,'Placebo Lags - Data'!$A:$A,0),MATCH(AM$1,'Placebo Lags - Data'!$B$1:$BA$1,0)))*AM$5</f>
        <v>2.7428470551967621E-2</v>
      </c>
      <c r="AN23" s="2">
        <f>IF(AN$2=0,0,INDEX('Placebo Lags - Data'!$B:$BA,MATCH($Q23,'Placebo Lags - Data'!$A:$A,0),MATCH(AN$1,'Placebo Lags - Data'!$B$1:$BA$1,0)))*AN$5</f>
        <v>-8.4285642951726913E-3</v>
      </c>
      <c r="AO23" s="2">
        <f>IF(AO$2=0,0,INDEX('Placebo Lags - Data'!$B:$BA,MATCH($Q23,'Placebo Lags - Data'!$A:$A,0),MATCH(AO$1,'Placebo Lags - Data'!$B$1:$BA$1,0)))*AO$5</f>
        <v>-2.7601858600974083E-2</v>
      </c>
      <c r="AP23" s="2">
        <f>IF(AP$2=0,0,INDEX('Placebo Lags - Data'!$B:$BA,MATCH($Q23,'Placebo Lags - Data'!$A:$A,0),MATCH(AP$1,'Placebo Lags - Data'!$B$1:$BA$1,0)))*AP$5</f>
        <v>-5.9504613280296326E-2</v>
      </c>
      <c r="AQ23" s="2">
        <f>IF(AQ$2=0,0,INDEX('Placebo Lags - Data'!$B:$BA,MATCH($Q23,'Placebo Lags - Data'!$A:$A,0),MATCH(AQ$1,'Placebo Lags - Data'!$B$1:$BA$1,0)))*AQ$5</f>
        <v>2.5248643010854721E-2</v>
      </c>
      <c r="AR23" s="2">
        <f>IF(AR$2=0,0,INDEX('Placebo Lags - Data'!$B:$BA,MATCH($Q23,'Placebo Lags - Data'!$A:$A,0),MATCH(AR$1,'Placebo Lags - Data'!$B$1:$BA$1,0)))*AR$5</f>
        <v>1.8097428604960442E-2</v>
      </c>
      <c r="AS23" s="2">
        <f>IF(AS$2=0,0,INDEX('Placebo Lags - Data'!$B:$BA,MATCH($Q23,'Placebo Lags - Data'!$A:$A,0),MATCH(AS$1,'Placebo Lags - Data'!$B$1:$BA$1,0)))*AS$5</f>
        <v>-2.4300714954733849E-2</v>
      </c>
      <c r="AT23" s="2">
        <f>IF(AT$2=0,0,INDEX('Placebo Lags - Data'!$B:$BA,MATCH($Q23,'Placebo Lags - Data'!$A:$A,0),MATCH(AT$1,'Placebo Lags - Data'!$B$1:$BA$1,0)))*AT$5</f>
        <v>0</v>
      </c>
      <c r="AU23" s="2">
        <f>IF(AU$2=0,0,INDEX('Placebo Lags - Data'!$B:$BA,MATCH($Q23,'Placebo Lags - Data'!$A:$A,0),MATCH(AU$1,'Placebo Lags - Data'!$B$1:$BA$1,0)))*AU$5</f>
        <v>1.3960401527583599E-2</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1.4512280467897654E-3</v>
      </c>
      <c r="AZ23" s="2">
        <f>IF(AZ$2=0,0,INDEX('Placebo Lags - Data'!$B:$BA,MATCH($Q23,'Placebo Lags - Data'!$A:$A,0),MATCH(AZ$1,'Placebo Lags - Data'!$B$1:$BA$1,0)))*AZ$5</f>
        <v>-6.0346934944391251E-2</v>
      </c>
      <c r="BA23" s="2">
        <f>IF(BA$2=0,0,INDEX('Placebo Lags - Data'!$B:$BA,MATCH($Q23,'Placebo Lags - Data'!$A:$A,0),MATCH(BA$1,'Placebo Lags - Data'!$B$1:$BA$1,0)))*BA$5</f>
        <v>-1.714634895324707E-2</v>
      </c>
      <c r="BB23" s="2">
        <f>IF(BB$2=0,0,INDEX('Placebo Lags - Data'!$B:$BA,MATCH($Q23,'Placebo Lags - Data'!$A:$A,0),MATCH(BB$1,'Placebo Lags - Data'!$B$1:$BA$1,0)))*BB$5</f>
        <v>0</v>
      </c>
      <c r="BC23" s="2">
        <f>IF(BC$2=0,0,INDEX('Placebo Lags - Data'!$B:$BA,MATCH($Q23,'Placebo Lags - Data'!$A:$A,0),MATCH(BC$1,'Placebo Lags - Data'!$B$1:$BA$1,0)))*BC$5</f>
        <v>-2.3569988086819649E-2</v>
      </c>
      <c r="BD23" s="2">
        <f>IF(BD$2=0,0,INDEX('Placebo Lags - Data'!$B:$BA,MATCH($Q23,'Placebo Lags - Data'!$A:$A,0),MATCH(BD$1,'Placebo Lags - Data'!$B$1:$BA$1,0)))*BD$5</f>
        <v>-3.1827710568904877E-2</v>
      </c>
      <c r="BE23" s="2">
        <f>IF(BE$2=0,0,INDEX('Placebo Lags - Data'!$B:$BA,MATCH($Q23,'Placebo Lags - Data'!$A:$A,0),MATCH(BE$1,'Placebo Lags - Data'!$B$1:$BA$1,0)))*BE$5</f>
        <v>0</v>
      </c>
      <c r="BF23" s="2">
        <f>IF(BF$2=0,0,INDEX('Placebo Lags - Data'!$B:$BA,MATCH($Q23,'Placebo Lags - Data'!$A:$A,0),MATCH(BF$1,'Placebo Lags - Data'!$B$1:$BA$1,0)))*BF$5</f>
        <v>5.0806619226932526E-2</v>
      </c>
      <c r="BG23" s="2">
        <f>IF(BG$2=0,0,INDEX('Placebo Lags - Data'!$B:$BA,MATCH($Q23,'Placebo Lags - Data'!$A:$A,0),MATCH(BG$1,'Placebo Lags - Data'!$B$1:$BA$1,0)))*BG$5</f>
        <v>-2.2374739870429039E-2</v>
      </c>
      <c r="BH23" s="2">
        <f>IF(BH$2=0,0,INDEX('Placebo Lags - Data'!$B:$BA,MATCH($Q23,'Placebo Lags - Data'!$A:$A,0),MATCH(BH$1,'Placebo Lags - Data'!$B$1:$BA$1,0)))*BH$5</f>
        <v>2.0433461759239435E-3</v>
      </c>
      <c r="BI23" s="2">
        <f>IF(BI$2=0,0,INDEX('Placebo Lags - Data'!$B:$BA,MATCH($Q23,'Placebo Lags - Data'!$A:$A,0),MATCH(BI$1,'Placebo Lags - Data'!$B$1:$BA$1,0)))*BI$5</f>
        <v>-1.1698182672262192E-2</v>
      </c>
      <c r="BJ23" s="2">
        <f>IF(BJ$2=0,0,INDEX('Placebo Lags - Data'!$B:$BA,MATCH($Q23,'Placebo Lags - Data'!$A:$A,0),MATCH(BJ$1,'Placebo Lags - Data'!$B$1:$BA$1,0)))*BJ$5</f>
        <v>0</v>
      </c>
      <c r="BK23" s="2">
        <f>IF(BK$2=0,0,INDEX('Placebo Lags - Data'!$B:$BA,MATCH($Q23,'Placebo Lags - Data'!$A:$A,0),MATCH(BK$1,'Placebo Lags - Data'!$B$1:$BA$1,0)))*BK$5</f>
        <v>-5.9648993192240596E-4</v>
      </c>
      <c r="BL23" s="2">
        <f>IF(BL$2=0,0,INDEX('Placebo Lags - Data'!$B:$BA,MATCH($Q23,'Placebo Lags - Data'!$A:$A,0),MATCH(BL$1,'Placebo Lags - Data'!$B$1:$BA$1,0)))*BL$5</f>
        <v>9.6967536956071854E-3</v>
      </c>
      <c r="BM23" s="2">
        <f>IF(BM$2=0,0,INDEX('Placebo Lags - Data'!$B:$BA,MATCH($Q23,'Placebo Lags - Data'!$A:$A,0),MATCH(BM$1,'Placebo Lags - Data'!$B$1:$BA$1,0)))*BM$5</f>
        <v>-2.7956115081906319E-2</v>
      </c>
      <c r="BN23" s="2">
        <f>IF(BN$2=0,0,INDEX('Placebo Lags - Data'!$B:$BA,MATCH($Q23,'Placebo Lags - Data'!$A:$A,0),MATCH(BN$1,'Placebo Lags - Data'!$B$1:$BA$1,0)))*BN$5</f>
        <v>-1.1497640982270241E-2</v>
      </c>
      <c r="BO23" s="2">
        <f>IF(BO$2=0,0,INDEX('Placebo Lags - Data'!$B:$BA,MATCH($Q23,'Placebo Lags - Data'!$A:$A,0),MATCH(BO$1,'Placebo Lags - Data'!$B$1:$BA$1,0)))*BO$5</f>
        <v>2.122421283274889E-3</v>
      </c>
      <c r="BP23" s="2">
        <f>IF(BP$2=0,0,INDEX('Placebo Lags - Data'!$B:$BA,MATCH($Q23,'Placebo Lags - Data'!$A:$A,0),MATCH(BP$1,'Placebo Lags - Data'!$B$1:$BA$1,0)))*BP$5</f>
        <v>-6.1039086431264877E-2</v>
      </c>
      <c r="BQ23" s="2"/>
      <c r="BR23" s="2"/>
    </row>
    <row r="24" spans="1:70" x14ac:dyDescent="0.25">
      <c r="A24" t="s">
        <v>40</v>
      </c>
      <c r="B24" s="2">
        <f t="shared" si="0"/>
        <v>1.5456627357238777</v>
      </c>
      <c r="Q24">
        <f>'Placebo Lags - Data'!A19</f>
        <v>1999</v>
      </c>
      <c r="R24" s="2">
        <f>IF(R$2=0,0,INDEX('Placebo Lags - Data'!$B:$BA,MATCH($Q24,'Placebo Lags - Data'!$A:$A,0),MATCH(R$1,'Placebo Lags - Data'!$B$1:$BA$1,0)))*R$5</f>
        <v>2.4138728156685829E-2</v>
      </c>
      <c r="S24" s="2">
        <f>IF(S$2=0,0,INDEX('Placebo Lags - Data'!$B:$BA,MATCH($Q24,'Placebo Lags - Data'!$A:$A,0),MATCH(S$1,'Placebo Lags - Data'!$B$1:$BA$1,0)))*S$5</f>
        <v>-7.3472447693347931E-3</v>
      </c>
      <c r="T24" s="2">
        <f>IF(T$2=0,0,INDEX('Placebo Lags - Data'!$B:$BA,MATCH($Q24,'Placebo Lags - Data'!$A:$A,0),MATCH(T$1,'Placebo Lags - Data'!$B$1:$BA$1,0)))*T$5</f>
        <v>0</v>
      </c>
      <c r="U24" s="2">
        <f>IF(U$2=0,0,INDEX('Placebo Lags - Data'!$B:$BA,MATCH($Q24,'Placebo Lags - Data'!$A:$A,0),MATCH(U$1,'Placebo Lags - Data'!$B$1:$BA$1,0)))*U$5</f>
        <v>1.7935123294591904E-2</v>
      </c>
      <c r="V24" s="2">
        <f>IF(V$2=0,0,INDEX('Placebo Lags - Data'!$B:$BA,MATCH($Q24,'Placebo Lags - Data'!$A:$A,0),MATCH(V$1,'Placebo Lags - Data'!$B$1:$BA$1,0)))*V$5</f>
        <v>2.3464510217308998E-2</v>
      </c>
      <c r="W24" s="2">
        <f>IF(W$2=0,0,INDEX('Placebo Lags - Data'!$B:$BA,MATCH($Q24,'Placebo Lags - Data'!$A:$A,0),MATCH(W$1,'Placebo Lags - Data'!$B$1:$BA$1,0)))*W$5</f>
        <v>0</v>
      </c>
      <c r="X24" s="2">
        <f>IF(X$2=0,0,INDEX('Placebo Lags - Data'!$B:$BA,MATCH($Q24,'Placebo Lags - Data'!$A:$A,0),MATCH(X$1,'Placebo Lags - Data'!$B$1:$BA$1,0)))*X$5</f>
        <v>2.8488621115684509E-2</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1.2557979673147202E-2</v>
      </c>
      <c r="AD24" s="2">
        <f>IF(AD$2=0,0,INDEX('Placebo Lags - Data'!$B:$BA,MATCH($Q24,'Placebo Lags - Data'!$A:$A,0),MATCH(AD$1,'Placebo Lags - Data'!$B$1:$BA$1,0)))*AD$5</f>
        <v>0</v>
      </c>
      <c r="AE24" s="2">
        <f>IF(AE$2=0,0,INDEX('Placebo Lags - Data'!$B:$BA,MATCH($Q24,'Placebo Lags - Data'!$A:$A,0),MATCH(AE$1,'Placebo Lags - Data'!$B$1:$BA$1,0)))*AE$5</f>
        <v>2.6630010455846786E-2</v>
      </c>
      <c r="AF24" s="2">
        <f>IF(AF$2=0,0,INDEX('Placebo Lags - Data'!$B:$BA,MATCH($Q24,'Placebo Lags - Data'!$A:$A,0),MATCH(AF$1,'Placebo Lags - Data'!$B$1:$BA$1,0)))*AF$5</f>
        <v>-5.4180948063731194E-3</v>
      </c>
      <c r="AG24" s="2">
        <f>IF(AG$2=0,0,INDEX('Placebo Lags - Data'!$B:$BA,MATCH($Q24,'Placebo Lags - Data'!$A:$A,0),MATCH(AG$1,'Placebo Lags - Data'!$B$1:$BA$1,0)))*AG$5</f>
        <v>0</v>
      </c>
      <c r="AH24" s="2">
        <f>IF(AH$2=0,0,INDEX('Placebo Lags - Data'!$B:$BA,MATCH($Q24,'Placebo Lags - Data'!$A:$A,0),MATCH(AH$1,'Placebo Lags - Data'!$B$1:$BA$1,0)))*AH$5</f>
        <v>-5.2974028512835503E-3</v>
      </c>
      <c r="AI24" s="2">
        <f>IF(AI$2=0,0,INDEX('Placebo Lags - Data'!$B:$BA,MATCH($Q24,'Placebo Lags - Data'!$A:$A,0),MATCH(AI$1,'Placebo Lags - Data'!$B$1:$BA$1,0)))*AI$5</f>
        <v>-2.450655959546566E-2</v>
      </c>
      <c r="AJ24" s="2">
        <f>IF(AJ$2=0,0,INDEX('Placebo Lags - Data'!$B:$BA,MATCH($Q24,'Placebo Lags - Data'!$A:$A,0),MATCH(AJ$1,'Placebo Lags - Data'!$B$1:$BA$1,0)))*AJ$5</f>
        <v>-1.9368695095181465E-2</v>
      </c>
      <c r="AK24" s="2">
        <f>IF(AK$2=0,0,INDEX('Placebo Lags - Data'!$B:$BA,MATCH($Q24,'Placebo Lags - Data'!$A:$A,0),MATCH(AK$1,'Placebo Lags - Data'!$B$1:$BA$1,0)))*AK$5</f>
        <v>-7.9366406425833702E-3</v>
      </c>
      <c r="AL24" s="2">
        <f>IF(AL$2=0,0,INDEX('Placebo Lags - Data'!$B:$BA,MATCH($Q24,'Placebo Lags - Data'!$A:$A,0),MATCH(AL$1,'Placebo Lags - Data'!$B$1:$BA$1,0)))*AL$5</f>
        <v>9.9934209138154984E-3</v>
      </c>
      <c r="AM24" s="2">
        <f>IF(AM$2=0,0,INDEX('Placebo Lags - Data'!$B:$BA,MATCH($Q24,'Placebo Lags - Data'!$A:$A,0),MATCH(AM$1,'Placebo Lags - Data'!$B$1:$BA$1,0)))*AM$5</f>
        <v>-4.5035145012661815E-4</v>
      </c>
      <c r="AN24" s="2">
        <f>IF(AN$2=0,0,INDEX('Placebo Lags - Data'!$B:$BA,MATCH($Q24,'Placebo Lags - Data'!$A:$A,0),MATCH(AN$1,'Placebo Lags - Data'!$B$1:$BA$1,0)))*AN$5</f>
        <v>-1.1802477762103081E-2</v>
      </c>
      <c r="AO24" s="2">
        <f>IF(AO$2=0,0,INDEX('Placebo Lags - Data'!$B:$BA,MATCH($Q24,'Placebo Lags - Data'!$A:$A,0),MATCH(AO$1,'Placebo Lags - Data'!$B$1:$BA$1,0)))*AO$5</f>
        <v>3.101169690489769E-2</v>
      </c>
      <c r="AP24" s="2">
        <f>IF(AP$2=0,0,INDEX('Placebo Lags - Data'!$B:$BA,MATCH($Q24,'Placebo Lags - Data'!$A:$A,0),MATCH(AP$1,'Placebo Lags - Data'!$B$1:$BA$1,0)))*AP$5</f>
        <v>-1.4392389915883541E-2</v>
      </c>
      <c r="AQ24" s="2">
        <f>IF(AQ$2=0,0,INDEX('Placebo Lags - Data'!$B:$BA,MATCH($Q24,'Placebo Lags - Data'!$A:$A,0),MATCH(AQ$1,'Placebo Lags - Data'!$B$1:$BA$1,0)))*AQ$5</f>
        <v>2.4153918027877808E-2</v>
      </c>
      <c r="AR24" s="2">
        <f>IF(AR$2=0,0,INDEX('Placebo Lags - Data'!$B:$BA,MATCH($Q24,'Placebo Lags - Data'!$A:$A,0),MATCH(AR$1,'Placebo Lags - Data'!$B$1:$BA$1,0)))*AR$5</f>
        <v>-8.6571216583251953E-2</v>
      </c>
      <c r="AS24" s="2">
        <f>IF(AS$2=0,0,INDEX('Placebo Lags - Data'!$B:$BA,MATCH($Q24,'Placebo Lags - Data'!$A:$A,0),MATCH(AS$1,'Placebo Lags - Data'!$B$1:$BA$1,0)))*AS$5</f>
        <v>-5.0378650426864624E-2</v>
      </c>
      <c r="AT24" s="2">
        <f>IF(AT$2=0,0,INDEX('Placebo Lags - Data'!$B:$BA,MATCH($Q24,'Placebo Lags - Data'!$A:$A,0),MATCH(AT$1,'Placebo Lags - Data'!$B$1:$BA$1,0)))*AT$5</f>
        <v>0</v>
      </c>
      <c r="AU24" s="2">
        <f>IF(AU$2=0,0,INDEX('Placebo Lags - Data'!$B:$BA,MATCH($Q24,'Placebo Lags - Data'!$A:$A,0),MATCH(AU$1,'Placebo Lags - Data'!$B$1:$BA$1,0)))*AU$5</f>
        <v>-8.4605813026428223E-3</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-6.6459299996495247E-3</v>
      </c>
      <c r="AZ24" s="2">
        <f>IF(AZ$2=0,0,INDEX('Placebo Lags - Data'!$B:$BA,MATCH($Q24,'Placebo Lags - Data'!$A:$A,0),MATCH(AZ$1,'Placebo Lags - Data'!$B$1:$BA$1,0)))*AZ$5</f>
        <v>-1.5250233002007008E-2</v>
      </c>
      <c r="BA24" s="2">
        <f>IF(BA$2=0,0,INDEX('Placebo Lags - Data'!$B:$BA,MATCH($Q24,'Placebo Lags - Data'!$A:$A,0),MATCH(BA$1,'Placebo Lags - Data'!$B$1:$BA$1,0)))*BA$5</f>
        <v>-9.7064757719635963E-3</v>
      </c>
      <c r="BB24" s="2">
        <f>IF(BB$2=0,0,INDEX('Placebo Lags - Data'!$B:$BA,MATCH($Q24,'Placebo Lags - Data'!$A:$A,0),MATCH(BB$1,'Placebo Lags - Data'!$B$1:$BA$1,0)))*BB$5</f>
        <v>0</v>
      </c>
      <c r="BC24" s="2">
        <f>IF(BC$2=0,0,INDEX('Placebo Lags - Data'!$B:$BA,MATCH($Q24,'Placebo Lags - Data'!$A:$A,0),MATCH(BC$1,'Placebo Lags - Data'!$B$1:$BA$1,0)))*BC$5</f>
        <v>-2.4791214615106583E-2</v>
      </c>
      <c r="BD24" s="2">
        <f>IF(BD$2=0,0,INDEX('Placebo Lags - Data'!$B:$BA,MATCH($Q24,'Placebo Lags - Data'!$A:$A,0),MATCH(BD$1,'Placebo Lags - Data'!$B$1:$BA$1,0)))*BD$5</f>
        <v>-4.0234052576124668E-3</v>
      </c>
      <c r="BE24" s="2">
        <f>IF(BE$2=0,0,INDEX('Placebo Lags - Data'!$B:$BA,MATCH($Q24,'Placebo Lags - Data'!$A:$A,0),MATCH(BE$1,'Placebo Lags - Data'!$B$1:$BA$1,0)))*BE$5</f>
        <v>0</v>
      </c>
      <c r="BF24" s="2">
        <f>IF(BF$2=0,0,INDEX('Placebo Lags - Data'!$B:$BA,MATCH($Q24,'Placebo Lags - Data'!$A:$A,0),MATCH(BF$1,'Placebo Lags - Data'!$B$1:$BA$1,0)))*BF$5</f>
        <v>5.4074883460998535E-2</v>
      </c>
      <c r="BG24" s="2">
        <f>IF(BG$2=0,0,INDEX('Placebo Lags - Data'!$B:$BA,MATCH($Q24,'Placebo Lags - Data'!$A:$A,0),MATCH(BG$1,'Placebo Lags - Data'!$B$1:$BA$1,0)))*BG$5</f>
        <v>-7.999880239367485E-3</v>
      </c>
      <c r="BH24" s="2">
        <f>IF(BH$2=0,0,INDEX('Placebo Lags - Data'!$B:$BA,MATCH($Q24,'Placebo Lags - Data'!$A:$A,0),MATCH(BH$1,'Placebo Lags - Data'!$B$1:$BA$1,0)))*BH$5</f>
        <v>-1.073821447789669E-2</v>
      </c>
      <c r="BI24" s="2">
        <f>IF(BI$2=0,0,INDEX('Placebo Lags - Data'!$B:$BA,MATCH($Q24,'Placebo Lags - Data'!$A:$A,0),MATCH(BI$1,'Placebo Lags - Data'!$B$1:$BA$1,0)))*BI$5</f>
        <v>3.3823974430561066E-2</v>
      </c>
      <c r="BJ24" s="2">
        <f>IF(BJ$2=0,0,INDEX('Placebo Lags - Data'!$B:$BA,MATCH($Q24,'Placebo Lags - Data'!$A:$A,0),MATCH(BJ$1,'Placebo Lags - Data'!$B$1:$BA$1,0)))*BJ$5</f>
        <v>0</v>
      </c>
      <c r="BK24" s="2">
        <f>IF(BK$2=0,0,INDEX('Placebo Lags - Data'!$B:$BA,MATCH($Q24,'Placebo Lags - Data'!$A:$A,0),MATCH(BK$1,'Placebo Lags - Data'!$B$1:$BA$1,0)))*BK$5</f>
        <v>8.5969781503081322E-3</v>
      </c>
      <c r="BL24" s="2">
        <f>IF(BL$2=0,0,INDEX('Placebo Lags - Data'!$B:$BA,MATCH($Q24,'Placebo Lags - Data'!$A:$A,0),MATCH(BL$1,'Placebo Lags - Data'!$B$1:$BA$1,0)))*BL$5</f>
        <v>1.5588936395943165E-2</v>
      </c>
      <c r="BM24" s="2">
        <f>IF(BM$2=0,0,INDEX('Placebo Lags - Data'!$B:$BA,MATCH($Q24,'Placebo Lags - Data'!$A:$A,0),MATCH(BM$1,'Placebo Lags - Data'!$B$1:$BA$1,0)))*BM$5</f>
        <v>1.0220460826531053E-3</v>
      </c>
      <c r="BN24" s="2">
        <f>IF(BN$2=0,0,INDEX('Placebo Lags - Data'!$B:$BA,MATCH($Q24,'Placebo Lags - Data'!$A:$A,0),MATCH(BN$1,'Placebo Lags - Data'!$B$1:$BA$1,0)))*BN$5</f>
        <v>8.4926383569836617E-3</v>
      </c>
      <c r="BO24" s="2">
        <f>IF(BO$2=0,0,INDEX('Placebo Lags - Data'!$B:$BA,MATCH($Q24,'Placebo Lags - Data'!$A:$A,0),MATCH(BO$1,'Placebo Lags - Data'!$B$1:$BA$1,0)))*BO$5</f>
        <v>6.6023052204400301E-4</v>
      </c>
      <c r="BP24" s="2">
        <f>IF(BP$2=0,0,INDEX('Placebo Lags - Data'!$B:$BA,MATCH($Q24,'Placebo Lags - Data'!$A:$A,0),MATCH(BP$1,'Placebo Lags - Data'!$B$1:$BA$1,0)))*BP$5</f>
        <v>2.3097926750779152E-2</v>
      </c>
      <c r="BQ24" s="2"/>
      <c r="BR24" s="2"/>
    </row>
    <row r="25" spans="1:70" x14ac:dyDescent="0.25">
      <c r="A25" t="s">
        <v>46</v>
      </c>
      <c r="B25" s="2">
        <f t="shared" si="0"/>
        <v>1.4962049619749094</v>
      </c>
      <c r="Q25">
        <f>'Placebo Lags - Data'!A20</f>
        <v>2000</v>
      </c>
      <c r="R25" s="2">
        <f>IF(R$2=0,0,INDEX('Placebo Lags - Data'!$B:$BA,MATCH($Q25,'Placebo Lags - Data'!$A:$A,0),MATCH(R$1,'Placebo Lags - Data'!$B$1:$BA$1,0)))*R$5</f>
        <v>-4.3791807256639004E-3</v>
      </c>
      <c r="S25" s="2">
        <f>IF(S$2=0,0,INDEX('Placebo Lags - Data'!$B:$BA,MATCH($Q25,'Placebo Lags - Data'!$A:$A,0),MATCH(S$1,'Placebo Lags - Data'!$B$1:$BA$1,0)))*S$5</f>
        <v>-1.4318143017590046E-2</v>
      </c>
      <c r="T25" s="2">
        <f>IF(T$2=0,0,INDEX('Placebo Lags - Data'!$B:$BA,MATCH($Q25,'Placebo Lags - Data'!$A:$A,0),MATCH(T$1,'Placebo Lags - Data'!$B$1:$BA$1,0)))*T$5</f>
        <v>0</v>
      </c>
      <c r="U25" s="2">
        <f>IF(U$2=0,0,INDEX('Placebo Lags - Data'!$B:$BA,MATCH($Q25,'Placebo Lags - Data'!$A:$A,0),MATCH(U$1,'Placebo Lags - Data'!$B$1:$BA$1,0)))*U$5</f>
        <v>-1.8193052383139729E-3</v>
      </c>
      <c r="V25" s="2">
        <f>IF(V$2=0,0,INDEX('Placebo Lags - Data'!$B:$BA,MATCH($Q25,'Placebo Lags - Data'!$A:$A,0),MATCH(V$1,'Placebo Lags - Data'!$B$1:$BA$1,0)))*V$5</f>
        <v>8.3304256200790405E-2</v>
      </c>
      <c r="W25" s="2">
        <f>IF(W$2=0,0,INDEX('Placebo Lags - Data'!$B:$BA,MATCH($Q25,'Placebo Lags - Data'!$A:$A,0),MATCH(W$1,'Placebo Lags - Data'!$B$1:$BA$1,0)))*W$5</f>
        <v>0</v>
      </c>
      <c r="X25" s="2">
        <f>IF(X$2=0,0,INDEX('Placebo Lags - Data'!$B:$BA,MATCH($Q25,'Placebo Lags - Data'!$A:$A,0),MATCH(X$1,'Placebo Lags - Data'!$B$1:$BA$1,0)))*X$5</f>
        <v>3.0182560905814171E-2</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4.1595072252675891E-4</v>
      </c>
      <c r="AD25" s="2">
        <f>IF(AD$2=0,0,INDEX('Placebo Lags - Data'!$B:$BA,MATCH($Q25,'Placebo Lags - Data'!$A:$A,0),MATCH(AD$1,'Placebo Lags - Data'!$B$1:$BA$1,0)))*AD$5</f>
        <v>0</v>
      </c>
      <c r="AE25" s="2">
        <f>IF(AE$2=0,0,INDEX('Placebo Lags - Data'!$B:$BA,MATCH($Q25,'Placebo Lags - Data'!$A:$A,0),MATCH(AE$1,'Placebo Lags - Data'!$B$1:$BA$1,0)))*AE$5</f>
        <v>-1.6003083437681198E-2</v>
      </c>
      <c r="AF25" s="2">
        <f>IF(AF$2=0,0,INDEX('Placebo Lags - Data'!$B:$BA,MATCH($Q25,'Placebo Lags - Data'!$A:$A,0),MATCH(AF$1,'Placebo Lags - Data'!$B$1:$BA$1,0)))*AF$5</f>
        <v>1.7426211386919022E-2</v>
      </c>
      <c r="AG25" s="2">
        <f>IF(AG$2=0,0,INDEX('Placebo Lags - Data'!$B:$BA,MATCH($Q25,'Placebo Lags - Data'!$A:$A,0),MATCH(AG$1,'Placebo Lags - Data'!$B$1:$BA$1,0)))*AG$5</f>
        <v>0</v>
      </c>
      <c r="AH25" s="2">
        <f>IF(AH$2=0,0,INDEX('Placebo Lags - Data'!$B:$BA,MATCH($Q25,'Placebo Lags - Data'!$A:$A,0),MATCH(AH$1,'Placebo Lags - Data'!$B$1:$BA$1,0)))*AH$5</f>
        <v>3.536546602845192E-2</v>
      </c>
      <c r="AI25" s="2">
        <f>IF(AI$2=0,0,INDEX('Placebo Lags - Data'!$B:$BA,MATCH($Q25,'Placebo Lags - Data'!$A:$A,0),MATCH(AI$1,'Placebo Lags - Data'!$B$1:$BA$1,0)))*AI$5</f>
        <v>7.4651450850069523E-3</v>
      </c>
      <c r="AJ25" s="2">
        <f>IF(AJ$2=0,0,INDEX('Placebo Lags - Data'!$B:$BA,MATCH($Q25,'Placebo Lags - Data'!$A:$A,0),MATCH(AJ$1,'Placebo Lags - Data'!$B$1:$BA$1,0)))*AJ$5</f>
        <v>-2.3177176713943481E-2</v>
      </c>
      <c r="AK25" s="2">
        <f>IF(AK$2=0,0,INDEX('Placebo Lags - Data'!$B:$BA,MATCH($Q25,'Placebo Lags - Data'!$A:$A,0),MATCH(AK$1,'Placebo Lags - Data'!$B$1:$BA$1,0)))*AK$5</f>
        <v>6.2478672713041306E-2</v>
      </c>
      <c r="AL25" s="2">
        <f>IF(AL$2=0,0,INDEX('Placebo Lags - Data'!$B:$BA,MATCH($Q25,'Placebo Lags - Data'!$A:$A,0),MATCH(AL$1,'Placebo Lags - Data'!$B$1:$BA$1,0)))*AL$5</f>
        <v>1.0183881968259811E-2</v>
      </c>
      <c r="AM25" s="2">
        <f>IF(AM$2=0,0,INDEX('Placebo Lags - Data'!$B:$BA,MATCH($Q25,'Placebo Lags - Data'!$A:$A,0),MATCH(AM$1,'Placebo Lags - Data'!$B$1:$BA$1,0)))*AM$5</f>
        <v>-4.549854900687933E-3</v>
      </c>
      <c r="AN25" s="2">
        <f>IF(AN$2=0,0,INDEX('Placebo Lags - Data'!$B:$BA,MATCH($Q25,'Placebo Lags - Data'!$A:$A,0),MATCH(AN$1,'Placebo Lags - Data'!$B$1:$BA$1,0)))*AN$5</f>
        <v>1.6458936035633087E-2</v>
      </c>
      <c r="AO25" s="2">
        <f>IF(AO$2=0,0,INDEX('Placebo Lags - Data'!$B:$BA,MATCH($Q25,'Placebo Lags - Data'!$A:$A,0),MATCH(AO$1,'Placebo Lags - Data'!$B$1:$BA$1,0)))*AO$5</f>
        <v>-3.2362878322601318E-2</v>
      </c>
      <c r="AP25" s="2">
        <f>IF(AP$2=0,0,INDEX('Placebo Lags - Data'!$B:$BA,MATCH($Q25,'Placebo Lags - Data'!$A:$A,0),MATCH(AP$1,'Placebo Lags - Data'!$B$1:$BA$1,0)))*AP$5</f>
        <v>1.87029168009758E-2</v>
      </c>
      <c r="AQ25" s="2">
        <f>IF(AQ$2=0,0,INDEX('Placebo Lags - Data'!$B:$BA,MATCH($Q25,'Placebo Lags - Data'!$A:$A,0),MATCH(AQ$1,'Placebo Lags - Data'!$B$1:$BA$1,0)))*AQ$5</f>
        <v>1.1540903709828854E-2</v>
      </c>
      <c r="AR25" s="2">
        <f>IF(AR$2=0,0,INDEX('Placebo Lags - Data'!$B:$BA,MATCH($Q25,'Placebo Lags - Data'!$A:$A,0),MATCH(AR$1,'Placebo Lags - Data'!$B$1:$BA$1,0)))*AR$5</f>
        <v>-3.8857348263263702E-2</v>
      </c>
      <c r="AS25" s="2">
        <f>IF(AS$2=0,0,INDEX('Placebo Lags - Data'!$B:$BA,MATCH($Q25,'Placebo Lags - Data'!$A:$A,0),MATCH(AS$1,'Placebo Lags - Data'!$B$1:$BA$1,0)))*AS$5</f>
        <v>9.6969464793801308E-3</v>
      </c>
      <c r="AT25" s="2">
        <f>IF(AT$2=0,0,INDEX('Placebo Lags - Data'!$B:$BA,MATCH($Q25,'Placebo Lags - Data'!$A:$A,0),MATCH(AT$1,'Placebo Lags - Data'!$B$1:$BA$1,0)))*AT$5</f>
        <v>0</v>
      </c>
      <c r="AU25" s="2">
        <f>IF(AU$2=0,0,INDEX('Placebo Lags - Data'!$B:$BA,MATCH($Q25,'Placebo Lags - Data'!$A:$A,0),MATCH(AU$1,'Placebo Lags - Data'!$B$1:$BA$1,0)))*AU$5</f>
        <v>-4.1974622756242752E-2</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-2.3699399083852768E-2</v>
      </c>
      <c r="AZ25" s="2">
        <f>IF(AZ$2=0,0,INDEX('Placebo Lags - Data'!$B:$BA,MATCH($Q25,'Placebo Lags - Data'!$A:$A,0),MATCH(AZ$1,'Placebo Lags - Data'!$B$1:$BA$1,0)))*AZ$5</f>
        <v>-3.2931171357631683E-2</v>
      </c>
      <c r="BA25" s="2">
        <f>IF(BA$2=0,0,INDEX('Placebo Lags - Data'!$B:$BA,MATCH($Q25,'Placebo Lags - Data'!$A:$A,0),MATCH(BA$1,'Placebo Lags - Data'!$B$1:$BA$1,0)))*BA$5</f>
        <v>-3.0194126069545746E-2</v>
      </c>
      <c r="BB25" s="2">
        <f>IF(BB$2=0,0,INDEX('Placebo Lags - Data'!$B:$BA,MATCH($Q25,'Placebo Lags - Data'!$A:$A,0),MATCH(BB$1,'Placebo Lags - Data'!$B$1:$BA$1,0)))*BB$5</f>
        <v>0</v>
      </c>
      <c r="BC25" s="2">
        <f>IF(BC$2=0,0,INDEX('Placebo Lags - Data'!$B:$BA,MATCH($Q25,'Placebo Lags - Data'!$A:$A,0),MATCH(BC$1,'Placebo Lags - Data'!$B$1:$BA$1,0)))*BC$5</f>
        <v>9.7070112824440002E-3</v>
      </c>
      <c r="BD25" s="2">
        <f>IF(BD$2=0,0,INDEX('Placebo Lags - Data'!$B:$BA,MATCH($Q25,'Placebo Lags - Data'!$A:$A,0),MATCH(BD$1,'Placebo Lags - Data'!$B$1:$BA$1,0)))*BD$5</f>
        <v>-3.8508229772560298E-4</v>
      </c>
      <c r="BE25" s="2">
        <f>IF(BE$2=0,0,INDEX('Placebo Lags - Data'!$B:$BA,MATCH($Q25,'Placebo Lags - Data'!$A:$A,0),MATCH(BE$1,'Placebo Lags - Data'!$B$1:$BA$1,0)))*BE$5</f>
        <v>0</v>
      </c>
      <c r="BF25" s="2">
        <f>IF(BF$2=0,0,INDEX('Placebo Lags - Data'!$B:$BA,MATCH($Q25,'Placebo Lags - Data'!$A:$A,0),MATCH(BF$1,'Placebo Lags - Data'!$B$1:$BA$1,0)))*BF$5</f>
        <v>-2.1897368133068085E-3</v>
      </c>
      <c r="BG25" s="2">
        <f>IF(BG$2=0,0,INDEX('Placebo Lags - Data'!$B:$BA,MATCH($Q25,'Placebo Lags - Data'!$A:$A,0),MATCH(BG$1,'Placebo Lags - Data'!$B$1:$BA$1,0)))*BG$5</f>
        <v>-1.2287357822060585E-3</v>
      </c>
      <c r="BH25" s="2">
        <f>IF(BH$2=0,0,INDEX('Placebo Lags - Data'!$B:$BA,MATCH($Q25,'Placebo Lags - Data'!$A:$A,0),MATCH(BH$1,'Placebo Lags - Data'!$B$1:$BA$1,0)))*BH$5</f>
        <v>1.0472564026713371E-2</v>
      </c>
      <c r="BI25" s="2">
        <f>IF(BI$2=0,0,INDEX('Placebo Lags - Data'!$B:$BA,MATCH($Q25,'Placebo Lags - Data'!$A:$A,0),MATCH(BI$1,'Placebo Lags - Data'!$B$1:$BA$1,0)))*BI$5</f>
        <v>-1.3717759866267443E-3</v>
      </c>
      <c r="BJ25" s="2">
        <f>IF(BJ$2=0,0,INDEX('Placebo Lags - Data'!$B:$BA,MATCH($Q25,'Placebo Lags - Data'!$A:$A,0),MATCH(BJ$1,'Placebo Lags - Data'!$B$1:$BA$1,0)))*BJ$5</f>
        <v>0</v>
      </c>
      <c r="BK25" s="2">
        <f>IF(BK$2=0,0,INDEX('Placebo Lags - Data'!$B:$BA,MATCH($Q25,'Placebo Lags - Data'!$A:$A,0),MATCH(BK$1,'Placebo Lags - Data'!$B$1:$BA$1,0)))*BK$5</f>
        <v>-2.9053475707769394E-2</v>
      </c>
      <c r="BL25" s="2">
        <f>IF(BL$2=0,0,INDEX('Placebo Lags - Data'!$B:$BA,MATCH($Q25,'Placebo Lags - Data'!$A:$A,0),MATCH(BL$1,'Placebo Lags - Data'!$B$1:$BA$1,0)))*BL$5</f>
        <v>1.1961386539041996E-2</v>
      </c>
      <c r="BM25" s="2">
        <f>IF(BM$2=0,0,INDEX('Placebo Lags - Data'!$B:$BA,MATCH($Q25,'Placebo Lags - Data'!$A:$A,0),MATCH(BM$1,'Placebo Lags - Data'!$B$1:$BA$1,0)))*BM$5</f>
        <v>-2.9142803978174925E-3</v>
      </c>
      <c r="BN25" s="2">
        <f>IF(BN$2=0,0,INDEX('Placebo Lags - Data'!$B:$BA,MATCH($Q25,'Placebo Lags - Data'!$A:$A,0),MATCH(BN$1,'Placebo Lags - Data'!$B$1:$BA$1,0)))*BN$5</f>
        <v>-5.2823752164840698E-2</v>
      </c>
      <c r="BO25" s="2">
        <f>IF(BO$2=0,0,INDEX('Placebo Lags - Data'!$B:$BA,MATCH($Q25,'Placebo Lags - Data'!$A:$A,0),MATCH(BO$1,'Placebo Lags - Data'!$B$1:$BA$1,0)))*BO$5</f>
        <v>2.3446248844265938E-2</v>
      </c>
      <c r="BP25" s="2">
        <f>IF(BP$2=0,0,INDEX('Placebo Lags - Data'!$B:$BA,MATCH($Q25,'Placebo Lags - Data'!$A:$A,0),MATCH(BP$1,'Placebo Lags - Data'!$B$1:$BA$1,0)))*BP$5</f>
        <v>6.7993387579917908E-2</v>
      </c>
      <c r="BQ25" s="2"/>
      <c r="BR25" s="2"/>
    </row>
    <row r="26" spans="1:70" x14ac:dyDescent="0.25">
      <c r="A26" t="s">
        <v>127</v>
      </c>
      <c r="B26" s="2">
        <f t="shared" si="0"/>
        <v>1.4516130179190907</v>
      </c>
      <c r="Q26">
        <f>'Placebo Lags - Data'!A21</f>
        <v>2001</v>
      </c>
      <c r="R26" s="2">
        <f>IF(R$2=0,0,INDEX('Placebo Lags - Data'!$B:$BA,MATCH($Q26,'Placebo Lags - Data'!$A:$A,0),MATCH(R$1,'Placebo Lags - Data'!$B$1:$BA$1,0)))*R$5</f>
        <v>1.6687227413058281E-2</v>
      </c>
      <c r="S26" s="2">
        <f>IF(S$2=0,0,INDEX('Placebo Lags - Data'!$B:$BA,MATCH($Q26,'Placebo Lags - Data'!$A:$A,0),MATCH(S$1,'Placebo Lags - Data'!$B$1:$BA$1,0)))*S$5</f>
        <v>1.6348224133253098E-2</v>
      </c>
      <c r="T26" s="2">
        <f>IF(T$2=0,0,INDEX('Placebo Lags - Data'!$B:$BA,MATCH($Q26,'Placebo Lags - Data'!$A:$A,0),MATCH(T$1,'Placebo Lags - Data'!$B$1:$BA$1,0)))*T$5</f>
        <v>0</v>
      </c>
      <c r="U26" s="2">
        <f>IF(U$2=0,0,INDEX('Placebo Lags - Data'!$B:$BA,MATCH($Q26,'Placebo Lags - Data'!$A:$A,0),MATCH(U$1,'Placebo Lags - Data'!$B$1:$BA$1,0)))*U$5</f>
        <v>-1.633838377892971E-2</v>
      </c>
      <c r="V26" s="2">
        <f>IF(V$2=0,0,INDEX('Placebo Lags - Data'!$B:$BA,MATCH($Q26,'Placebo Lags - Data'!$A:$A,0),MATCH(V$1,'Placebo Lags - Data'!$B$1:$BA$1,0)))*V$5</f>
        <v>0.10481783747673035</v>
      </c>
      <c r="W26" s="2">
        <f>IF(W$2=0,0,INDEX('Placebo Lags - Data'!$B:$BA,MATCH($Q26,'Placebo Lags - Data'!$A:$A,0),MATCH(W$1,'Placebo Lags - Data'!$B$1:$BA$1,0)))*W$5</f>
        <v>0</v>
      </c>
      <c r="X26" s="2">
        <f>IF(X$2=0,0,INDEX('Placebo Lags - Data'!$B:$BA,MATCH($Q26,'Placebo Lags - Data'!$A:$A,0),MATCH(X$1,'Placebo Lags - Data'!$B$1:$BA$1,0)))*X$5</f>
        <v>-6.8115214817225933E-3</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-5.5253086611628532E-3</v>
      </c>
      <c r="AD26" s="2">
        <f>IF(AD$2=0,0,INDEX('Placebo Lags - Data'!$B:$BA,MATCH($Q26,'Placebo Lags - Data'!$A:$A,0),MATCH(AD$1,'Placebo Lags - Data'!$B$1:$BA$1,0)))*AD$5</f>
        <v>0</v>
      </c>
      <c r="AE26" s="2">
        <f>IF(AE$2=0,0,INDEX('Placebo Lags - Data'!$B:$BA,MATCH($Q26,'Placebo Lags - Data'!$A:$A,0),MATCH(AE$1,'Placebo Lags - Data'!$B$1:$BA$1,0)))*AE$5</f>
        <v>2.2637760266661644E-2</v>
      </c>
      <c r="AF26" s="2">
        <f>IF(AF$2=0,0,INDEX('Placebo Lags - Data'!$B:$BA,MATCH($Q26,'Placebo Lags - Data'!$A:$A,0),MATCH(AF$1,'Placebo Lags - Data'!$B$1:$BA$1,0)))*AF$5</f>
        <v>-7.6008448377251625E-3</v>
      </c>
      <c r="AG26" s="2">
        <f>IF(AG$2=0,0,INDEX('Placebo Lags - Data'!$B:$BA,MATCH($Q26,'Placebo Lags - Data'!$A:$A,0),MATCH(AG$1,'Placebo Lags - Data'!$B$1:$BA$1,0)))*AG$5</f>
        <v>0</v>
      </c>
      <c r="AH26" s="2">
        <f>IF(AH$2=0,0,INDEX('Placebo Lags - Data'!$B:$BA,MATCH($Q26,'Placebo Lags - Data'!$A:$A,0),MATCH(AH$1,'Placebo Lags - Data'!$B$1:$BA$1,0)))*AH$5</f>
        <v>-9.308595210313797E-3</v>
      </c>
      <c r="AI26" s="2">
        <f>IF(AI$2=0,0,INDEX('Placebo Lags - Data'!$B:$BA,MATCH($Q26,'Placebo Lags - Data'!$A:$A,0),MATCH(AI$1,'Placebo Lags - Data'!$B$1:$BA$1,0)))*AI$5</f>
        <v>2.9954710975289345E-2</v>
      </c>
      <c r="AJ26" s="2">
        <f>IF(AJ$2=0,0,INDEX('Placebo Lags - Data'!$B:$BA,MATCH($Q26,'Placebo Lags - Data'!$A:$A,0),MATCH(AJ$1,'Placebo Lags - Data'!$B$1:$BA$1,0)))*AJ$5</f>
        <v>1.0789297521114349E-2</v>
      </c>
      <c r="AK26" s="2">
        <f>IF(AK$2=0,0,INDEX('Placebo Lags - Data'!$B:$BA,MATCH($Q26,'Placebo Lags - Data'!$A:$A,0),MATCH(AK$1,'Placebo Lags - Data'!$B$1:$BA$1,0)))*AK$5</f>
        <v>6.0478369705379009E-3</v>
      </c>
      <c r="AL26" s="2">
        <f>IF(AL$2=0,0,INDEX('Placebo Lags - Data'!$B:$BA,MATCH($Q26,'Placebo Lags - Data'!$A:$A,0),MATCH(AL$1,'Placebo Lags - Data'!$B$1:$BA$1,0)))*AL$5</f>
        <v>3.1310757622122765E-3</v>
      </c>
      <c r="AM26" s="2">
        <f>IF(AM$2=0,0,INDEX('Placebo Lags - Data'!$B:$BA,MATCH($Q26,'Placebo Lags - Data'!$A:$A,0),MATCH(AM$1,'Placebo Lags - Data'!$B$1:$BA$1,0)))*AM$5</f>
        <v>-1.9392650574445724E-2</v>
      </c>
      <c r="AN26" s="2">
        <f>IF(AN$2=0,0,INDEX('Placebo Lags - Data'!$B:$BA,MATCH($Q26,'Placebo Lags - Data'!$A:$A,0),MATCH(AN$1,'Placebo Lags - Data'!$B$1:$BA$1,0)))*AN$5</f>
        <v>-5.9469277039170265E-3</v>
      </c>
      <c r="AO26" s="2">
        <f>IF(AO$2=0,0,INDEX('Placebo Lags - Data'!$B:$BA,MATCH($Q26,'Placebo Lags - Data'!$A:$A,0),MATCH(AO$1,'Placebo Lags - Data'!$B$1:$BA$1,0)))*AO$5</f>
        <v>1.3697316870093346E-2</v>
      </c>
      <c r="AP26" s="2">
        <f>IF(AP$2=0,0,INDEX('Placebo Lags - Data'!$B:$BA,MATCH($Q26,'Placebo Lags - Data'!$A:$A,0),MATCH(AP$1,'Placebo Lags - Data'!$B$1:$BA$1,0)))*AP$5</f>
        <v>3.9197634905576706E-3</v>
      </c>
      <c r="AQ26" s="2">
        <f>IF(AQ$2=0,0,INDEX('Placebo Lags - Data'!$B:$BA,MATCH($Q26,'Placebo Lags - Data'!$A:$A,0),MATCH(AQ$1,'Placebo Lags - Data'!$B$1:$BA$1,0)))*AQ$5</f>
        <v>-2.5625873357057571E-2</v>
      </c>
      <c r="AR26" s="2">
        <f>IF(AR$2=0,0,INDEX('Placebo Lags - Data'!$B:$BA,MATCH($Q26,'Placebo Lags - Data'!$A:$A,0),MATCH(AR$1,'Placebo Lags - Data'!$B$1:$BA$1,0)))*AR$5</f>
        <v>-2.4363977834582329E-2</v>
      </c>
      <c r="AS26" s="2">
        <f>IF(AS$2=0,0,INDEX('Placebo Lags - Data'!$B:$BA,MATCH($Q26,'Placebo Lags - Data'!$A:$A,0),MATCH(AS$1,'Placebo Lags - Data'!$B$1:$BA$1,0)))*AS$5</f>
        <v>-1.2737646698951721E-2</v>
      </c>
      <c r="AT26" s="2">
        <f>IF(AT$2=0,0,INDEX('Placebo Lags - Data'!$B:$BA,MATCH($Q26,'Placebo Lags - Data'!$A:$A,0),MATCH(AT$1,'Placebo Lags - Data'!$B$1:$BA$1,0)))*AT$5</f>
        <v>0</v>
      </c>
      <c r="AU26" s="2">
        <f>IF(AU$2=0,0,INDEX('Placebo Lags - Data'!$B:$BA,MATCH($Q26,'Placebo Lags - Data'!$A:$A,0),MATCH(AU$1,'Placebo Lags - Data'!$B$1:$BA$1,0)))*AU$5</f>
        <v>2.5345694739371538E-3</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1.9874302670359612E-2</v>
      </c>
      <c r="AZ26" s="2">
        <f>IF(AZ$2=0,0,INDEX('Placebo Lags - Data'!$B:$BA,MATCH($Q26,'Placebo Lags - Data'!$A:$A,0),MATCH(AZ$1,'Placebo Lags - Data'!$B$1:$BA$1,0)))*AZ$5</f>
        <v>-1.9729053601622581E-2</v>
      </c>
      <c r="BA26" s="2">
        <f>IF(BA$2=0,0,INDEX('Placebo Lags - Data'!$B:$BA,MATCH($Q26,'Placebo Lags - Data'!$A:$A,0),MATCH(BA$1,'Placebo Lags - Data'!$B$1:$BA$1,0)))*BA$5</f>
        <v>-2.2857895120978355E-2</v>
      </c>
      <c r="BB26" s="2">
        <f>IF(BB$2=0,0,INDEX('Placebo Lags - Data'!$B:$BA,MATCH($Q26,'Placebo Lags - Data'!$A:$A,0),MATCH(BB$1,'Placebo Lags - Data'!$B$1:$BA$1,0)))*BB$5</f>
        <v>0</v>
      </c>
      <c r="BC26" s="2">
        <f>IF(BC$2=0,0,INDEX('Placebo Lags - Data'!$B:$BA,MATCH($Q26,'Placebo Lags - Data'!$A:$A,0),MATCH(BC$1,'Placebo Lags - Data'!$B$1:$BA$1,0)))*BC$5</f>
        <v>2.1381095051765442E-2</v>
      </c>
      <c r="BD26" s="2">
        <f>IF(BD$2=0,0,INDEX('Placebo Lags - Data'!$B:$BA,MATCH($Q26,'Placebo Lags - Data'!$A:$A,0),MATCH(BD$1,'Placebo Lags - Data'!$B$1:$BA$1,0)))*BD$5</f>
        <v>-2.4801616091281176E-3</v>
      </c>
      <c r="BE26" s="2">
        <f>IF(BE$2=0,0,INDEX('Placebo Lags - Data'!$B:$BA,MATCH($Q26,'Placebo Lags - Data'!$A:$A,0),MATCH(BE$1,'Placebo Lags - Data'!$B$1:$BA$1,0)))*BE$5</f>
        <v>0</v>
      </c>
      <c r="BF26" s="2">
        <f>IF(BF$2=0,0,INDEX('Placebo Lags - Data'!$B:$BA,MATCH($Q26,'Placebo Lags - Data'!$A:$A,0),MATCH(BF$1,'Placebo Lags - Data'!$B$1:$BA$1,0)))*BF$5</f>
        <v>-8.4639087319374084E-2</v>
      </c>
      <c r="BG26" s="2">
        <f>IF(BG$2=0,0,INDEX('Placebo Lags - Data'!$B:$BA,MATCH($Q26,'Placebo Lags - Data'!$A:$A,0),MATCH(BG$1,'Placebo Lags - Data'!$B$1:$BA$1,0)))*BG$5</f>
        <v>-1.4025406911969185E-2</v>
      </c>
      <c r="BH26" s="2">
        <f>IF(BH$2=0,0,INDEX('Placebo Lags - Data'!$B:$BA,MATCH($Q26,'Placebo Lags - Data'!$A:$A,0),MATCH(BH$1,'Placebo Lags - Data'!$B$1:$BA$1,0)))*BH$5</f>
        <v>-4.8623275011777878E-2</v>
      </c>
      <c r="BI26" s="2">
        <f>IF(BI$2=0,0,INDEX('Placebo Lags - Data'!$B:$BA,MATCH($Q26,'Placebo Lags - Data'!$A:$A,0),MATCH(BI$1,'Placebo Lags - Data'!$B$1:$BA$1,0)))*BI$5</f>
        <v>5.1509714685380459E-3</v>
      </c>
      <c r="BJ26" s="2">
        <f>IF(BJ$2=0,0,INDEX('Placebo Lags - Data'!$B:$BA,MATCH($Q26,'Placebo Lags - Data'!$A:$A,0),MATCH(BJ$1,'Placebo Lags - Data'!$B$1:$BA$1,0)))*BJ$5</f>
        <v>0</v>
      </c>
      <c r="BK26" s="2">
        <f>IF(BK$2=0,0,INDEX('Placebo Lags - Data'!$B:$BA,MATCH($Q26,'Placebo Lags - Data'!$A:$A,0),MATCH(BK$1,'Placebo Lags - Data'!$B$1:$BA$1,0)))*BK$5</f>
        <v>1.7623038962483406E-2</v>
      </c>
      <c r="BL26" s="2">
        <f>IF(BL$2=0,0,INDEX('Placebo Lags - Data'!$B:$BA,MATCH($Q26,'Placebo Lags - Data'!$A:$A,0),MATCH(BL$1,'Placebo Lags - Data'!$B$1:$BA$1,0)))*BL$5</f>
        <v>1.5369449742138386E-2</v>
      </c>
      <c r="BM26" s="2">
        <f>IF(BM$2=0,0,INDEX('Placebo Lags - Data'!$B:$BA,MATCH($Q26,'Placebo Lags - Data'!$A:$A,0),MATCH(BM$1,'Placebo Lags - Data'!$B$1:$BA$1,0)))*BM$5</f>
        <v>2.3219237104058266E-2</v>
      </c>
      <c r="BN26" s="2">
        <f>IF(BN$2=0,0,INDEX('Placebo Lags - Data'!$B:$BA,MATCH($Q26,'Placebo Lags - Data'!$A:$A,0),MATCH(BN$1,'Placebo Lags - Data'!$B$1:$BA$1,0)))*BN$5</f>
        <v>1.8077680841088295E-2</v>
      </c>
      <c r="BO26" s="2">
        <f>IF(BO$2=0,0,INDEX('Placebo Lags - Data'!$B:$BA,MATCH($Q26,'Placebo Lags - Data'!$A:$A,0),MATCH(BO$1,'Placebo Lags - Data'!$B$1:$BA$1,0)))*BO$5</f>
        <v>-5.8702370151877403E-3</v>
      </c>
      <c r="BP26" s="2">
        <f>IF(BP$2=0,0,INDEX('Placebo Lags - Data'!$B:$BA,MATCH($Q26,'Placebo Lags - Data'!$A:$A,0),MATCH(BP$1,'Placebo Lags - Data'!$B$1:$BA$1,0)))*BP$5</f>
        <v>-1.0983445681631565E-2</v>
      </c>
      <c r="BQ26" s="2"/>
      <c r="BR26" s="2"/>
    </row>
    <row r="27" spans="1:70" x14ac:dyDescent="0.25">
      <c r="A27" t="s">
        <v>111</v>
      </c>
      <c r="B27" s="2">
        <f t="shared" si="0"/>
        <v>1.3420251808551427</v>
      </c>
      <c r="Q27">
        <f>'Placebo Lags - Data'!A22</f>
        <v>2002</v>
      </c>
      <c r="R27" s="2">
        <f>IF(R$2=0,0,INDEX('Placebo Lags - Data'!$B:$BA,MATCH($Q27,'Placebo Lags - Data'!$A:$A,0),MATCH(R$1,'Placebo Lags - Data'!$B$1:$BA$1,0)))*R$5</f>
        <v>-1.7953429371118546E-2</v>
      </c>
      <c r="S27" s="2">
        <f>IF(S$2=0,0,INDEX('Placebo Lags - Data'!$B:$BA,MATCH($Q27,'Placebo Lags - Data'!$A:$A,0),MATCH(S$1,'Placebo Lags - Data'!$B$1:$BA$1,0)))*S$5</f>
        <v>1.7409349093213677E-3</v>
      </c>
      <c r="T27" s="2">
        <f>IF(T$2=0,0,INDEX('Placebo Lags - Data'!$B:$BA,MATCH($Q27,'Placebo Lags - Data'!$A:$A,0),MATCH(T$1,'Placebo Lags - Data'!$B$1:$BA$1,0)))*T$5</f>
        <v>0</v>
      </c>
      <c r="U27" s="2">
        <f>IF(U$2=0,0,INDEX('Placebo Lags - Data'!$B:$BA,MATCH($Q27,'Placebo Lags - Data'!$A:$A,0),MATCH(U$1,'Placebo Lags - Data'!$B$1:$BA$1,0)))*U$5</f>
        <v>-8.8994968682527542E-3</v>
      </c>
      <c r="V27" s="2">
        <f>IF(V$2=0,0,INDEX('Placebo Lags - Data'!$B:$BA,MATCH($Q27,'Placebo Lags - Data'!$A:$A,0),MATCH(V$1,'Placebo Lags - Data'!$B$1:$BA$1,0)))*V$5</f>
        <v>1.8511680886149406E-2</v>
      </c>
      <c r="W27" s="2">
        <f>IF(W$2=0,0,INDEX('Placebo Lags - Data'!$B:$BA,MATCH($Q27,'Placebo Lags - Data'!$A:$A,0),MATCH(W$1,'Placebo Lags - Data'!$B$1:$BA$1,0)))*W$5</f>
        <v>0</v>
      </c>
      <c r="X27" s="2">
        <f>IF(X$2=0,0,INDEX('Placebo Lags - Data'!$B:$BA,MATCH($Q27,'Placebo Lags - Data'!$A:$A,0),MATCH(X$1,'Placebo Lags - Data'!$B$1:$BA$1,0)))*X$5</f>
        <v>1.4894470805302262E-3</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1.4002830721437931E-2</v>
      </c>
      <c r="AD27" s="2">
        <f>IF(AD$2=0,0,INDEX('Placebo Lags - Data'!$B:$BA,MATCH($Q27,'Placebo Lags - Data'!$A:$A,0),MATCH(AD$1,'Placebo Lags - Data'!$B$1:$BA$1,0)))*AD$5</f>
        <v>0</v>
      </c>
      <c r="AE27" s="2">
        <f>IF(AE$2=0,0,INDEX('Placebo Lags - Data'!$B:$BA,MATCH($Q27,'Placebo Lags - Data'!$A:$A,0),MATCH(AE$1,'Placebo Lags - Data'!$B$1:$BA$1,0)))*AE$5</f>
        <v>5.0311360508203506E-2</v>
      </c>
      <c r="AF27" s="2">
        <f>IF(AF$2=0,0,INDEX('Placebo Lags - Data'!$B:$BA,MATCH($Q27,'Placebo Lags - Data'!$A:$A,0),MATCH(AF$1,'Placebo Lags - Data'!$B$1:$BA$1,0)))*AF$5</f>
        <v>2.0986124873161316E-2</v>
      </c>
      <c r="AG27" s="2">
        <f>IF(AG$2=0,0,INDEX('Placebo Lags - Data'!$B:$BA,MATCH($Q27,'Placebo Lags - Data'!$A:$A,0),MATCH(AG$1,'Placebo Lags - Data'!$B$1:$BA$1,0)))*AG$5</f>
        <v>0</v>
      </c>
      <c r="AH27" s="2">
        <f>IF(AH$2=0,0,INDEX('Placebo Lags - Data'!$B:$BA,MATCH($Q27,'Placebo Lags - Data'!$A:$A,0),MATCH(AH$1,'Placebo Lags - Data'!$B$1:$BA$1,0)))*AH$5</f>
        <v>-5.2731331437826157E-2</v>
      </c>
      <c r="AI27" s="2">
        <f>IF(AI$2=0,0,INDEX('Placebo Lags - Data'!$B:$BA,MATCH($Q27,'Placebo Lags - Data'!$A:$A,0),MATCH(AI$1,'Placebo Lags - Data'!$B$1:$BA$1,0)))*AI$5</f>
        <v>1.279684342443943E-2</v>
      </c>
      <c r="AJ27" s="2">
        <f>IF(AJ$2=0,0,INDEX('Placebo Lags - Data'!$B:$BA,MATCH($Q27,'Placebo Lags - Data'!$A:$A,0),MATCH(AJ$1,'Placebo Lags - Data'!$B$1:$BA$1,0)))*AJ$5</f>
        <v>-4.9906168133020401E-3</v>
      </c>
      <c r="AK27" s="2">
        <f>IF(AK$2=0,0,INDEX('Placebo Lags - Data'!$B:$BA,MATCH($Q27,'Placebo Lags - Data'!$A:$A,0),MATCH(AK$1,'Placebo Lags - Data'!$B$1:$BA$1,0)))*AK$5</f>
        <v>8.6956724524497986E-2</v>
      </c>
      <c r="AL27" s="2">
        <f>IF(AL$2=0,0,INDEX('Placebo Lags - Data'!$B:$BA,MATCH($Q27,'Placebo Lags - Data'!$A:$A,0),MATCH(AL$1,'Placebo Lags - Data'!$B$1:$BA$1,0)))*AL$5</f>
        <v>-4.2775445617735386E-3</v>
      </c>
      <c r="AM27" s="2">
        <f>IF(AM$2=0,0,INDEX('Placebo Lags - Data'!$B:$BA,MATCH($Q27,'Placebo Lags - Data'!$A:$A,0),MATCH(AM$1,'Placebo Lags - Data'!$B$1:$BA$1,0)))*AM$5</f>
        <v>-2.737651951611042E-2</v>
      </c>
      <c r="AN27" s="2">
        <f>IF(AN$2=0,0,INDEX('Placebo Lags - Data'!$B:$BA,MATCH($Q27,'Placebo Lags - Data'!$A:$A,0),MATCH(AN$1,'Placebo Lags - Data'!$B$1:$BA$1,0)))*AN$5</f>
        <v>1.1912819929420948E-2</v>
      </c>
      <c r="AO27" s="2">
        <f>IF(AO$2=0,0,INDEX('Placebo Lags - Data'!$B:$BA,MATCH($Q27,'Placebo Lags - Data'!$A:$A,0),MATCH(AO$1,'Placebo Lags - Data'!$B$1:$BA$1,0)))*AO$5</f>
        <v>-1.7358544573653489E-4</v>
      </c>
      <c r="AP27" s="2">
        <f>IF(AP$2=0,0,INDEX('Placebo Lags - Data'!$B:$BA,MATCH($Q27,'Placebo Lags - Data'!$A:$A,0),MATCH(AP$1,'Placebo Lags - Data'!$B$1:$BA$1,0)))*AP$5</f>
        <v>1.3440588489174843E-2</v>
      </c>
      <c r="AQ27" s="2">
        <f>IF(AQ$2=0,0,INDEX('Placebo Lags - Data'!$B:$BA,MATCH($Q27,'Placebo Lags - Data'!$A:$A,0),MATCH(AQ$1,'Placebo Lags - Data'!$B$1:$BA$1,0)))*AQ$5</f>
        <v>2.7984768152236938E-2</v>
      </c>
      <c r="AR27" s="2">
        <f>IF(AR$2=0,0,INDEX('Placebo Lags - Data'!$B:$BA,MATCH($Q27,'Placebo Lags - Data'!$A:$A,0),MATCH(AR$1,'Placebo Lags - Data'!$B$1:$BA$1,0)))*AR$5</f>
        <v>1.2115827761590481E-2</v>
      </c>
      <c r="AS27" s="2">
        <f>IF(AS$2=0,0,INDEX('Placebo Lags - Data'!$B:$BA,MATCH($Q27,'Placebo Lags - Data'!$A:$A,0),MATCH(AS$1,'Placebo Lags - Data'!$B$1:$BA$1,0)))*AS$5</f>
        <v>-3.2101962715387344E-3</v>
      </c>
      <c r="AT27" s="2">
        <f>IF(AT$2=0,0,INDEX('Placebo Lags - Data'!$B:$BA,MATCH($Q27,'Placebo Lags - Data'!$A:$A,0),MATCH(AT$1,'Placebo Lags - Data'!$B$1:$BA$1,0)))*AT$5</f>
        <v>0</v>
      </c>
      <c r="AU27" s="2">
        <f>IF(AU$2=0,0,INDEX('Placebo Lags - Data'!$B:$BA,MATCH($Q27,'Placebo Lags - Data'!$A:$A,0),MATCH(AU$1,'Placebo Lags - Data'!$B$1:$BA$1,0)))*AU$5</f>
        <v>-2.9463700950145721E-2</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3.6750391591340303E-3</v>
      </c>
      <c r="AZ27" s="2">
        <f>IF(AZ$2=0,0,INDEX('Placebo Lags - Data'!$B:$BA,MATCH($Q27,'Placebo Lags - Data'!$A:$A,0),MATCH(AZ$1,'Placebo Lags - Data'!$B$1:$BA$1,0)))*AZ$5</f>
        <v>-5.2020646631717682E-2</v>
      </c>
      <c r="BA27" s="2">
        <f>IF(BA$2=0,0,INDEX('Placebo Lags - Data'!$B:$BA,MATCH($Q27,'Placebo Lags - Data'!$A:$A,0),MATCH(BA$1,'Placebo Lags - Data'!$B$1:$BA$1,0)))*BA$5</f>
        <v>4.6043833717703819E-3</v>
      </c>
      <c r="BB27" s="2">
        <f>IF(BB$2=0,0,INDEX('Placebo Lags - Data'!$B:$BA,MATCH($Q27,'Placebo Lags - Data'!$A:$A,0),MATCH(BB$1,'Placebo Lags - Data'!$B$1:$BA$1,0)))*BB$5</f>
        <v>0</v>
      </c>
      <c r="BC27" s="2">
        <f>IF(BC$2=0,0,INDEX('Placebo Lags - Data'!$B:$BA,MATCH($Q27,'Placebo Lags - Data'!$A:$A,0),MATCH(BC$1,'Placebo Lags - Data'!$B$1:$BA$1,0)))*BC$5</f>
        <v>-4.0815458633005619E-3</v>
      </c>
      <c r="BD27" s="2">
        <f>IF(BD$2=0,0,INDEX('Placebo Lags - Data'!$B:$BA,MATCH($Q27,'Placebo Lags - Data'!$A:$A,0),MATCH(BD$1,'Placebo Lags - Data'!$B$1:$BA$1,0)))*BD$5</f>
        <v>5.3933885646983981E-4</v>
      </c>
      <c r="BE27" s="2">
        <f>IF(BE$2=0,0,INDEX('Placebo Lags - Data'!$B:$BA,MATCH($Q27,'Placebo Lags - Data'!$A:$A,0),MATCH(BE$1,'Placebo Lags - Data'!$B$1:$BA$1,0)))*BE$5</f>
        <v>0</v>
      </c>
      <c r="BF27" s="2">
        <f>IF(BF$2=0,0,INDEX('Placebo Lags - Data'!$B:$BA,MATCH($Q27,'Placebo Lags - Data'!$A:$A,0),MATCH(BF$1,'Placebo Lags - Data'!$B$1:$BA$1,0)))*BF$5</f>
        <v>-6.9430939853191376E-2</v>
      </c>
      <c r="BG27" s="2">
        <f>IF(BG$2=0,0,INDEX('Placebo Lags - Data'!$B:$BA,MATCH($Q27,'Placebo Lags - Data'!$A:$A,0),MATCH(BG$1,'Placebo Lags - Data'!$B$1:$BA$1,0)))*BG$5</f>
        <v>-5.4244082421064377E-2</v>
      </c>
      <c r="BH27" s="2">
        <f>IF(BH$2=0,0,INDEX('Placebo Lags - Data'!$B:$BA,MATCH($Q27,'Placebo Lags - Data'!$A:$A,0),MATCH(BH$1,'Placebo Lags - Data'!$B$1:$BA$1,0)))*BH$5</f>
        <v>9.6785407513380051E-3</v>
      </c>
      <c r="BI27" s="2">
        <f>IF(BI$2=0,0,INDEX('Placebo Lags - Data'!$B:$BA,MATCH($Q27,'Placebo Lags - Data'!$A:$A,0),MATCH(BI$1,'Placebo Lags - Data'!$B$1:$BA$1,0)))*BI$5</f>
        <v>2.3254092957358807E-4</v>
      </c>
      <c r="BJ27" s="2">
        <f>IF(BJ$2=0,0,INDEX('Placebo Lags - Data'!$B:$BA,MATCH($Q27,'Placebo Lags - Data'!$A:$A,0),MATCH(BJ$1,'Placebo Lags - Data'!$B$1:$BA$1,0)))*BJ$5</f>
        <v>0</v>
      </c>
      <c r="BK27" s="2">
        <f>IF(BK$2=0,0,INDEX('Placebo Lags - Data'!$B:$BA,MATCH($Q27,'Placebo Lags - Data'!$A:$A,0),MATCH(BK$1,'Placebo Lags - Data'!$B$1:$BA$1,0)))*BK$5</f>
        <v>2.2056998685002327E-2</v>
      </c>
      <c r="BL27" s="2">
        <f>IF(BL$2=0,0,INDEX('Placebo Lags - Data'!$B:$BA,MATCH($Q27,'Placebo Lags - Data'!$A:$A,0),MATCH(BL$1,'Placebo Lags - Data'!$B$1:$BA$1,0)))*BL$5</f>
        <v>-1.4540193602442741E-2</v>
      </c>
      <c r="BM27" s="2">
        <f>IF(BM$2=0,0,INDEX('Placebo Lags - Data'!$B:$BA,MATCH($Q27,'Placebo Lags - Data'!$A:$A,0),MATCH(BM$1,'Placebo Lags - Data'!$B$1:$BA$1,0)))*BM$5</f>
        <v>-1.8799703568220139E-2</v>
      </c>
      <c r="BN27" s="2">
        <f>IF(BN$2=0,0,INDEX('Placebo Lags - Data'!$B:$BA,MATCH($Q27,'Placebo Lags - Data'!$A:$A,0),MATCH(BN$1,'Placebo Lags - Data'!$B$1:$BA$1,0)))*BN$5</f>
        <v>-2.7562949806451797E-2</v>
      </c>
      <c r="BO27" s="2">
        <f>IF(BO$2=0,0,INDEX('Placebo Lags - Data'!$B:$BA,MATCH($Q27,'Placebo Lags - Data'!$A:$A,0),MATCH(BO$1,'Placebo Lags - Data'!$B$1:$BA$1,0)))*BO$5</f>
        <v>-1.4106548624113202E-3</v>
      </c>
      <c r="BP27" s="2">
        <f>IF(BP$2=0,0,INDEX('Placebo Lags - Data'!$B:$BA,MATCH($Q27,'Placebo Lags - Data'!$A:$A,0),MATCH(BP$1,'Placebo Lags - Data'!$B$1:$BA$1,0)))*BP$5</f>
        <v>-8.3582503721117973E-3</v>
      </c>
      <c r="BQ27" s="2"/>
      <c r="BR27" s="2"/>
    </row>
    <row r="28" spans="1:70" x14ac:dyDescent="0.25">
      <c r="A28" t="s">
        <v>42</v>
      </c>
      <c r="B28" s="2">
        <f t="shared" si="0"/>
        <v>1.2968463193707409</v>
      </c>
      <c r="Q28">
        <f>'Placebo Lags - Data'!A23</f>
        <v>2003</v>
      </c>
      <c r="R28" s="2">
        <f>IF(R$2=0,0,INDEX('Placebo Lags - Data'!$B:$BA,MATCH($Q28,'Placebo Lags - Data'!$A:$A,0),MATCH(R$1,'Placebo Lags - Data'!$B$1:$BA$1,0)))*R$5</f>
        <v>1.1087233200669289E-2</v>
      </c>
      <c r="S28" s="2">
        <f>IF(S$2=0,0,INDEX('Placebo Lags - Data'!$B:$BA,MATCH($Q28,'Placebo Lags - Data'!$A:$A,0),MATCH(S$1,'Placebo Lags - Data'!$B$1:$BA$1,0)))*S$5</f>
        <v>-8.5255242884159088E-3</v>
      </c>
      <c r="T28" s="2">
        <f>IF(T$2=0,0,INDEX('Placebo Lags - Data'!$B:$BA,MATCH($Q28,'Placebo Lags - Data'!$A:$A,0),MATCH(T$1,'Placebo Lags - Data'!$B$1:$BA$1,0)))*T$5</f>
        <v>0</v>
      </c>
      <c r="U28" s="2">
        <f>IF(U$2=0,0,INDEX('Placebo Lags - Data'!$B:$BA,MATCH($Q28,'Placebo Lags - Data'!$A:$A,0),MATCH(U$1,'Placebo Lags - Data'!$B$1:$BA$1,0)))*U$5</f>
        <v>-9.9707711488008499E-3</v>
      </c>
      <c r="V28" s="2">
        <f>IF(V$2=0,0,INDEX('Placebo Lags - Data'!$B:$BA,MATCH($Q28,'Placebo Lags - Data'!$A:$A,0),MATCH(V$1,'Placebo Lags - Data'!$B$1:$BA$1,0)))*V$5</f>
        <v>-1.1865978129208088E-2</v>
      </c>
      <c r="W28" s="2">
        <f>IF(W$2=0,0,INDEX('Placebo Lags - Data'!$B:$BA,MATCH($Q28,'Placebo Lags - Data'!$A:$A,0),MATCH(W$1,'Placebo Lags - Data'!$B$1:$BA$1,0)))*W$5</f>
        <v>0</v>
      </c>
      <c r="X28" s="2">
        <f>IF(X$2=0,0,INDEX('Placebo Lags - Data'!$B:$BA,MATCH($Q28,'Placebo Lags - Data'!$A:$A,0),MATCH(X$1,'Placebo Lags - Data'!$B$1:$BA$1,0)))*X$5</f>
        <v>8.3432514220476151E-3</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1.0724714957177639E-2</v>
      </c>
      <c r="AD28" s="2">
        <f>IF(AD$2=0,0,INDEX('Placebo Lags - Data'!$B:$BA,MATCH($Q28,'Placebo Lags - Data'!$A:$A,0),MATCH(AD$1,'Placebo Lags - Data'!$B$1:$BA$1,0)))*AD$5</f>
        <v>0</v>
      </c>
      <c r="AE28" s="2">
        <f>IF(AE$2=0,0,INDEX('Placebo Lags - Data'!$B:$BA,MATCH($Q28,'Placebo Lags - Data'!$A:$A,0),MATCH(AE$1,'Placebo Lags - Data'!$B$1:$BA$1,0)))*AE$5</f>
        <v>3.0072778463363647E-3</v>
      </c>
      <c r="AF28" s="2">
        <f>IF(AF$2=0,0,INDEX('Placebo Lags - Data'!$B:$BA,MATCH($Q28,'Placebo Lags - Data'!$A:$A,0),MATCH(AF$1,'Placebo Lags - Data'!$B$1:$BA$1,0)))*AF$5</f>
        <v>1.1344118043780327E-2</v>
      </c>
      <c r="AG28" s="2">
        <f>IF(AG$2=0,0,INDEX('Placebo Lags - Data'!$B:$BA,MATCH($Q28,'Placebo Lags - Data'!$A:$A,0),MATCH(AG$1,'Placebo Lags - Data'!$B$1:$BA$1,0)))*AG$5</f>
        <v>0</v>
      </c>
      <c r="AH28" s="2">
        <f>IF(AH$2=0,0,INDEX('Placebo Lags - Data'!$B:$BA,MATCH($Q28,'Placebo Lags - Data'!$A:$A,0),MATCH(AH$1,'Placebo Lags - Data'!$B$1:$BA$1,0)))*AH$5</f>
        <v>-4.6973071992397308E-2</v>
      </c>
      <c r="AI28" s="2">
        <f>IF(AI$2=0,0,INDEX('Placebo Lags - Data'!$B:$BA,MATCH($Q28,'Placebo Lags - Data'!$A:$A,0),MATCH(AI$1,'Placebo Lags - Data'!$B$1:$BA$1,0)))*AI$5</f>
        <v>-1.5884438762441278E-3</v>
      </c>
      <c r="AJ28" s="2">
        <f>IF(AJ$2=0,0,INDEX('Placebo Lags - Data'!$B:$BA,MATCH($Q28,'Placebo Lags - Data'!$A:$A,0),MATCH(AJ$1,'Placebo Lags - Data'!$B$1:$BA$1,0)))*AJ$5</f>
        <v>-2.9957219958305359E-2</v>
      </c>
      <c r="AK28" s="2">
        <f>IF(AK$2=0,0,INDEX('Placebo Lags - Data'!$B:$BA,MATCH($Q28,'Placebo Lags - Data'!$A:$A,0),MATCH(AK$1,'Placebo Lags - Data'!$B$1:$BA$1,0)))*AK$5</f>
        <v>-7.3946299962699413E-3</v>
      </c>
      <c r="AL28" s="2">
        <f>IF(AL$2=0,0,INDEX('Placebo Lags - Data'!$B:$BA,MATCH($Q28,'Placebo Lags - Data'!$A:$A,0),MATCH(AL$1,'Placebo Lags - Data'!$B$1:$BA$1,0)))*AL$5</f>
        <v>-1.7464172095060349E-2</v>
      </c>
      <c r="AM28" s="2">
        <f>IF(AM$2=0,0,INDEX('Placebo Lags - Data'!$B:$BA,MATCH($Q28,'Placebo Lags - Data'!$A:$A,0),MATCH(AM$1,'Placebo Lags - Data'!$B$1:$BA$1,0)))*AM$5</f>
        <v>-1.6078831627964973E-2</v>
      </c>
      <c r="AN28" s="2">
        <f>IF(AN$2=0,0,INDEX('Placebo Lags - Data'!$B:$BA,MATCH($Q28,'Placebo Lags - Data'!$A:$A,0),MATCH(AN$1,'Placebo Lags - Data'!$B$1:$BA$1,0)))*AN$5</f>
        <v>9.7672417759895325E-3</v>
      </c>
      <c r="AO28" s="2">
        <f>IF(AO$2=0,0,INDEX('Placebo Lags - Data'!$B:$BA,MATCH($Q28,'Placebo Lags - Data'!$A:$A,0),MATCH(AO$1,'Placebo Lags - Data'!$B$1:$BA$1,0)))*AO$5</f>
        <v>-2.4434901773929596E-2</v>
      </c>
      <c r="AP28" s="2">
        <f>IF(AP$2=0,0,INDEX('Placebo Lags - Data'!$B:$BA,MATCH($Q28,'Placebo Lags - Data'!$A:$A,0),MATCH(AP$1,'Placebo Lags - Data'!$B$1:$BA$1,0)))*AP$5</f>
        <v>-2.6266045868396759E-2</v>
      </c>
      <c r="AQ28" s="2">
        <f>IF(AQ$2=0,0,INDEX('Placebo Lags - Data'!$B:$BA,MATCH($Q28,'Placebo Lags - Data'!$A:$A,0),MATCH(AQ$1,'Placebo Lags - Data'!$B$1:$BA$1,0)))*AQ$5</f>
        <v>5.613336805254221E-3</v>
      </c>
      <c r="AR28" s="2">
        <f>IF(AR$2=0,0,INDEX('Placebo Lags - Data'!$B:$BA,MATCH($Q28,'Placebo Lags - Data'!$A:$A,0),MATCH(AR$1,'Placebo Lags - Data'!$B$1:$BA$1,0)))*AR$5</f>
        <v>-2.9432609677314758E-2</v>
      </c>
      <c r="AS28" s="2">
        <f>IF(AS$2=0,0,INDEX('Placebo Lags - Data'!$B:$BA,MATCH($Q28,'Placebo Lags - Data'!$A:$A,0),MATCH(AS$1,'Placebo Lags - Data'!$B$1:$BA$1,0)))*AS$5</f>
        <v>-5.6345716118812561E-2</v>
      </c>
      <c r="AT28" s="2">
        <f>IF(AT$2=0,0,INDEX('Placebo Lags - Data'!$B:$BA,MATCH($Q28,'Placebo Lags - Data'!$A:$A,0),MATCH(AT$1,'Placebo Lags - Data'!$B$1:$BA$1,0)))*AT$5</f>
        <v>0</v>
      </c>
      <c r="AU28" s="2">
        <f>IF(AU$2=0,0,INDEX('Placebo Lags - Data'!$B:$BA,MATCH($Q28,'Placebo Lags - Data'!$A:$A,0),MATCH(AU$1,'Placebo Lags - Data'!$B$1:$BA$1,0)))*AU$5</f>
        <v>3.2083097845315933E-2</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1.4802494551986456E-3</v>
      </c>
      <c r="AZ28" s="2">
        <f>IF(AZ$2=0,0,INDEX('Placebo Lags - Data'!$B:$BA,MATCH($Q28,'Placebo Lags - Data'!$A:$A,0),MATCH(AZ$1,'Placebo Lags - Data'!$B$1:$BA$1,0)))*AZ$5</f>
        <v>-3.9866719394922256E-2</v>
      </c>
      <c r="BA28" s="2">
        <f>IF(BA$2=0,0,INDEX('Placebo Lags - Data'!$B:$BA,MATCH($Q28,'Placebo Lags - Data'!$A:$A,0),MATCH(BA$1,'Placebo Lags - Data'!$B$1:$BA$1,0)))*BA$5</f>
        <v>1.634560152888298E-2</v>
      </c>
      <c r="BB28" s="2">
        <f>IF(BB$2=0,0,INDEX('Placebo Lags - Data'!$B:$BA,MATCH($Q28,'Placebo Lags - Data'!$A:$A,0),MATCH(BB$1,'Placebo Lags - Data'!$B$1:$BA$1,0)))*BB$5</f>
        <v>0</v>
      </c>
      <c r="BC28" s="2">
        <f>IF(BC$2=0,0,INDEX('Placebo Lags - Data'!$B:$BA,MATCH($Q28,'Placebo Lags - Data'!$A:$A,0),MATCH(BC$1,'Placebo Lags - Data'!$B$1:$BA$1,0)))*BC$5</f>
        <v>-1.079278439283371E-2</v>
      </c>
      <c r="BD28" s="2">
        <f>IF(BD$2=0,0,INDEX('Placebo Lags - Data'!$B:$BA,MATCH($Q28,'Placebo Lags - Data'!$A:$A,0),MATCH(BD$1,'Placebo Lags - Data'!$B$1:$BA$1,0)))*BD$5</f>
        <v>9.0308226644992828E-3</v>
      </c>
      <c r="BE28" s="2">
        <f>IF(BE$2=0,0,INDEX('Placebo Lags - Data'!$B:$BA,MATCH($Q28,'Placebo Lags - Data'!$A:$A,0),MATCH(BE$1,'Placebo Lags - Data'!$B$1:$BA$1,0)))*BE$5</f>
        <v>0</v>
      </c>
      <c r="BF28" s="2">
        <f>IF(BF$2=0,0,INDEX('Placebo Lags - Data'!$B:$BA,MATCH($Q28,'Placebo Lags - Data'!$A:$A,0),MATCH(BF$1,'Placebo Lags - Data'!$B$1:$BA$1,0)))*BF$5</f>
        <v>-4.4523689895868301E-2</v>
      </c>
      <c r="BG28" s="2">
        <f>IF(BG$2=0,0,INDEX('Placebo Lags - Data'!$B:$BA,MATCH($Q28,'Placebo Lags - Data'!$A:$A,0),MATCH(BG$1,'Placebo Lags - Data'!$B$1:$BA$1,0)))*BG$5</f>
        <v>-3.601379320025444E-2</v>
      </c>
      <c r="BH28" s="2">
        <f>IF(BH$2=0,0,INDEX('Placebo Lags - Data'!$B:$BA,MATCH($Q28,'Placebo Lags - Data'!$A:$A,0),MATCH(BH$1,'Placebo Lags - Data'!$B$1:$BA$1,0)))*BH$5</f>
        <v>1.9035224104300141E-3</v>
      </c>
      <c r="BI28" s="2">
        <f>IF(BI$2=0,0,INDEX('Placebo Lags - Data'!$B:$BA,MATCH($Q28,'Placebo Lags - Data'!$A:$A,0),MATCH(BI$1,'Placebo Lags - Data'!$B$1:$BA$1,0)))*BI$5</f>
        <v>1.9564764574170113E-2</v>
      </c>
      <c r="BJ28" s="2">
        <f>IF(BJ$2=0,0,INDEX('Placebo Lags - Data'!$B:$BA,MATCH($Q28,'Placebo Lags - Data'!$A:$A,0),MATCH(BJ$1,'Placebo Lags - Data'!$B$1:$BA$1,0)))*BJ$5</f>
        <v>0</v>
      </c>
      <c r="BK28" s="2">
        <f>IF(BK$2=0,0,INDEX('Placebo Lags - Data'!$B:$BA,MATCH($Q28,'Placebo Lags - Data'!$A:$A,0),MATCH(BK$1,'Placebo Lags - Data'!$B$1:$BA$1,0)))*BK$5</f>
        <v>2.6844525709748268E-2</v>
      </c>
      <c r="BL28" s="2">
        <f>IF(BL$2=0,0,INDEX('Placebo Lags - Data'!$B:$BA,MATCH($Q28,'Placebo Lags - Data'!$A:$A,0),MATCH(BL$1,'Placebo Lags - Data'!$B$1:$BA$1,0)))*BL$5</f>
        <v>-9.6308346837759018E-3</v>
      </c>
      <c r="BM28" s="2">
        <f>IF(BM$2=0,0,INDEX('Placebo Lags - Data'!$B:$BA,MATCH($Q28,'Placebo Lags - Data'!$A:$A,0),MATCH(BM$1,'Placebo Lags - Data'!$B$1:$BA$1,0)))*BM$5</f>
        <v>2.0585848018527031E-2</v>
      </c>
      <c r="BN28" s="2">
        <f>IF(BN$2=0,0,INDEX('Placebo Lags - Data'!$B:$BA,MATCH($Q28,'Placebo Lags - Data'!$A:$A,0),MATCH(BN$1,'Placebo Lags - Data'!$B$1:$BA$1,0)))*BN$5</f>
        <v>-1.412105280905962E-3</v>
      </c>
      <c r="BO28" s="2">
        <f>IF(BO$2=0,0,INDEX('Placebo Lags - Data'!$B:$BA,MATCH($Q28,'Placebo Lags - Data'!$A:$A,0),MATCH(BO$1,'Placebo Lags - Data'!$B$1:$BA$1,0)))*BO$5</f>
        <v>-1.4822009950876236E-2</v>
      </c>
      <c r="BP28" s="2">
        <f>IF(BP$2=0,0,INDEX('Placebo Lags - Data'!$B:$BA,MATCH($Q28,'Placebo Lags - Data'!$A:$A,0),MATCH(BP$1,'Placebo Lags - Data'!$B$1:$BA$1,0)))*BP$5</f>
        <v>5.3705178201198578E-2</v>
      </c>
      <c r="BQ28" s="2"/>
      <c r="BR28" s="2"/>
    </row>
    <row r="29" spans="1:70" x14ac:dyDescent="0.25">
      <c r="A29" t="s">
        <v>55</v>
      </c>
      <c r="B29" s="2">
        <f t="shared" si="0"/>
        <v>1.2859869892354854</v>
      </c>
      <c r="Q29">
        <f>'Placebo Lags - Data'!A24</f>
        <v>2004</v>
      </c>
      <c r="R29" s="2">
        <f>IF(R$2=0,0,INDEX('Placebo Lags - Data'!$B:$BA,MATCH($Q29,'Placebo Lags - Data'!$A:$A,0),MATCH(R$1,'Placebo Lags - Data'!$B$1:$BA$1,0)))*R$5</f>
        <v>-1.0212620720267296E-2</v>
      </c>
      <c r="S29" s="2">
        <f>IF(S$2=0,0,INDEX('Placebo Lags - Data'!$B:$BA,MATCH($Q29,'Placebo Lags - Data'!$A:$A,0),MATCH(S$1,'Placebo Lags - Data'!$B$1:$BA$1,0)))*S$5</f>
        <v>-6.6531230695545673E-3</v>
      </c>
      <c r="T29" s="2">
        <f>IF(T$2=0,0,INDEX('Placebo Lags - Data'!$B:$BA,MATCH($Q29,'Placebo Lags - Data'!$A:$A,0),MATCH(T$1,'Placebo Lags - Data'!$B$1:$BA$1,0)))*T$5</f>
        <v>0</v>
      </c>
      <c r="U29" s="2">
        <f>IF(U$2=0,0,INDEX('Placebo Lags - Data'!$B:$BA,MATCH($Q29,'Placebo Lags - Data'!$A:$A,0),MATCH(U$1,'Placebo Lags - Data'!$B$1:$BA$1,0)))*U$5</f>
        <v>1.3463085517287254E-2</v>
      </c>
      <c r="V29" s="2">
        <f>IF(V$2=0,0,INDEX('Placebo Lags - Data'!$B:$BA,MATCH($Q29,'Placebo Lags - Data'!$A:$A,0),MATCH(V$1,'Placebo Lags - Data'!$B$1:$BA$1,0)))*V$5</f>
        <v>1.5235028229653835E-2</v>
      </c>
      <c r="W29" s="2">
        <f>IF(W$2=0,0,INDEX('Placebo Lags - Data'!$B:$BA,MATCH($Q29,'Placebo Lags - Data'!$A:$A,0),MATCH(W$1,'Placebo Lags - Data'!$B$1:$BA$1,0)))*W$5</f>
        <v>0</v>
      </c>
      <c r="X29" s="2">
        <f>IF(X$2=0,0,INDEX('Placebo Lags - Data'!$B:$BA,MATCH($Q29,'Placebo Lags - Data'!$A:$A,0),MATCH(X$1,'Placebo Lags - Data'!$B$1:$BA$1,0)))*X$5</f>
        <v>2.3868225514888763E-2</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2.4374451488256454E-2</v>
      </c>
      <c r="AD29" s="2">
        <f>IF(AD$2=0,0,INDEX('Placebo Lags - Data'!$B:$BA,MATCH($Q29,'Placebo Lags - Data'!$A:$A,0),MATCH(AD$1,'Placebo Lags - Data'!$B$1:$BA$1,0)))*AD$5</f>
        <v>0</v>
      </c>
      <c r="AE29" s="2">
        <f>IF(AE$2=0,0,INDEX('Placebo Lags - Data'!$B:$BA,MATCH($Q29,'Placebo Lags - Data'!$A:$A,0),MATCH(AE$1,'Placebo Lags - Data'!$B$1:$BA$1,0)))*AE$5</f>
        <v>2.6765458285808563E-2</v>
      </c>
      <c r="AF29" s="2">
        <f>IF(AF$2=0,0,INDEX('Placebo Lags - Data'!$B:$BA,MATCH($Q29,'Placebo Lags - Data'!$A:$A,0),MATCH(AF$1,'Placebo Lags - Data'!$B$1:$BA$1,0)))*AF$5</f>
        <v>1.8814671784639359E-2</v>
      </c>
      <c r="AG29" s="2">
        <f>IF(AG$2=0,0,INDEX('Placebo Lags - Data'!$B:$BA,MATCH($Q29,'Placebo Lags - Data'!$A:$A,0),MATCH(AG$1,'Placebo Lags - Data'!$B$1:$BA$1,0)))*AG$5</f>
        <v>0</v>
      </c>
      <c r="AH29" s="2">
        <f>IF(AH$2=0,0,INDEX('Placebo Lags - Data'!$B:$BA,MATCH($Q29,'Placebo Lags - Data'!$A:$A,0),MATCH(AH$1,'Placebo Lags - Data'!$B$1:$BA$1,0)))*AH$5</f>
        <v>5.7717218995094299E-2</v>
      </c>
      <c r="AI29" s="2">
        <f>IF(AI$2=0,0,INDEX('Placebo Lags - Data'!$B:$BA,MATCH($Q29,'Placebo Lags - Data'!$A:$A,0),MATCH(AI$1,'Placebo Lags - Data'!$B$1:$BA$1,0)))*AI$5</f>
        <v>1.6977414488792419E-2</v>
      </c>
      <c r="AJ29" s="2">
        <f>IF(AJ$2=0,0,INDEX('Placebo Lags - Data'!$B:$BA,MATCH($Q29,'Placebo Lags - Data'!$A:$A,0),MATCH(AJ$1,'Placebo Lags - Data'!$B$1:$BA$1,0)))*AJ$5</f>
        <v>-6.5326378680765629E-3</v>
      </c>
      <c r="AK29" s="2">
        <f>IF(AK$2=0,0,INDEX('Placebo Lags - Data'!$B:$BA,MATCH($Q29,'Placebo Lags - Data'!$A:$A,0),MATCH(AK$1,'Placebo Lags - Data'!$B$1:$BA$1,0)))*AK$5</f>
        <v>1.9569164142012596E-2</v>
      </c>
      <c r="AL29" s="2">
        <f>IF(AL$2=0,0,INDEX('Placebo Lags - Data'!$B:$BA,MATCH($Q29,'Placebo Lags - Data'!$A:$A,0),MATCH(AL$1,'Placebo Lags - Data'!$B$1:$BA$1,0)))*AL$5</f>
        <v>-3.5212460905313492E-2</v>
      </c>
      <c r="AM29" s="2">
        <f>IF(AM$2=0,0,INDEX('Placebo Lags - Data'!$B:$BA,MATCH($Q29,'Placebo Lags - Data'!$A:$A,0),MATCH(AM$1,'Placebo Lags - Data'!$B$1:$BA$1,0)))*AM$5</f>
        <v>-1.5513536520302296E-2</v>
      </c>
      <c r="AN29" s="2">
        <f>IF(AN$2=0,0,INDEX('Placebo Lags - Data'!$B:$BA,MATCH($Q29,'Placebo Lags - Data'!$A:$A,0),MATCH(AN$1,'Placebo Lags - Data'!$B$1:$BA$1,0)))*AN$5</f>
        <v>-1.0162650607526302E-2</v>
      </c>
      <c r="AO29" s="2">
        <f>IF(AO$2=0,0,INDEX('Placebo Lags - Data'!$B:$BA,MATCH($Q29,'Placebo Lags - Data'!$A:$A,0),MATCH(AO$1,'Placebo Lags - Data'!$B$1:$BA$1,0)))*AO$5</f>
        <v>1.7023244872689247E-2</v>
      </c>
      <c r="AP29" s="2">
        <f>IF(AP$2=0,0,INDEX('Placebo Lags - Data'!$B:$BA,MATCH($Q29,'Placebo Lags - Data'!$A:$A,0),MATCH(AP$1,'Placebo Lags - Data'!$B$1:$BA$1,0)))*AP$5</f>
        <v>-2.2905627265572548E-2</v>
      </c>
      <c r="AQ29" s="2">
        <f>IF(AQ$2=0,0,INDEX('Placebo Lags - Data'!$B:$BA,MATCH($Q29,'Placebo Lags - Data'!$A:$A,0),MATCH(AQ$1,'Placebo Lags - Data'!$B$1:$BA$1,0)))*AQ$5</f>
        <v>-1.0339652188122272E-2</v>
      </c>
      <c r="AR29" s="2">
        <f>IF(AR$2=0,0,INDEX('Placebo Lags - Data'!$B:$BA,MATCH($Q29,'Placebo Lags - Data'!$A:$A,0),MATCH(AR$1,'Placebo Lags - Data'!$B$1:$BA$1,0)))*AR$5</f>
        <v>-8.6103588342666626E-2</v>
      </c>
      <c r="AS29" s="2">
        <f>IF(AS$2=0,0,INDEX('Placebo Lags - Data'!$B:$BA,MATCH($Q29,'Placebo Lags - Data'!$A:$A,0),MATCH(AS$1,'Placebo Lags - Data'!$B$1:$BA$1,0)))*AS$5</f>
        <v>2.8646672144532204E-3</v>
      </c>
      <c r="AT29" s="2">
        <f>IF(AT$2=0,0,INDEX('Placebo Lags - Data'!$B:$BA,MATCH($Q29,'Placebo Lags - Data'!$A:$A,0),MATCH(AT$1,'Placebo Lags - Data'!$B$1:$BA$1,0)))*AT$5</f>
        <v>0</v>
      </c>
      <c r="AU29" s="2">
        <f>IF(AU$2=0,0,INDEX('Placebo Lags - Data'!$B:$BA,MATCH($Q29,'Placebo Lags - Data'!$A:$A,0),MATCH(AU$1,'Placebo Lags - Data'!$B$1:$BA$1,0)))*AU$5</f>
        <v>1.3404476456344128E-2</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9.9608646705746651E-3</v>
      </c>
      <c r="AZ29" s="2">
        <f>IF(AZ$2=0,0,INDEX('Placebo Lags - Data'!$B:$BA,MATCH($Q29,'Placebo Lags - Data'!$A:$A,0),MATCH(AZ$1,'Placebo Lags - Data'!$B$1:$BA$1,0)))*AZ$5</f>
        <v>4.3024804443120956E-2</v>
      </c>
      <c r="BA29" s="2">
        <f>IF(BA$2=0,0,INDEX('Placebo Lags - Data'!$B:$BA,MATCH($Q29,'Placebo Lags - Data'!$A:$A,0),MATCH(BA$1,'Placebo Lags - Data'!$B$1:$BA$1,0)))*BA$5</f>
        <v>1.411049347370863E-2</v>
      </c>
      <c r="BB29" s="2">
        <f>IF(BB$2=0,0,INDEX('Placebo Lags - Data'!$B:$BA,MATCH($Q29,'Placebo Lags - Data'!$A:$A,0),MATCH(BB$1,'Placebo Lags - Data'!$B$1:$BA$1,0)))*BB$5</f>
        <v>0</v>
      </c>
      <c r="BC29" s="2">
        <f>IF(BC$2=0,0,INDEX('Placebo Lags - Data'!$B:$BA,MATCH($Q29,'Placebo Lags - Data'!$A:$A,0),MATCH(BC$1,'Placebo Lags - Data'!$B$1:$BA$1,0)))*BC$5</f>
        <v>4.4517805799841881E-3</v>
      </c>
      <c r="BD29" s="2">
        <f>IF(BD$2=0,0,INDEX('Placebo Lags - Data'!$B:$BA,MATCH($Q29,'Placebo Lags - Data'!$A:$A,0),MATCH(BD$1,'Placebo Lags - Data'!$B$1:$BA$1,0)))*BD$5</f>
        <v>-2.8492441400885582E-2</v>
      </c>
      <c r="BE29" s="2">
        <f>IF(BE$2=0,0,INDEX('Placebo Lags - Data'!$B:$BA,MATCH($Q29,'Placebo Lags - Data'!$A:$A,0),MATCH(BE$1,'Placebo Lags - Data'!$B$1:$BA$1,0)))*BE$5</f>
        <v>0</v>
      </c>
      <c r="BF29" s="2">
        <f>IF(BF$2=0,0,INDEX('Placebo Lags - Data'!$B:$BA,MATCH($Q29,'Placebo Lags - Data'!$A:$A,0),MATCH(BF$1,'Placebo Lags - Data'!$B$1:$BA$1,0)))*BF$5</f>
        <v>-4.3380990624427795E-2</v>
      </c>
      <c r="BG29" s="2">
        <f>IF(BG$2=0,0,INDEX('Placebo Lags - Data'!$B:$BA,MATCH($Q29,'Placebo Lags - Data'!$A:$A,0),MATCH(BG$1,'Placebo Lags - Data'!$B$1:$BA$1,0)))*BG$5</f>
        <v>1.7275543883442879E-2</v>
      </c>
      <c r="BH29" s="2">
        <f>IF(BH$2=0,0,INDEX('Placebo Lags - Data'!$B:$BA,MATCH($Q29,'Placebo Lags - Data'!$A:$A,0),MATCH(BH$1,'Placebo Lags - Data'!$B$1:$BA$1,0)))*BH$5</f>
        <v>-1.2592596933245659E-2</v>
      </c>
      <c r="BI29" s="2">
        <f>IF(BI$2=0,0,INDEX('Placebo Lags - Data'!$B:$BA,MATCH($Q29,'Placebo Lags - Data'!$A:$A,0),MATCH(BI$1,'Placebo Lags - Data'!$B$1:$BA$1,0)))*BI$5</f>
        <v>2.0209593698382378E-2</v>
      </c>
      <c r="BJ29" s="2">
        <f>IF(BJ$2=0,0,INDEX('Placebo Lags - Data'!$B:$BA,MATCH($Q29,'Placebo Lags - Data'!$A:$A,0),MATCH(BJ$1,'Placebo Lags - Data'!$B$1:$BA$1,0)))*BJ$5</f>
        <v>0</v>
      </c>
      <c r="BK29" s="2">
        <f>IF(BK$2=0,0,INDEX('Placebo Lags - Data'!$B:$BA,MATCH($Q29,'Placebo Lags - Data'!$A:$A,0),MATCH(BK$1,'Placebo Lags - Data'!$B$1:$BA$1,0)))*BK$5</f>
        <v>5.9181049466133118E-2</v>
      </c>
      <c r="BL29" s="2">
        <f>IF(BL$2=0,0,INDEX('Placebo Lags - Data'!$B:$BA,MATCH($Q29,'Placebo Lags - Data'!$A:$A,0),MATCH(BL$1,'Placebo Lags - Data'!$B$1:$BA$1,0)))*BL$5</f>
        <v>-1.6869653016328812E-2</v>
      </c>
      <c r="BM29" s="2">
        <f>IF(BM$2=0,0,INDEX('Placebo Lags - Data'!$B:$BA,MATCH($Q29,'Placebo Lags - Data'!$A:$A,0),MATCH(BM$1,'Placebo Lags - Data'!$B$1:$BA$1,0)))*BM$5</f>
        <v>9.9556222558021545E-3</v>
      </c>
      <c r="BN29" s="2">
        <f>IF(BN$2=0,0,INDEX('Placebo Lags - Data'!$B:$BA,MATCH($Q29,'Placebo Lags - Data'!$A:$A,0),MATCH(BN$1,'Placebo Lags - Data'!$B$1:$BA$1,0)))*BN$5</f>
        <v>2.3889942094683647E-2</v>
      </c>
      <c r="BO29" s="2">
        <f>IF(BO$2=0,0,INDEX('Placebo Lags - Data'!$B:$BA,MATCH($Q29,'Placebo Lags - Data'!$A:$A,0),MATCH(BO$1,'Placebo Lags - Data'!$B$1:$BA$1,0)))*BO$5</f>
        <v>-2.3866579867899418E-3</v>
      </c>
      <c r="BP29" s="2">
        <f>IF(BP$2=0,0,INDEX('Placebo Lags - Data'!$B:$BA,MATCH($Q29,'Placebo Lags - Data'!$A:$A,0),MATCH(BP$1,'Placebo Lags - Data'!$B$1:$BA$1,0)))*BP$5</f>
        <v>-3.0491113662719727E-2</v>
      </c>
      <c r="BQ29" s="2"/>
      <c r="BR29" s="2"/>
    </row>
    <row r="30" spans="1:70" x14ac:dyDescent="0.25">
      <c r="A30" t="s">
        <v>59</v>
      </c>
      <c r="B30" s="2">
        <f t="shared" si="0"/>
        <v>1.283112666886266</v>
      </c>
      <c r="Q30">
        <f>'Placebo Lags - Data'!A25</f>
        <v>2005</v>
      </c>
      <c r="R30" s="2">
        <f>IF(R$2=0,0,INDEX('Placebo Lags - Data'!$B:$BA,MATCH($Q30,'Placebo Lags - Data'!$A:$A,0),MATCH(R$1,'Placebo Lags - Data'!$B$1:$BA$1,0)))*R$5</f>
        <v>1.0464324615895748E-2</v>
      </c>
      <c r="S30" s="2">
        <f>IF(S$2=0,0,INDEX('Placebo Lags - Data'!$B:$BA,MATCH($Q30,'Placebo Lags - Data'!$A:$A,0),MATCH(S$1,'Placebo Lags - Data'!$B$1:$BA$1,0)))*S$5</f>
        <v>3.1635657069273293E-4</v>
      </c>
      <c r="T30" s="2">
        <f>IF(T$2=0,0,INDEX('Placebo Lags - Data'!$B:$BA,MATCH($Q30,'Placebo Lags - Data'!$A:$A,0),MATCH(T$1,'Placebo Lags - Data'!$B$1:$BA$1,0)))*T$5</f>
        <v>0</v>
      </c>
      <c r="U30" s="2">
        <f>IF(U$2=0,0,INDEX('Placebo Lags - Data'!$B:$BA,MATCH($Q30,'Placebo Lags - Data'!$A:$A,0),MATCH(U$1,'Placebo Lags - Data'!$B$1:$BA$1,0)))*U$5</f>
        <v>8.2174269482493401E-3</v>
      </c>
      <c r="V30" s="2">
        <f>IF(V$2=0,0,INDEX('Placebo Lags - Data'!$B:$BA,MATCH($Q30,'Placebo Lags - Data'!$A:$A,0),MATCH(V$1,'Placebo Lags - Data'!$B$1:$BA$1,0)))*V$5</f>
        <v>4.0967803448438644E-2</v>
      </c>
      <c r="W30" s="2">
        <f>IF(W$2=0,0,INDEX('Placebo Lags - Data'!$B:$BA,MATCH($Q30,'Placebo Lags - Data'!$A:$A,0),MATCH(W$1,'Placebo Lags - Data'!$B$1:$BA$1,0)))*W$5</f>
        <v>0</v>
      </c>
      <c r="X30" s="2">
        <f>IF(X$2=0,0,INDEX('Placebo Lags - Data'!$B:$BA,MATCH($Q30,'Placebo Lags - Data'!$A:$A,0),MATCH(X$1,'Placebo Lags - Data'!$B$1:$BA$1,0)))*X$5</f>
        <v>-3.1221196055412292E-2</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1.9989663269370794E-3</v>
      </c>
      <c r="AD30" s="2">
        <f>IF(AD$2=0,0,INDEX('Placebo Lags - Data'!$B:$BA,MATCH($Q30,'Placebo Lags - Data'!$A:$A,0),MATCH(AD$1,'Placebo Lags - Data'!$B$1:$BA$1,0)))*AD$5</f>
        <v>0</v>
      </c>
      <c r="AE30" s="2">
        <f>IF(AE$2=0,0,INDEX('Placebo Lags - Data'!$B:$BA,MATCH($Q30,'Placebo Lags - Data'!$A:$A,0),MATCH(AE$1,'Placebo Lags - Data'!$B$1:$BA$1,0)))*AE$5</f>
        <v>2.5250520557165146E-2</v>
      </c>
      <c r="AF30" s="2">
        <f>IF(AF$2=0,0,INDEX('Placebo Lags - Data'!$B:$BA,MATCH($Q30,'Placebo Lags - Data'!$A:$A,0),MATCH(AF$1,'Placebo Lags - Data'!$B$1:$BA$1,0)))*AF$5</f>
        <v>-2.64024268835783E-3</v>
      </c>
      <c r="AG30" s="2">
        <f>IF(AG$2=0,0,INDEX('Placebo Lags - Data'!$B:$BA,MATCH($Q30,'Placebo Lags - Data'!$A:$A,0),MATCH(AG$1,'Placebo Lags - Data'!$B$1:$BA$1,0)))*AG$5</f>
        <v>0</v>
      </c>
      <c r="AH30" s="2">
        <f>IF(AH$2=0,0,INDEX('Placebo Lags - Data'!$B:$BA,MATCH($Q30,'Placebo Lags - Data'!$A:$A,0),MATCH(AH$1,'Placebo Lags - Data'!$B$1:$BA$1,0)))*AH$5</f>
        <v>4.4127359986305237E-2</v>
      </c>
      <c r="AI30" s="2">
        <f>IF(AI$2=0,0,INDEX('Placebo Lags - Data'!$B:$BA,MATCH($Q30,'Placebo Lags - Data'!$A:$A,0),MATCH(AI$1,'Placebo Lags - Data'!$B$1:$BA$1,0)))*AI$5</f>
        <v>-1.0480240453034639E-3</v>
      </c>
      <c r="AJ30" s="2">
        <f>IF(AJ$2=0,0,INDEX('Placebo Lags - Data'!$B:$BA,MATCH($Q30,'Placebo Lags - Data'!$A:$A,0),MATCH(AJ$1,'Placebo Lags - Data'!$B$1:$BA$1,0)))*AJ$5</f>
        <v>-1.3587402645498514E-3</v>
      </c>
      <c r="AK30" s="2">
        <f>IF(AK$2=0,0,INDEX('Placebo Lags - Data'!$B:$BA,MATCH($Q30,'Placebo Lags - Data'!$A:$A,0),MATCH(AK$1,'Placebo Lags - Data'!$B$1:$BA$1,0)))*AK$5</f>
        <v>-1.3410221785306931E-2</v>
      </c>
      <c r="AL30" s="2">
        <f>IF(AL$2=0,0,INDEX('Placebo Lags - Data'!$B:$BA,MATCH($Q30,'Placebo Lags - Data'!$A:$A,0),MATCH(AL$1,'Placebo Lags - Data'!$B$1:$BA$1,0)))*AL$5</f>
        <v>-7.4698664247989655E-3</v>
      </c>
      <c r="AM30" s="2">
        <f>IF(AM$2=0,0,INDEX('Placebo Lags - Data'!$B:$BA,MATCH($Q30,'Placebo Lags - Data'!$A:$A,0),MATCH(AM$1,'Placebo Lags - Data'!$B$1:$BA$1,0)))*AM$5</f>
        <v>2.7243949007242918E-3</v>
      </c>
      <c r="AN30" s="2">
        <f>IF(AN$2=0,0,INDEX('Placebo Lags - Data'!$B:$BA,MATCH($Q30,'Placebo Lags - Data'!$A:$A,0),MATCH(AN$1,'Placebo Lags - Data'!$B$1:$BA$1,0)))*AN$5</f>
        <v>9.6538914367556572E-3</v>
      </c>
      <c r="AO30" s="2">
        <f>IF(AO$2=0,0,INDEX('Placebo Lags - Data'!$B:$BA,MATCH($Q30,'Placebo Lags - Data'!$A:$A,0),MATCH(AO$1,'Placebo Lags - Data'!$B$1:$BA$1,0)))*AO$5</f>
        <v>5.845031701028347E-3</v>
      </c>
      <c r="AP30" s="2">
        <f>IF(AP$2=0,0,INDEX('Placebo Lags - Data'!$B:$BA,MATCH($Q30,'Placebo Lags - Data'!$A:$A,0),MATCH(AP$1,'Placebo Lags - Data'!$B$1:$BA$1,0)))*AP$5</f>
        <v>-4.1447024792432785E-2</v>
      </c>
      <c r="AQ30" s="2">
        <f>IF(AQ$2=0,0,INDEX('Placebo Lags - Data'!$B:$BA,MATCH($Q30,'Placebo Lags - Data'!$A:$A,0),MATCH(AQ$1,'Placebo Lags - Data'!$B$1:$BA$1,0)))*AQ$5</f>
        <v>1.8010411411523819E-2</v>
      </c>
      <c r="AR30" s="2">
        <f>IF(AR$2=0,0,INDEX('Placebo Lags - Data'!$B:$BA,MATCH($Q30,'Placebo Lags - Data'!$A:$A,0),MATCH(AR$1,'Placebo Lags - Data'!$B$1:$BA$1,0)))*AR$5</f>
        <v>-2.9595853760838509E-2</v>
      </c>
      <c r="AS30" s="2">
        <f>IF(AS$2=0,0,INDEX('Placebo Lags - Data'!$B:$BA,MATCH($Q30,'Placebo Lags - Data'!$A:$A,0),MATCH(AS$1,'Placebo Lags - Data'!$B$1:$BA$1,0)))*AS$5</f>
        <v>-1.0181760415434837E-2</v>
      </c>
      <c r="AT30" s="2">
        <f>IF(AT$2=0,0,INDEX('Placebo Lags - Data'!$B:$BA,MATCH($Q30,'Placebo Lags - Data'!$A:$A,0),MATCH(AT$1,'Placebo Lags - Data'!$B$1:$BA$1,0)))*AT$5</f>
        <v>0</v>
      </c>
      <c r="AU30" s="2">
        <f>IF(AU$2=0,0,INDEX('Placebo Lags - Data'!$B:$BA,MATCH($Q30,'Placebo Lags - Data'!$A:$A,0),MATCH(AU$1,'Placebo Lags - Data'!$B$1:$BA$1,0)))*AU$5</f>
        <v>1.1028182925656438E-3</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-1.1889281682670116E-2</v>
      </c>
      <c r="AZ30" s="2">
        <f>IF(AZ$2=0,0,INDEX('Placebo Lags - Data'!$B:$BA,MATCH($Q30,'Placebo Lags - Data'!$A:$A,0),MATCH(AZ$1,'Placebo Lags - Data'!$B$1:$BA$1,0)))*AZ$5</f>
        <v>-2.8208918869495392E-2</v>
      </c>
      <c r="BA30" s="2">
        <f>IF(BA$2=0,0,INDEX('Placebo Lags - Data'!$B:$BA,MATCH($Q30,'Placebo Lags - Data'!$A:$A,0),MATCH(BA$1,'Placebo Lags - Data'!$B$1:$BA$1,0)))*BA$5</f>
        <v>1.1798177845776081E-2</v>
      </c>
      <c r="BB30" s="2">
        <f>IF(BB$2=0,0,INDEX('Placebo Lags - Data'!$B:$BA,MATCH($Q30,'Placebo Lags - Data'!$A:$A,0),MATCH(BB$1,'Placebo Lags - Data'!$B$1:$BA$1,0)))*BB$5</f>
        <v>0</v>
      </c>
      <c r="BC30" s="2">
        <f>IF(BC$2=0,0,INDEX('Placebo Lags - Data'!$B:$BA,MATCH($Q30,'Placebo Lags - Data'!$A:$A,0),MATCH(BC$1,'Placebo Lags - Data'!$B$1:$BA$1,0)))*BC$5</f>
        <v>3.5310003906488419E-2</v>
      </c>
      <c r="BD30" s="2">
        <f>IF(BD$2=0,0,INDEX('Placebo Lags - Data'!$B:$BA,MATCH($Q30,'Placebo Lags - Data'!$A:$A,0),MATCH(BD$1,'Placebo Lags - Data'!$B$1:$BA$1,0)))*BD$5</f>
        <v>-1.8863114528357983E-3</v>
      </c>
      <c r="BE30" s="2">
        <f>IF(BE$2=0,0,INDEX('Placebo Lags - Data'!$B:$BA,MATCH($Q30,'Placebo Lags - Data'!$A:$A,0),MATCH(BE$1,'Placebo Lags - Data'!$B$1:$BA$1,0)))*BE$5</f>
        <v>0</v>
      </c>
      <c r="BF30" s="2">
        <f>IF(BF$2=0,0,INDEX('Placebo Lags - Data'!$B:$BA,MATCH($Q30,'Placebo Lags - Data'!$A:$A,0),MATCH(BF$1,'Placebo Lags - Data'!$B$1:$BA$1,0)))*BF$5</f>
        <v>-5.4675322026014328E-2</v>
      </c>
      <c r="BG30" s="2">
        <f>IF(BG$2=0,0,INDEX('Placebo Lags - Data'!$B:$BA,MATCH($Q30,'Placebo Lags - Data'!$A:$A,0),MATCH(BG$1,'Placebo Lags - Data'!$B$1:$BA$1,0)))*BG$5</f>
        <v>-2.3496013134717941E-2</v>
      </c>
      <c r="BH30" s="2">
        <f>IF(BH$2=0,0,INDEX('Placebo Lags - Data'!$B:$BA,MATCH($Q30,'Placebo Lags - Data'!$A:$A,0),MATCH(BH$1,'Placebo Lags - Data'!$B$1:$BA$1,0)))*BH$5</f>
        <v>2.4307107552886009E-2</v>
      </c>
      <c r="BI30" s="2">
        <f>IF(BI$2=0,0,INDEX('Placebo Lags - Data'!$B:$BA,MATCH($Q30,'Placebo Lags - Data'!$A:$A,0),MATCH(BI$1,'Placebo Lags - Data'!$B$1:$BA$1,0)))*BI$5</f>
        <v>1.3926920481026173E-2</v>
      </c>
      <c r="BJ30" s="2">
        <f>IF(BJ$2=0,0,INDEX('Placebo Lags - Data'!$B:$BA,MATCH($Q30,'Placebo Lags - Data'!$A:$A,0),MATCH(BJ$1,'Placebo Lags - Data'!$B$1:$BA$1,0)))*BJ$5</f>
        <v>0</v>
      </c>
      <c r="BK30" s="2">
        <f>IF(BK$2=0,0,INDEX('Placebo Lags - Data'!$B:$BA,MATCH($Q30,'Placebo Lags - Data'!$A:$A,0),MATCH(BK$1,'Placebo Lags - Data'!$B$1:$BA$1,0)))*BK$5</f>
        <v>-8.4003821015357971E-2</v>
      </c>
      <c r="BL30" s="2">
        <f>IF(BL$2=0,0,INDEX('Placebo Lags - Data'!$B:$BA,MATCH($Q30,'Placebo Lags - Data'!$A:$A,0),MATCH(BL$1,'Placebo Lags - Data'!$B$1:$BA$1,0)))*BL$5</f>
        <v>-1.1075810762122273E-3</v>
      </c>
      <c r="BM30" s="2">
        <f>IF(BM$2=0,0,INDEX('Placebo Lags - Data'!$B:$BA,MATCH($Q30,'Placebo Lags - Data'!$A:$A,0),MATCH(BM$1,'Placebo Lags - Data'!$B$1:$BA$1,0)))*BM$5</f>
        <v>-2.499108575284481E-2</v>
      </c>
      <c r="BN30" s="2">
        <f>IF(BN$2=0,0,INDEX('Placebo Lags - Data'!$B:$BA,MATCH($Q30,'Placebo Lags - Data'!$A:$A,0),MATCH(BN$1,'Placebo Lags - Data'!$B$1:$BA$1,0)))*BN$5</f>
        <v>1.5735849738121033E-2</v>
      </c>
      <c r="BO30" s="2">
        <f>IF(BO$2=0,0,INDEX('Placebo Lags - Data'!$B:$BA,MATCH($Q30,'Placebo Lags - Data'!$A:$A,0),MATCH(BO$1,'Placebo Lags - Data'!$B$1:$BA$1,0)))*BO$5</f>
        <v>-8.5099339485168457E-3</v>
      </c>
      <c r="BP30" s="2">
        <f>IF(BP$2=0,0,INDEX('Placebo Lags - Data'!$B:$BA,MATCH($Q30,'Placebo Lags - Data'!$A:$A,0),MATCH(BP$1,'Placebo Lags - Data'!$B$1:$BA$1,0)))*BP$5</f>
        <v>-1.9404726102948189E-2</v>
      </c>
      <c r="BQ30" s="2"/>
      <c r="BR30" s="2"/>
    </row>
    <row r="31" spans="1:70" x14ac:dyDescent="0.25">
      <c r="A31" t="s">
        <v>31</v>
      </c>
      <c r="B31" s="2">
        <f t="shared" si="0"/>
        <v>1.2557621030321777</v>
      </c>
      <c r="Q31">
        <f>'Placebo Lags - Data'!A26</f>
        <v>2006</v>
      </c>
      <c r="R31" s="2">
        <f>IF(R$2=0,0,INDEX('Placebo Lags - Data'!$B:$BA,MATCH($Q31,'Placebo Lags - Data'!$A:$A,0),MATCH(R$1,'Placebo Lags - Data'!$B$1:$BA$1,0)))*R$5</f>
        <v>-1.6306575387716293E-2</v>
      </c>
      <c r="S31" s="2">
        <f>IF(S$2=0,0,INDEX('Placebo Lags - Data'!$B:$BA,MATCH($Q31,'Placebo Lags - Data'!$A:$A,0),MATCH(S$1,'Placebo Lags - Data'!$B$1:$BA$1,0)))*S$5</f>
        <v>2.5472989305853844E-2</v>
      </c>
      <c r="T31" s="2">
        <f>IF(T$2=0,0,INDEX('Placebo Lags - Data'!$B:$BA,MATCH($Q31,'Placebo Lags - Data'!$A:$A,0),MATCH(T$1,'Placebo Lags - Data'!$B$1:$BA$1,0)))*T$5</f>
        <v>0</v>
      </c>
      <c r="U31" s="2">
        <f>IF(U$2=0,0,INDEX('Placebo Lags - Data'!$B:$BA,MATCH($Q31,'Placebo Lags - Data'!$A:$A,0),MATCH(U$1,'Placebo Lags - Data'!$B$1:$BA$1,0)))*U$5</f>
        <v>1.7221882939338684E-2</v>
      </c>
      <c r="V31" s="2">
        <f>IF(V$2=0,0,INDEX('Placebo Lags - Data'!$B:$BA,MATCH($Q31,'Placebo Lags - Data'!$A:$A,0),MATCH(V$1,'Placebo Lags - Data'!$B$1:$BA$1,0)))*V$5</f>
        <v>2.29464340955019E-2</v>
      </c>
      <c r="W31" s="2">
        <f>IF(W$2=0,0,INDEX('Placebo Lags - Data'!$B:$BA,MATCH($Q31,'Placebo Lags - Data'!$A:$A,0),MATCH(W$1,'Placebo Lags - Data'!$B$1:$BA$1,0)))*W$5</f>
        <v>0</v>
      </c>
      <c r="X31" s="2">
        <f>IF(X$2=0,0,INDEX('Placebo Lags - Data'!$B:$BA,MATCH($Q31,'Placebo Lags - Data'!$A:$A,0),MATCH(X$1,'Placebo Lags - Data'!$B$1:$BA$1,0)))*X$5</f>
        <v>-2.2336354479193687E-2</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1.4376967214047909E-2</v>
      </c>
      <c r="AD31" s="2">
        <f>IF(AD$2=0,0,INDEX('Placebo Lags - Data'!$B:$BA,MATCH($Q31,'Placebo Lags - Data'!$A:$A,0),MATCH(AD$1,'Placebo Lags - Data'!$B$1:$BA$1,0)))*AD$5</f>
        <v>0</v>
      </c>
      <c r="AE31" s="2">
        <f>IF(AE$2=0,0,INDEX('Placebo Lags - Data'!$B:$BA,MATCH($Q31,'Placebo Lags - Data'!$A:$A,0),MATCH(AE$1,'Placebo Lags - Data'!$B$1:$BA$1,0)))*AE$5</f>
        <v>-3.6510664969682693E-2</v>
      </c>
      <c r="AF31" s="2">
        <f>IF(AF$2=0,0,INDEX('Placebo Lags - Data'!$B:$BA,MATCH($Q31,'Placebo Lags - Data'!$A:$A,0),MATCH(AF$1,'Placebo Lags - Data'!$B$1:$BA$1,0)))*AF$5</f>
        <v>-1.6709767282009125E-2</v>
      </c>
      <c r="AG31" s="2">
        <f>IF(AG$2=0,0,INDEX('Placebo Lags - Data'!$B:$BA,MATCH($Q31,'Placebo Lags - Data'!$A:$A,0),MATCH(AG$1,'Placebo Lags - Data'!$B$1:$BA$1,0)))*AG$5</f>
        <v>0</v>
      </c>
      <c r="AH31" s="2">
        <f>IF(AH$2=0,0,INDEX('Placebo Lags - Data'!$B:$BA,MATCH($Q31,'Placebo Lags - Data'!$A:$A,0),MATCH(AH$1,'Placebo Lags - Data'!$B$1:$BA$1,0)))*AH$5</f>
        <v>2.1754041314125061E-2</v>
      </c>
      <c r="AI31" s="2">
        <f>IF(AI$2=0,0,INDEX('Placebo Lags - Data'!$B:$BA,MATCH($Q31,'Placebo Lags - Data'!$A:$A,0),MATCH(AI$1,'Placebo Lags - Data'!$B$1:$BA$1,0)))*AI$5</f>
        <v>2.994612418115139E-2</v>
      </c>
      <c r="AJ31" s="2">
        <f>IF(AJ$2=0,0,INDEX('Placebo Lags - Data'!$B:$BA,MATCH($Q31,'Placebo Lags - Data'!$A:$A,0),MATCH(AJ$1,'Placebo Lags - Data'!$B$1:$BA$1,0)))*AJ$5</f>
        <v>-3.1792495399713516E-2</v>
      </c>
      <c r="AK31" s="2">
        <f>IF(AK$2=0,0,INDEX('Placebo Lags - Data'!$B:$BA,MATCH($Q31,'Placebo Lags - Data'!$A:$A,0),MATCH(AK$1,'Placebo Lags - Data'!$B$1:$BA$1,0)))*AK$5</f>
        <v>2.2039778530597687E-2</v>
      </c>
      <c r="AL31" s="2">
        <f>IF(AL$2=0,0,INDEX('Placebo Lags - Data'!$B:$BA,MATCH($Q31,'Placebo Lags - Data'!$A:$A,0),MATCH(AL$1,'Placebo Lags - Data'!$B$1:$BA$1,0)))*AL$5</f>
        <v>-1.5112506225705147E-2</v>
      </c>
      <c r="AM31" s="2">
        <f>IF(AM$2=0,0,INDEX('Placebo Lags - Data'!$B:$BA,MATCH($Q31,'Placebo Lags - Data'!$A:$A,0),MATCH(AM$1,'Placebo Lags - Data'!$B$1:$BA$1,0)))*AM$5</f>
        <v>2.9779814183712006E-2</v>
      </c>
      <c r="AN31" s="2">
        <f>IF(AN$2=0,0,INDEX('Placebo Lags - Data'!$B:$BA,MATCH($Q31,'Placebo Lags - Data'!$A:$A,0),MATCH(AN$1,'Placebo Lags - Data'!$B$1:$BA$1,0)))*AN$5</f>
        <v>-5.5477367714047432E-3</v>
      </c>
      <c r="AO31" s="2">
        <f>IF(AO$2=0,0,INDEX('Placebo Lags - Data'!$B:$BA,MATCH($Q31,'Placebo Lags - Data'!$A:$A,0),MATCH(AO$1,'Placebo Lags - Data'!$B$1:$BA$1,0)))*AO$5</f>
        <v>-6.5602483227849007E-3</v>
      </c>
      <c r="AP31" s="2">
        <f>IF(AP$2=0,0,INDEX('Placebo Lags - Data'!$B:$BA,MATCH($Q31,'Placebo Lags - Data'!$A:$A,0),MATCH(AP$1,'Placebo Lags - Data'!$B$1:$BA$1,0)))*AP$5</f>
        <v>-4.899316281080246E-2</v>
      </c>
      <c r="AQ31" s="2">
        <f>IF(AQ$2=0,0,INDEX('Placebo Lags - Data'!$B:$BA,MATCH($Q31,'Placebo Lags - Data'!$A:$A,0),MATCH(AQ$1,'Placebo Lags - Data'!$B$1:$BA$1,0)))*AQ$5</f>
        <v>-2.1563535556197166E-2</v>
      </c>
      <c r="AR31" s="2">
        <f>IF(AR$2=0,0,INDEX('Placebo Lags - Data'!$B:$BA,MATCH($Q31,'Placebo Lags - Data'!$A:$A,0),MATCH(AR$1,'Placebo Lags - Data'!$B$1:$BA$1,0)))*AR$5</f>
        <v>-3.634936735033989E-2</v>
      </c>
      <c r="AS31" s="2">
        <f>IF(AS$2=0,0,INDEX('Placebo Lags - Data'!$B:$BA,MATCH($Q31,'Placebo Lags - Data'!$A:$A,0),MATCH(AS$1,'Placebo Lags - Data'!$B$1:$BA$1,0)))*AS$5</f>
        <v>4.7949483268894255E-4</v>
      </c>
      <c r="AT31" s="2">
        <f>IF(AT$2=0,0,INDEX('Placebo Lags - Data'!$B:$BA,MATCH($Q31,'Placebo Lags - Data'!$A:$A,0),MATCH(AT$1,'Placebo Lags - Data'!$B$1:$BA$1,0)))*AT$5</f>
        <v>0</v>
      </c>
      <c r="AU31" s="2">
        <f>IF(AU$2=0,0,INDEX('Placebo Lags - Data'!$B:$BA,MATCH($Q31,'Placebo Lags - Data'!$A:$A,0),MATCH(AU$1,'Placebo Lags - Data'!$B$1:$BA$1,0)))*AU$5</f>
        <v>-5.6235078722238541E-2</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5.1195579580962658E-3</v>
      </c>
      <c r="AZ31" s="2">
        <f>IF(AZ$2=0,0,INDEX('Placebo Lags - Data'!$B:$BA,MATCH($Q31,'Placebo Lags - Data'!$A:$A,0),MATCH(AZ$1,'Placebo Lags - Data'!$B$1:$BA$1,0)))*AZ$5</f>
        <v>2.4910600855946541E-2</v>
      </c>
      <c r="BA31" s="2">
        <f>IF(BA$2=0,0,INDEX('Placebo Lags - Data'!$B:$BA,MATCH($Q31,'Placebo Lags - Data'!$A:$A,0),MATCH(BA$1,'Placebo Lags - Data'!$B$1:$BA$1,0)))*BA$5</f>
        <v>8.9644221588969231E-3</v>
      </c>
      <c r="BB31" s="2">
        <f>IF(BB$2=0,0,INDEX('Placebo Lags - Data'!$B:$BA,MATCH($Q31,'Placebo Lags - Data'!$A:$A,0),MATCH(BB$1,'Placebo Lags - Data'!$B$1:$BA$1,0)))*BB$5</f>
        <v>0</v>
      </c>
      <c r="BC31" s="2">
        <f>IF(BC$2=0,0,INDEX('Placebo Lags - Data'!$B:$BA,MATCH($Q31,'Placebo Lags - Data'!$A:$A,0),MATCH(BC$1,'Placebo Lags - Data'!$B$1:$BA$1,0)))*BC$5</f>
        <v>9.3917333288118243E-4</v>
      </c>
      <c r="BD31" s="2">
        <f>IF(BD$2=0,0,INDEX('Placebo Lags - Data'!$B:$BA,MATCH($Q31,'Placebo Lags - Data'!$A:$A,0),MATCH(BD$1,'Placebo Lags - Data'!$B$1:$BA$1,0)))*BD$5</f>
        <v>5.1733064465224743E-3</v>
      </c>
      <c r="BE31" s="2">
        <f>IF(BE$2=0,0,INDEX('Placebo Lags - Data'!$B:$BA,MATCH($Q31,'Placebo Lags - Data'!$A:$A,0),MATCH(BE$1,'Placebo Lags - Data'!$B$1:$BA$1,0)))*BE$5</f>
        <v>0</v>
      </c>
      <c r="BF31" s="2">
        <f>IF(BF$2=0,0,INDEX('Placebo Lags - Data'!$B:$BA,MATCH($Q31,'Placebo Lags - Data'!$A:$A,0),MATCH(BF$1,'Placebo Lags - Data'!$B$1:$BA$1,0)))*BF$5</f>
        <v>-3.7390172481536865E-2</v>
      </c>
      <c r="BG31" s="2">
        <f>IF(BG$2=0,0,INDEX('Placebo Lags - Data'!$B:$BA,MATCH($Q31,'Placebo Lags - Data'!$A:$A,0),MATCH(BG$1,'Placebo Lags - Data'!$B$1:$BA$1,0)))*BG$5</f>
        <v>-3.6399893462657928E-2</v>
      </c>
      <c r="BH31" s="2">
        <f>IF(BH$2=0,0,INDEX('Placebo Lags - Data'!$B:$BA,MATCH($Q31,'Placebo Lags - Data'!$A:$A,0),MATCH(BH$1,'Placebo Lags - Data'!$B$1:$BA$1,0)))*BH$5</f>
        <v>-5.3235818631947041E-3</v>
      </c>
      <c r="BI31" s="2">
        <f>IF(BI$2=0,0,INDEX('Placebo Lags - Data'!$B:$BA,MATCH($Q31,'Placebo Lags - Data'!$A:$A,0),MATCH(BI$1,'Placebo Lags - Data'!$B$1:$BA$1,0)))*BI$5</f>
        <v>-1.8587923841550946E-3</v>
      </c>
      <c r="BJ31" s="2">
        <f>IF(BJ$2=0,0,INDEX('Placebo Lags - Data'!$B:$BA,MATCH($Q31,'Placebo Lags - Data'!$A:$A,0),MATCH(BJ$1,'Placebo Lags - Data'!$B$1:$BA$1,0)))*BJ$5</f>
        <v>0</v>
      </c>
      <c r="BK31" s="2">
        <f>IF(BK$2=0,0,INDEX('Placebo Lags - Data'!$B:$BA,MATCH($Q31,'Placebo Lags - Data'!$A:$A,0),MATCH(BK$1,'Placebo Lags - Data'!$B$1:$BA$1,0)))*BK$5</f>
        <v>3.7172895390540361E-3</v>
      </c>
      <c r="BL31" s="2">
        <f>IF(BL$2=0,0,INDEX('Placebo Lags - Data'!$B:$BA,MATCH($Q31,'Placebo Lags - Data'!$A:$A,0),MATCH(BL$1,'Placebo Lags - Data'!$B$1:$BA$1,0)))*BL$5</f>
        <v>-6.2858038581907749E-3</v>
      </c>
      <c r="BM31" s="2">
        <f>IF(BM$2=0,0,INDEX('Placebo Lags - Data'!$B:$BA,MATCH($Q31,'Placebo Lags - Data'!$A:$A,0),MATCH(BM$1,'Placebo Lags - Data'!$B$1:$BA$1,0)))*BM$5</f>
        <v>1.5348554588854313E-3</v>
      </c>
      <c r="BN31" s="2">
        <f>IF(BN$2=0,0,INDEX('Placebo Lags - Data'!$B:$BA,MATCH($Q31,'Placebo Lags - Data'!$A:$A,0),MATCH(BN$1,'Placebo Lags - Data'!$B$1:$BA$1,0)))*BN$5</f>
        <v>5.6873064488172531E-2</v>
      </c>
      <c r="BO31" s="2">
        <f>IF(BO$2=0,0,INDEX('Placebo Lags - Data'!$B:$BA,MATCH($Q31,'Placebo Lags - Data'!$A:$A,0),MATCH(BO$1,'Placebo Lags - Data'!$B$1:$BA$1,0)))*BO$5</f>
        <v>-5.2193418145179749E-2</v>
      </c>
      <c r="BP31" s="2">
        <f>IF(BP$2=0,0,INDEX('Placebo Lags - Data'!$B:$BA,MATCH($Q31,'Placebo Lags - Data'!$A:$A,0),MATCH(BP$1,'Placebo Lags - Data'!$B$1:$BA$1,0)))*BP$5</f>
        <v>3.1456485390663147E-2</v>
      </c>
      <c r="BQ31" s="2"/>
      <c r="BR31" s="2"/>
    </row>
    <row r="32" spans="1:70" x14ac:dyDescent="0.25">
      <c r="A32" t="s">
        <v>113</v>
      </c>
      <c r="B32" s="2">
        <f t="shared" si="0"/>
        <v>1.0753875853156527</v>
      </c>
      <c r="Q32">
        <f>'Placebo Lags - Data'!A27</f>
        <v>2007</v>
      </c>
      <c r="R32" s="2">
        <f>IF(R$2=0,0,INDEX('Placebo Lags - Data'!$B:$BA,MATCH($Q32,'Placebo Lags - Data'!$A:$A,0),MATCH(R$1,'Placebo Lags - Data'!$B$1:$BA$1,0)))*R$5</f>
        <v>-1.5016420744359493E-2</v>
      </c>
      <c r="S32" s="2">
        <f>IF(S$2=0,0,INDEX('Placebo Lags - Data'!$B:$BA,MATCH($Q32,'Placebo Lags - Data'!$A:$A,0),MATCH(S$1,'Placebo Lags - Data'!$B$1:$BA$1,0)))*S$5</f>
        <v>6.0846912674605846E-3</v>
      </c>
      <c r="T32" s="2">
        <f>IF(T$2=0,0,INDEX('Placebo Lags - Data'!$B:$BA,MATCH($Q32,'Placebo Lags - Data'!$A:$A,0),MATCH(T$1,'Placebo Lags - Data'!$B$1:$BA$1,0)))*T$5</f>
        <v>0</v>
      </c>
      <c r="U32" s="2">
        <f>IF(U$2=0,0,INDEX('Placebo Lags - Data'!$B:$BA,MATCH($Q32,'Placebo Lags - Data'!$A:$A,0),MATCH(U$1,'Placebo Lags - Data'!$B$1:$BA$1,0)))*U$5</f>
        <v>-2.0151634234935045E-3</v>
      </c>
      <c r="V32" s="2">
        <f>IF(V$2=0,0,INDEX('Placebo Lags - Data'!$B:$BA,MATCH($Q32,'Placebo Lags - Data'!$A:$A,0),MATCH(V$1,'Placebo Lags - Data'!$B$1:$BA$1,0)))*V$5</f>
        <v>1.6292883083224297E-2</v>
      </c>
      <c r="W32" s="2">
        <f>IF(W$2=0,0,INDEX('Placebo Lags - Data'!$B:$BA,MATCH($Q32,'Placebo Lags - Data'!$A:$A,0),MATCH(W$1,'Placebo Lags - Data'!$B$1:$BA$1,0)))*W$5</f>
        <v>0</v>
      </c>
      <c r="X32" s="2">
        <f>IF(X$2=0,0,INDEX('Placebo Lags - Data'!$B:$BA,MATCH($Q32,'Placebo Lags - Data'!$A:$A,0),MATCH(X$1,'Placebo Lags - Data'!$B$1:$BA$1,0)))*X$5</f>
        <v>1.4841705560684204E-2</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-2.933574141934514E-4</v>
      </c>
      <c r="AD32" s="2">
        <f>IF(AD$2=0,0,INDEX('Placebo Lags - Data'!$B:$BA,MATCH($Q32,'Placebo Lags - Data'!$A:$A,0),MATCH(AD$1,'Placebo Lags - Data'!$B$1:$BA$1,0)))*AD$5</f>
        <v>0</v>
      </c>
      <c r="AE32" s="2">
        <f>IF(AE$2=0,0,INDEX('Placebo Lags - Data'!$B:$BA,MATCH($Q32,'Placebo Lags - Data'!$A:$A,0),MATCH(AE$1,'Placebo Lags - Data'!$B$1:$BA$1,0)))*AE$5</f>
        <v>6.7559821764007211E-4</v>
      </c>
      <c r="AF32" s="2">
        <f>IF(AF$2=0,0,INDEX('Placebo Lags - Data'!$B:$BA,MATCH($Q32,'Placebo Lags - Data'!$A:$A,0),MATCH(AF$1,'Placebo Lags - Data'!$B$1:$BA$1,0)))*AF$5</f>
        <v>1.0972959920763969E-2</v>
      </c>
      <c r="AG32" s="2">
        <f>IF(AG$2=0,0,INDEX('Placebo Lags - Data'!$B:$BA,MATCH($Q32,'Placebo Lags - Data'!$A:$A,0),MATCH(AG$1,'Placebo Lags - Data'!$B$1:$BA$1,0)))*AG$5</f>
        <v>0</v>
      </c>
      <c r="AH32" s="2">
        <f>IF(AH$2=0,0,INDEX('Placebo Lags - Data'!$B:$BA,MATCH($Q32,'Placebo Lags - Data'!$A:$A,0),MATCH(AH$1,'Placebo Lags - Data'!$B$1:$BA$1,0)))*AH$5</f>
        <v>2.8206588700413704E-2</v>
      </c>
      <c r="AI32" s="2">
        <f>IF(AI$2=0,0,INDEX('Placebo Lags - Data'!$B:$BA,MATCH($Q32,'Placebo Lags - Data'!$A:$A,0),MATCH(AI$1,'Placebo Lags - Data'!$B$1:$BA$1,0)))*AI$5</f>
        <v>1.0383111424744129E-2</v>
      </c>
      <c r="AJ32" s="2">
        <f>IF(AJ$2=0,0,INDEX('Placebo Lags - Data'!$B:$BA,MATCH($Q32,'Placebo Lags - Data'!$A:$A,0),MATCH(AJ$1,'Placebo Lags - Data'!$B$1:$BA$1,0)))*AJ$5</f>
        <v>5.3124851547181606E-4</v>
      </c>
      <c r="AK32" s="2">
        <f>IF(AK$2=0,0,INDEX('Placebo Lags - Data'!$B:$BA,MATCH($Q32,'Placebo Lags - Data'!$A:$A,0),MATCH(AK$1,'Placebo Lags - Data'!$B$1:$BA$1,0)))*AK$5</f>
        <v>-4.7672569751739502E-2</v>
      </c>
      <c r="AL32" s="2">
        <f>IF(AL$2=0,0,INDEX('Placebo Lags - Data'!$B:$BA,MATCH($Q32,'Placebo Lags - Data'!$A:$A,0),MATCH(AL$1,'Placebo Lags - Data'!$B$1:$BA$1,0)))*AL$5</f>
        <v>1.3813311234116554E-2</v>
      </c>
      <c r="AM32" s="2">
        <f>IF(AM$2=0,0,INDEX('Placebo Lags - Data'!$B:$BA,MATCH($Q32,'Placebo Lags - Data'!$A:$A,0),MATCH(AM$1,'Placebo Lags - Data'!$B$1:$BA$1,0)))*AM$5</f>
        <v>3.5986306611448526E-3</v>
      </c>
      <c r="AN32" s="2">
        <f>IF(AN$2=0,0,INDEX('Placebo Lags - Data'!$B:$BA,MATCH($Q32,'Placebo Lags - Data'!$A:$A,0),MATCH(AN$1,'Placebo Lags - Data'!$B$1:$BA$1,0)))*AN$5</f>
        <v>6.7888372577726841E-3</v>
      </c>
      <c r="AO32" s="2">
        <f>IF(AO$2=0,0,INDEX('Placebo Lags - Data'!$B:$BA,MATCH($Q32,'Placebo Lags - Data'!$A:$A,0),MATCH(AO$1,'Placebo Lags - Data'!$B$1:$BA$1,0)))*AO$5</f>
        <v>-1.2138397432863712E-2</v>
      </c>
      <c r="AP32" s="2">
        <f>IF(AP$2=0,0,INDEX('Placebo Lags - Data'!$B:$BA,MATCH($Q32,'Placebo Lags - Data'!$A:$A,0),MATCH(AP$1,'Placebo Lags - Data'!$B$1:$BA$1,0)))*AP$5</f>
        <v>-2.4639671668410301E-2</v>
      </c>
      <c r="AQ32" s="2">
        <f>IF(AQ$2=0,0,INDEX('Placebo Lags - Data'!$B:$BA,MATCH($Q32,'Placebo Lags - Data'!$A:$A,0),MATCH(AQ$1,'Placebo Lags - Data'!$B$1:$BA$1,0)))*AQ$5</f>
        <v>-4.9367998726665974E-3</v>
      </c>
      <c r="AR32" s="2">
        <f>IF(AR$2=0,0,INDEX('Placebo Lags - Data'!$B:$BA,MATCH($Q32,'Placebo Lags - Data'!$A:$A,0),MATCH(AR$1,'Placebo Lags - Data'!$B$1:$BA$1,0)))*AR$5</f>
        <v>1.4929789118468761E-2</v>
      </c>
      <c r="AS32" s="2">
        <f>IF(AS$2=0,0,INDEX('Placebo Lags - Data'!$B:$BA,MATCH($Q32,'Placebo Lags - Data'!$A:$A,0),MATCH(AS$1,'Placebo Lags - Data'!$B$1:$BA$1,0)))*AS$5</f>
        <v>-1.8619706854224205E-2</v>
      </c>
      <c r="AT32" s="2">
        <f>IF(AT$2=0,0,INDEX('Placebo Lags - Data'!$B:$BA,MATCH($Q32,'Placebo Lags - Data'!$A:$A,0),MATCH(AT$1,'Placebo Lags - Data'!$B$1:$BA$1,0)))*AT$5</f>
        <v>0</v>
      </c>
      <c r="AU32" s="2">
        <f>IF(AU$2=0,0,INDEX('Placebo Lags - Data'!$B:$BA,MATCH($Q32,'Placebo Lags - Data'!$A:$A,0),MATCH(AU$1,'Placebo Lags - Data'!$B$1:$BA$1,0)))*AU$5</f>
        <v>6.4360722899436951E-2</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-7.9261548817157745E-3</v>
      </c>
      <c r="AZ32" s="2">
        <f>IF(AZ$2=0,0,INDEX('Placebo Lags - Data'!$B:$BA,MATCH($Q32,'Placebo Lags - Data'!$A:$A,0),MATCH(AZ$1,'Placebo Lags - Data'!$B$1:$BA$1,0)))*AZ$5</f>
        <v>-9.6412740647792816E-2</v>
      </c>
      <c r="BA32" s="2">
        <f>IF(BA$2=0,0,INDEX('Placebo Lags - Data'!$B:$BA,MATCH($Q32,'Placebo Lags - Data'!$A:$A,0),MATCH(BA$1,'Placebo Lags - Data'!$B$1:$BA$1,0)))*BA$5</f>
        <v>1.298145018517971E-2</v>
      </c>
      <c r="BB32" s="2">
        <f>IF(BB$2=0,0,INDEX('Placebo Lags - Data'!$B:$BA,MATCH($Q32,'Placebo Lags - Data'!$A:$A,0),MATCH(BB$1,'Placebo Lags - Data'!$B$1:$BA$1,0)))*BB$5</f>
        <v>0</v>
      </c>
      <c r="BC32" s="2">
        <f>IF(BC$2=0,0,INDEX('Placebo Lags - Data'!$B:$BA,MATCH($Q32,'Placebo Lags - Data'!$A:$A,0),MATCH(BC$1,'Placebo Lags - Data'!$B$1:$BA$1,0)))*BC$5</f>
        <v>-1.1196390725672245E-2</v>
      </c>
      <c r="BD32" s="2">
        <f>IF(BD$2=0,0,INDEX('Placebo Lags - Data'!$B:$BA,MATCH($Q32,'Placebo Lags - Data'!$A:$A,0),MATCH(BD$1,'Placebo Lags - Data'!$B$1:$BA$1,0)))*BD$5</f>
        <v>-1.0437311138957739E-3</v>
      </c>
      <c r="BE32" s="2">
        <f>IF(BE$2=0,0,INDEX('Placebo Lags - Data'!$B:$BA,MATCH($Q32,'Placebo Lags - Data'!$A:$A,0),MATCH(BE$1,'Placebo Lags - Data'!$B$1:$BA$1,0)))*BE$5</f>
        <v>0</v>
      </c>
      <c r="BF32" s="2">
        <f>IF(BF$2=0,0,INDEX('Placebo Lags - Data'!$B:$BA,MATCH($Q32,'Placebo Lags - Data'!$A:$A,0),MATCH(BF$1,'Placebo Lags - Data'!$B$1:$BA$1,0)))*BF$5</f>
        <v>-5.1952924579381943E-2</v>
      </c>
      <c r="BG32" s="2">
        <f>IF(BG$2=0,0,INDEX('Placebo Lags - Data'!$B:$BA,MATCH($Q32,'Placebo Lags - Data'!$A:$A,0),MATCH(BG$1,'Placebo Lags - Data'!$B$1:$BA$1,0)))*BG$5</f>
        <v>2.5834744796156883E-2</v>
      </c>
      <c r="BH32" s="2">
        <f>IF(BH$2=0,0,INDEX('Placebo Lags - Data'!$B:$BA,MATCH($Q32,'Placebo Lags - Data'!$A:$A,0),MATCH(BH$1,'Placebo Lags - Data'!$B$1:$BA$1,0)))*BH$5</f>
        <v>4.0611410513520241E-3</v>
      </c>
      <c r="BI32" s="2">
        <f>IF(BI$2=0,0,INDEX('Placebo Lags - Data'!$B:$BA,MATCH($Q32,'Placebo Lags - Data'!$A:$A,0),MATCH(BI$1,'Placebo Lags - Data'!$B$1:$BA$1,0)))*BI$5</f>
        <v>1.3106164522469044E-2</v>
      </c>
      <c r="BJ32" s="2">
        <f>IF(BJ$2=0,0,INDEX('Placebo Lags - Data'!$B:$BA,MATCH($Q32,'Placebo Lags - Data'!$A:$A,0),MATCH(BJ$1,'Placebo Lags - Data'!$B$1:$BA$1,0)))*BJ$5</f>
        <v>0</v>
      </c>
      <c r="BK32" s="2">
        <f>IF(BK$2=0,0,INDEX('Placebo Lags - Data'!$B:$BA,MATCH($Q32,'Placebo Lags - Data'!$A:$A,0),MATCH(BK$1,'Placebo Lags - Data'!$B$1:$BA$1,0)))*BK$5</f>
        <v>8.1057902425527573E-3</v>
      </c>
      <c r="BL32" s="2">
        <f>IF(BL$2=0,0,INDEX('Placebo Lags - Data'!$B:$BA,MATCH($Q32,'Placebo Lags - Data'!$A:$A,0),MATCH(BL$1,'Placebo Lags - Data'!$B$1:$BA$1,0)))*BL$5</f>
        <v>2.3551726713776588E-2</v>
      </c>
      <c r="BM32" s="2">
        <f>IF(BM$2=0,0,INDEX('Placebo Lags - Data'!$B:$BA,MATCH($Q32,'Placebo Lags - Data'!$A:$A,0),MATCH(BM$1,'Placebo Lags - Data'!$B$1:$BA$1,0)))*BM$5</f>
        <v>1.3752001337707043E-2</v>
      </c>
      <c r="BN32" s="2">
        <f>IF(BN$2=0,0,INDEX('Placebo Lags - Data'!$B:$BA,MATCH($Q32,'Placebo Lags - Data'!$A:$A,0),MATCH(BN$1,'Placebo Lags - Data'!$B$1:$BA$1,0)))*BN$5</f>
        <v>1.4670070260763168E-2</v>
      </c>
      <c r="BO32" s="2">
        <f>IF(BO$2=0,0,INDEX('Placebo Lags - Data'!$B:$BA,MATCH($Q32,'Placebo Lags - Data'!$A:$A,0),MATCH(BO$1,'Placebo Lags - Data'!$B$1:$BA$1,0)))*BO$5</f>
        <v>-2.1848343312740326E-2</v>
      </c>
      <c r="BP32" s="2">
        <f>IF(BP$2=0,0,INDEX('Placebo Lags - Data'!$B:$BA,MATCH($Q32,'Placebo Lags - Data'!$A:$A,0),MATCH(BP$1,'Placebo Lags - Data'!$B$1:$BA$1,0)))*BP$5</f>
        <v>-2.7413836214691401E-3</v>
      </c>
      <c r="BQ32" s="2"/>
      <c r="BR32" s="2"/>
    </row>
    <row r="33" spans="1:70" x14ac:dyDescent="0.25">
      <c r="A33" t="s">
        <v>105</v>
      </c>
      <c r="B33" s="2">
        <f t="shared" si="0"/>
        <v>1.0747079544550944</v>
      </c>
      <c r="Q33">
        <f>'Placebo Lags - Data'!A28</f>
        <v>2008</v>
      </c>
      <c r="R33" s="2">
        <f>IF(R$2=0,0,INDEX('Placebo Lags - Data'!$B:$BA,MATCH($Q33,'Placebo Lags - Data'!$A:$A,0),MATCH(R$1,'Placebo Lags - Data'!$B$1:$BA$1,0)))*R$5</f>
        <v>7.3472056537866592E-3</v>
      </c>
      <c r="S33" s="2">
        <f>IF(S$2=0,0,INDEX('Placebo Lags - Data'!$B:$BA,MATCH($Q33,'Placebo Lags - Data'!$A:$A,0),MATCH(S$1,'Placebo Lags - Data'!$B$1:$BA$1,0)))*S$5</f>
        <v>4.4640139676630497E-3</v>
      </c>
      <c r="T33" s="2">
        <f>IF(T$2=0,0,INDEX('Placebo Lags - Data'!$B:$BA,MATCH($Q33,'Placebo Lags - Data'!$A:$A,0),MATCH(T$1,'Placebo Lags - Data'!$B$1:$BA$1,0)))*T$5</f>
        <v>0</v>
      </c>
      <c r="U33" s="2">
        <f>IF(U$2=0,0,INDEX('Placebo Lags - Data'!$B:$BA,MATCH($Q33,'Placebo Lags - Data'!$A:$A,0),MATCH(U$1,'Placebo Lags - Data'!$B$1:$BA$1,0)))*U$5</f>
        <v>1.5328855253756046E-2</v>
      </c>
      <c r="V33" s="2">
        <f>IF(V$2=0,0,INDEX('Placebo Lags - Data'!$B:$BA,MATCH($Q33,'Placebo Lags - Data'!$A:$A,0),MATCH(V$1,'Placebo Lags - Data'!$B$1:$BA$1,0)))*V$5</f>
        <v>3.0948549509048462E-2</v>
      </c>
      <c r="W33" s="2">
        <f>IF(W$2=0,0,INDEX('Placebo Lags - Data'!$B:$BA,MATCH($Q33,'Placebo Lags - Data'!$A:$A,0),MATCH(W$1,'Placebo Lags - Data'!$B$1:$BA$1,0)))*W$5</f>
        <v>0</v>
      </c>
      <c r="X33" s="2">
        <f>IF(X$2=0,0,INDEX('Placebo Lags - Data'!$B:$BA,MATCH($Q33,'Placebo Lags - Data'!$A:$A,0),MATCH(X$1,'Placebo Lags - Data'!$B$1:$BA$1,0)))*X$5</f>
        <v>-5.2725891582667828E-3</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1.3403048797044903E-4</v>
      </c>
      <c r="AD33" s="2">
        <f>IF(AD$2=0,0,INDEX('Placebo Lags - Data'!$B:$BA,MATCH($Q33,'Placebo Lags - Data'!$A:$A,0),MATCH(AD$1,'Placebo Lags - Data'!$B$1:$BA$1,0)))*AD$5</f>
        <v>0</v>
      </c>
      <c r="AE33" s="2">
        <f>IF(AE$2=0,0,INDEX('Placebo Lags - Data'!$B:$BA,MATCH($Q33,'Placebo Lags - Data'!$A:$A,0),MATCH(AE$1,'Placebo Lags - Data'!$B$1:$BA$1,0)))*AE$5</f>
        <v>-4.368426650762558E-2</v>
      </c>
      <c r="AF33" s="2">
        <f>IF(AF$2=0,0,INDEX('Placebo Lags - Data'!$B:$BA,MATCH($Q33,'Placebo Lags - Data'!$A:$A,0),MATCH(AF$1,'Placebo Lags - Data'!$B$1:$BA$1,0)))*AF$5</f>
        <v>4.3569956906139851E-3</v>
      </c>
      <c r="AG33" s="2">
        <f>IF(AG$2=0,0,INDEX('Placebo Lags - Data'!$B:$BA,MATCH($Q33,'Placebo Lags - Data'!$A:$A,0),MATCH(AG$1,'Placebo Lags - Data'!$B$1:$BA$1,0)))*AG$5</f>
        <v>0</v>
      </c>
      <c r="AH33" s="2">
        <f>IF(AH$2=0,0,INDEX('Placebo Lags - Data'!$B:$BA,MATCH($Q33,'Placebo Lags - Data'!$A:$A,0),MATCH(AH$1,'Placebo Lags - Data'!$B$1:$BA$1,0)))*AH$5</f>
        <v>-4.7442641109228134E-2</v>
      </c>
      <c r="AI33" s="2">
        <f>IF(AI$2=0,0,INDEX('Placebo Lags - Data'!$B:$BA,MATCH($Q33,'Placebo Lags - Data'!$A:$A,0),MATCH(AI$1,'Placebo Lags - Data'!$B$1:$BA$1,0)))*AI$5</f>
        <v>1.8546326085925102E-2</v>
      </c>
      <c r="AJ33" s="2">
        <f>IF(AJ$2=0,0,INDEX('Placebo Lags - Data'!$B:$BA,MATCH($Q33,'Placebo Lags - Data'!$A:$A,0),MATCH(AJ$1,'Placebo Lags - Data'!$B$1:$BA$1,0)))*AJ$5</f>
        <v>-2.1114807575941086E-2</v>
      </c>
      <c r="AK33" s="2">
        <f>IF(AK$2=0,0,INDEX('Placebo Lags - Data'!$B:$BA,MATCH($Q33,'Placebo Lags - Data'!$A:$A,0),MATCH(AK$1,'Placebo Lags - Data'!$B$1:$BA$1,0)))*AK$5</f>
        <v>8.6215734481811523E-3</v>
      </c>
      <c r="AL33" s="2">
        <f>IF(AL$2=0,0,INDEX('Placebo Lags - Data'!$B:$BA,MATCH($Q33,'Placebo Lags - Data'!$A:$A,0),MATCH(AL$1,'Placebo Lags - Data'!$B$1:$BA$1,0)))*AL$5</f>
        <v>2.496776357293129E-2</v>
      </c>
      <c r="AM33" s="2">
        <f>IF(AM$2=0,0,INDEX('Placebo Lags - Data'!$B:$BA,MATCH($Q33,'Placebo Lags - Data'!$A:$A,0),MATCH(AM$1,'Placebo Lags - Data'!$B$1:$BA$1,0)))*AM$5</f>
        <v>1.0815379209816456E-2</v>
      </c>
      <c r="AN33" s="2">
        <f>IF(AN$2=0,0,INDEX('Placebo Lags - Data'!$B:$BA,MATCH($Q33,'Placebo Lags - Data'!$A:$A,0),MATCH(AN$1,'Placebo Lags - Data'!$B$1:$BA$1,0)))*AN$5</f>
        <v>4.3582725338637829E-3</v>
      </c>
      <c r="AO33" s="2">
        <f>IF(AO$2=0,0,INDEX('Placebo Lags - Data'!$B:$BA,MATCH($Q33,'Placebo Lags - Data'!$A:$A,0),MATCH(AO$1,'Placebo Lags - Data'!$B$1:$BA$1,0)))*AO$5</f>
        <v>9.3515141634270549E-4</v>
      </c>
      <c r="AP33" s="2">
        <f>IF(AP$2=0,0,INDEX('Placebo Lags - Data'!$B:$BA,MATCH($Q33,'Placebo Lags - Data'!$A:$A,0),MATCH(AP$1,'Placebo Lags - Data'!$B$1:$BA$1,0)))*AP$5</f>
        <v>1.0171682573854923E-2</v>
      </c>
      <c r="AQ33" s="2">
        <f>IF(AQ$2=0,0,INDEX('Placebo Lags - Data'!$B:$BA,MATCH($Q33,'Placebo Lags - Data'!$A:$A,0),MATCH(AQ$1,'Placebo Lags - Data'!$B$1:$BA$1,0)))*AQ$5</f>
        <v>4.3095522560179234E-3</v>
      </c>
      <c r="AR33" s="2">
        <f>IF(AR$2=0,0,INDEX('Placebo Lags - Data'!$B:$BA,MATCH($Q33,'Placebo Lags - Data'!$A:$A,0),MATCH(AR$1,'Placebo Lags - Data'!$B$1:$BA$1,0)))*AR$5</f>
        <v>-2.3543338757008314E-3</v>
      </c>
      <c r="AS33" s="2">
        <f>IF(AS$2=0,0,INDEX('Placebo Lags - Data'!$B:$BA,MATCH($Q33,'Placebo Lags - Data'!$A:$A,0),MATCH(AS$1,'Placebo Lags - Data'!$B$1:$BA$1,0)))*AS$5</f>
        <v>1.0405464097857475E-2</v>
      </c>
      <c r="AT33" s="2">
        <f>IF(AT$2=0,0,INDEX('Placebo Lags - Data'!$B:$BA,MATCH($Q33,'Placebo Lags - Data'!$A:$A,0),MATCH(AT$1,'Placebo Lags - Data'!$B$1:$BA$1,0)))*AT$5</f>
        <v>0</v>
      </c>
      <c r="AU33" s="2">
        <f>IF(AU$2=0,0,INDEX('Placebo Lags - Data'!$B:$BA,MATCH($Q33,'Placebo Lags - Data'!$A:$A,0),MATCH(AU$1,'Placebo Lags - Data'!$B$1:$BA$1,0)))*AU$5</f>
        <v>-2.8458381071686745E-2</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-1.50119224563241E-2</v>
      </c>
      <c r="AZ33" s="2">
        <f>IF(AZ$2=0,0,INDEX('Placebo Lags - Data'!$B:$BA,MATCH($Q33,'Placebo Lags - Data'!$A:$A,0),MATCH(AZ$1,'Placebo Lags - Data'!$B$1:$BA$1,0)))*AZ$5</f>
        <v>-7.4123650789260864E-2</v>
      </c>
      <c r="BA33" s="2">
        <f>IF(BA$2=0,0,INDEX('Placebo Lags - Data'!$B:$BA,MATCH($Q33,'Placebo Lags - Data'!$A:$A,0),MATCH(BA$1,'Placebo Lags - Data'!$B$1:$BA$1,0)))*BA$5</f>
        <v>5.1892739720642567E-3</v>
      </c>
      <c r="BB33" s="2">
        <f>IF(BB$2=0,0,INDEX('Placebo Lags - Data'!$B:$BA,MATCH($Q33,'Placebo Lags - Data'!$A:$A,0),MATCH(BB$1,'Placebo Lags - Data'!$B$1:$BA$1,0)))*BB$5</f>
        <v>0</v>
      </c>
      <c r="BC33" s="2">
        <f>IF(BC$2=0,0,INDEX('Placebo Lags - Data'!$B:$BA,MATCH($Q33,'Placebo Lags - Data'!$A:$A,0),MATCH(BC$1,'Placebo Lags - Data'!$B$1:$BA$1,0)))*BC$5</f>
        <v>-1.5050868503749371E-2</v>
      </c>
      <c r="BD33" s="2">
        <f>IF(BD$2=0,0,INDEX('Placebo Lags - Data'!$B:$BA,MATCH($Q33,'Placebo Lags - Data'!$A:$A,0),MATCH(BD$1,'Placebo Lags - Data'!$B$1:$BA$1,0)))*BD$5</f>
        <v>-1.3630802277475595E-3</v>
      </c>
      <c r="BE33" s="2">
        <f>IF(BE$2=0,0,INDEX('Placebo Lags - Data'!$B:$BA,MATCH($Q33,'Placebo Lags - Data'!$A:$A,0),MATCH(BE$1,'Placebo Lags - Data'!$B$1:$BA$1,0)))*BE$5</f>
        <v>0</v>
      </c>
      <c r="BF33" s="2">
        <f>IF(BF$2=0,0,INDEX('Placebo Lags - Data'!$B:$BA,MATCH($Q33,'Placebo Lags - Data'!$A:$A,0),MATCH(BF$1,'Placebo Lags - Data'!$B$1:$BA$1,0)))*BF$5</f>
        <v>-8.9771218597888947E-2</v>
      </c>
      <c r="BG33" s="2">
        <f>IF(BG$2=0,0,INDEX('Placebo Lags - Data'!$B:$BA,MATCH($Q33,'Placebo Lags - Data'!$A:$A,0),MATCH(BG$1,'Placebo Lags - Data'!$B$1:$BA$1,0)))*BG$5</f>
        <v>2.7446746826171875E-2</v>
      </c>
      <c r="BH33" s="2">
        <f>IF(BH$2=0,0,INDEX('Placebo Lags - Data'!$B:$BA,MATCH($Q33,'Placebo Lags - Data'!$A:$A,0),MATCH(BH$1,'Placebo Lags - Data'!$B$1:$BA$1,0)))*BH$5</f>
        <v>2.0864129066467285E-2</v>
      </c>
      <c r="BI33" s="2">
        <f>IF(BI$2=0,0,INDEX('Placebo Lags - Data'!$B:$BA,MATCH($Q33,'Placebo Lags - Data'!$A:$A,0),MATCH(BI$1,'Placebo Lags - Data'!$B$1:$BA$1,0)))*BI$5</f>
        <v>7.4483314529061317E-3</v>
      </c>
      <c r="BJ33" s="2">
        <f>IF(BJ$2=0,0,INDEX('Placebo Lags - Data'!$B:$BA,MATCH($Q33,'Placebo Lags - Data'!$A:$A,0),MATCH(BJ$1,'Placebo Lags - Data'!$B$1:$BA$1,0)))*BJ$5</f>
        <v>0</v>
      </c>
      <c r="BK33" s="2">
        <f>IF(BK$2=0,0,INDEX('Placebo Lags - Data'!$B:$BA,MATCH($Q33,'Placebo Lags - Data'!$A:$A,0),MATCH(BK$1,'Placebo Lags - Data'!$B$1:$BA$1,0)))*BK$5</f>
        <v>0.12532216310501099</v>
      </c>
      <c r="BL33" s="2">
        <f>IF(BL$2=0,0,INDEX('Placebo Lags - Data'!$B:$BA,MATCH($Q33,'Placebo Lags - Data'!$A:$A,0),MATCH(BL$1,'Placebo Lags - Data'!$B$1:$BA$1,0)))*BL$5</f>
        <v>-3.0345299746841192E-3</v>
      </c>
      <c r="BM33" s="2">
        <f>IF(BM$2=0,0,INDEX('Placebo Lags - Data'!$B:$BA,MATCH($Q33,'Placebo Lags - Data'!$A:$A,0),MATCH(BM$1,'Placebo Lags - Data'!$B$1:$BA$1,0)))*BM$5</f>
        <v>-2.6045253034681082E-3</v>
      </c>
      <c r="BN33" s="2">
        <f>IF(BN$2=0,0,INDEX('Placebo Lags - Data'!$B:$BA,MATCH($Q33,'Placebo Lags - Data'!$A:$A,0),MATCH(BN$1,'Placebo Lags - Data'!$B$1:$BA$1,0)))*BN$5</f>
        <v>-1.4451098628342152E-2</v>
      </c>
      <c r="BO33" s="2">
        <f>IF(BO$2=0,0,INDEX('Placebo Lags - Data'!$B:$BA,MATCH($Q33,'Placebo Lags - Data'!$A:$A,0),MATCH(BO$1,'Placebo Lags - Data'!$B$1:$BA$1,0)))*BO$5</f>
        <v>3.0317289754748344E-2</v>
      </c>
      <c r="BP33" s="2">
        <f>IF(BP$2=0,0,INDEX('Placebo Lags - Data'!$B:$BA,MATCH($Q33,'Placebo Lags - Data'!$A:$A,0),MATCH(BP$1,'Placebo Lags - Data'!$B$1:$BA$1,0)))*BP$5</f>
        <v>-4.6905472874641418E-2</v>
      </c>
      <c r="BQ33" s="2"/>
      <c r="BR33" s="2"/>
    </row>
    <row r="34" spans="1:70" x14ac:dyDescent="0.25">
      <c r="A34" t="s">
        <v>125</v>
      </c>
      <c r="B34" s="2">
        <f t="shared" ref="B34:B52" si="4">INDEX($R$2:$BP$2,1,MATCH($A34,$R$6:$BP$6,0))/INDEX($R$2:$BP$2,1,MATCH("IL",$R$6:$BP$6,0))</f>
        <v>0.99715594377711092</v>
      </c>
      <c r="Q34">
        <f>'Placebo Lags - Data'!A29</f>
        <v>2009</v>
      </c>
      <c r="R34" s="2">
        <f>IF(R$2=0,0,INDEX('Placebo Lags - Data'!$B:$BA,MATCH($Q34,'Placebo Lags - Data'!$A:$A,0),MATCH(R$1,'Placebo Lags - Data'!$B$1:$BA$1,0)))*R$5</f>
        <v>-3.3275503665208817E-3</v>
      </c>
      <c r="S34" s="2">
        <f>IF(S$2=0,0,INDEX('Placebo Lags - Data'!$B:$BA,MATCH($Q34,'Placebo Lags - Data'!$A:$A,0),MATCH(S$1,'Placebo Lags - Data'!$B$1:$BA$1,0)))*S$5</f>
        <v>1.882941834628582E-2</v>
      </c>
      <c r="T34" s="2">
        <f>IF(T$2=0,0,INDEX('Placebo Lags - Data'!$B:$BA,MATCH($Q34,'Placebo Lags - Data'!$A:$A,0),MATCH(T$1,'Placebo Lags - Data'!$B$1:$BA$1,0)))*T$5</f>
        <v>0</v>
      </c>
      <c r="U34" s="2">
        <f>IF(U$2=0,0,INDEX('Placebo Lags - Data'!$B:$BA,MATCH($Q34,'Placebo Lags - Data'!$A:$A,0),MATCH(U$1,'Placebo Lags - Data'!$B$1:$BA$1,0)))*U$5</f>
        <v>3.8547039031982422E-2</v>
      </c>
      <c r="V34" s="2">
        <f>IF(V$2=0,0,INDEX('Placebo Lags - Data'!$B:$BA,MATCH($Q34,'Placebo Lags - Data'!$A:$A,0),MATCH(V$1,'Placebo Lags - Data'!$B$1:$BA$1,0)))*V$5</f>
        <v>4.4331956654787064E-2</v>
      </c>
      <c r="W34" s="2">
        <f>IF(W$2=0,0,INDEX('Placebo Lags - Data'!$B:$BA,MATCH($Q34,'Placebo Lags - Data'!$A:$A,0),MATCH(W$1,'Placebo Lags - Data'!$B$1:$BA$1,0)))*W$5</f>
        <v>0</v>
      </c>
      <c r="X34" s="2">
        <f>IF(X$2=0,0,INDEX('Placebo Lags - Data'!$B:$BA,MATCH($Q34,'Placebo Lags - Data'!$A:$A,0),MATCH(X$1,'Placebo Lags - Data'!$B$1:$BA$1,0)))*X$5</f>
        <v>-1.9336365163326263E-2</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-2.2748741321265697E-4</v>
      </c>
      <c r="AD34" s="2">
        <f>IF(AD$2=0,0,INDEX('Placebo Lags - Data'!$B:$BA,MATCH($Q34,'Placebo Lags - Data'!$A:$A,0),MATCH(AD$1,'Placebo Lags - Data'!$B$1:$BA$1,0)))*AD$5</f>
        <v>0</v>
      </c>
      <c r="AE34" s="2">
        <f>IF(AE$2=0,0,INDEX('Placebo Lags - Data'!$B:$BA,MATCH($Q34,'Placebo Lags - Data'!$A:$A,0),MATCH(AE$1,'Placebo Lags - Data'!$B$1:$BA$1,0)))*AE$5</f>
        <v>1.3651270419359207E-2</v>
      </c>
      <c r="AF34" s="2">
        <f>IF(AF$2=0,0,INDEX('Placebo Lags - Data'!$B:$BA,MATCH($Q34,'Placebo Lags - Data'!$A:$A,0),MATCH(AF$1,'Placebo Lags - Data'!$B$1:$BA$1,0)))*AF$5</f>
        <v>-4.8549290746450424E-2</v>
      </c>
      <c r="AG34" s="2">
        <f>IF(AG$2=0,0,INDEX('Placebo Lags - Data'!$B:$BA,MATCH($Q34,'Placebo Lags - Data'!$A:$A,0),MATCH(AG$1,'Placebo Lags - Data'!$B$1:$BA$1,0)))*AG$5</f>
        <v>0</v>
      </c>
      <c r="AH34" s="2">
        <f>IF(AH$2=0,0,INDEX('Placebo Lags - Data'!$B:$BA,MATCH($Q34,'Placebo Lags - Data'!$A:$A,0),MATCH(AH$1,'Placebo Lags - Data'!$B$1:$BA$1,0)))*AH$5</f>
        <v>1.7258670181035995E-2</v>
      </c>
      <c r="AI34" s="2">
        <f>IF(AI$2=0,0,INDEX('Placebo Lags - Data'!$B:$BA,MATCH($Q34,'Placebo Lags - Data'!$A:$A,0),MATCH(AI$1,'Placebo Lags - Data'!$B$1:$BA$1,0)))*AI$5</f>
        <v>2.3666206747293472E-2</v>
      </c>
      <c r="AJ34" s="2">
        <f>IF(AJ$2=0,0,INDEX('Placebo Lags - Data'!$B:$BA,MATCH($Q34,'Placebo Lags - Data'!$A:$A,0),MATCH(AJ$1,'Placebo Lags - Data'!$B$1:$BA$1,0)))*AJ$5</f>
        <v>-1.0504750534892082E-2</v>
      </c>
      <c r="AK34" s="2">
        <f>IF(AK$2=0,0,INDEX('Placebo Lags - Data'!$B:$BA,MATCH($Q34,'Placebo Lags - Data'!$A:$A,0),MATCH(AK$1,'Placebo Lags - Data'!$B$1:$BA$1,0)))*AK$5</f>
        <v>1.7335903830826283E-3</v>
      </c>
      <c r="AL34" s="2">
        <f>IF(AL$2=0,0,INDEX('Placebo Lags - Data'!$B:$BA,MATCH($Q34,'Placebo Lags - Data'!$A:$A,0),MATCH(AL$1,'Placebo Lags - Data'!$B$1:$BA$1,0)))*AL$5</f>
        <v>-1.0461140424013138E-2</v>
      </c>
      <c r="AM34" s="2">
        <f>IF(AM$2=0,0,INDEX('Placebo Lags - Data'!$B:$BA,MATCH($Q34,'Placebo Lags - Data'!$A:$A,0),MATCH(AM$1,'Placebo Lags - Data'!$B$1:$BA$1,0)))*AM$5</f>
        <v>3.7237357348203659E-2</v>
      </c>
      <c r="AN34" s="2">
        <f>IF(AN$2=0,0,INDEX('Placebo Lags - Data'!$B:$BA,MATCH($Q34,'Placebo Lags - Data'!$A:$A,0),MATCH(AN$1,'Placebo Lags - Data'!$B$1:$BA$1,0)))*AN$5</f>
        <v>2.8263205662369728E-2</v>
      </c>
      <c r="AO34" s="2">
        <f>IF(AO$2=0,0,INDEX('Placebo Lags - Data'!$B:$BA,MATCH($Q34,'Placebo Lags - Data'!$A:$A,0),MATCH(AO$1,'Placebo Lags - Data'!$B$1:$BA$1,0)))*AO$5</f>
        <v>4.557892307639122E-2</v>
      </c>
      <c r="AP34" s="2">
        <f>IF(AP$2=0,0,INDEX('Placebo Lags - Data'!$B:$BA,MATCH($Q34,'Placebo Lags - Data'!$A:$A,0),MATCH(AP$1,'Placebo Lags - Data'!$B$1:$BA$1,0)))*AP$5</f>
        <v>-2.7240157127380371E-2</v>
      </c>
      <c r="AQ34" s="2">
        <f>IF(AQ$2=0,0,INDEX('Placebo Lags - Data'!$B:$BA,MATCH($Q34,'Placebo Lags - Data'!$A:$A,0),MATCH(AQ$1,'Placebo Lags - Data'!$B$1:$BA$1,0)))*AQ$5</f>
        <v>8.9546302333474159E-3</v>
      </c>
      <c r="AR34" s="2">
        <f>IF(AR$2=0,0,INDEX('Placebo Lags - Data'!$B:$BA,MATCH($Q34,'Placebo Lags - Data'!$A:$A,0),MATCH(AR$1,'Placebo Lags - Data'!$B$1:$BA$1,0)))*AR$5</f>
        <v>4.671828355640173E-3</v>
      </c>
      <c r="AS34" s="2">
        <f>IF(AS$2=0,0,INDEX('Placebo Lags - Data'!$B:$BA,MATCH($Q34,'Placebo Lags - Data'!$A:$A,0),MATCH(AS$1,'Placebo Lags - Data'!$B$1:$BA$1,0)))*AS$5</f>
        <v>-5.1089571788907051E-3</v>
      </c>
      <c r="AT34" s="2">
        <f>IF(AT$2=0,0,INDEX('Placebo Lags - Data'!$B:$BA,MATCH($Q34,'Placebo Lags - Data'!$A:$A,0),MATCH(AT$1,'Placebo Lags - Data'!$B$1:$BA$1,0)))*AT$5</f>
        <v>0</v>
      </c>
      <c r="AU34" s="2">
        <f>IF(AU$2=0,0,INDEX('Placebo Lags - Data'!$B:$BA,MATCH($Q34,'Placebo Lags - Data'!$A:$A,0),MATCH(AU$1,'Placebo Lags - Data'!$B$1:$BA$1,0)))*AU$5</f>
        <v>1.9547419622540474E-2</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1.3392719440162182E-2</v>
      </c>
      <c r="AZ34" s="2">
        <f>IF(AZ$2=0,0,INDEX('Placebo Lags - Data'!$B:$BA,MATCH($Q34,'Placebo Lags - Data'!$A:$A,0),MATCH(AZ$1,'Placebo Lags - Data'!$B$1:$BA$1,0)))*AZ$5</f>
        <v>-1.3647042214870453E-2</v>
      </c>
      <c r="BA34" s="2">
        <f>IF(BA$2=0,0,INDEX('Placebo Lags - Data'!$B:$BA,MATCH($Q34,'Placebo Lags - Data'!$A:$A,0),MATCH(BA$1,'Placebo Lags - Data'!$B$1:$BA$1,0)))*BA$5</f>
        <v>-1.2834962690249085E-3</v>
      </c>
      <c r="BB34" s="2">
        <f>IF(BB$2=0,0,INDEX('Placebo Lags - Data'!$B:$BA,MATCH($Q34,'Placebo Lags - Data'!$A:$A,0),MATCH(BB$1,'Placebo Lags - Data'!$B$1:$BA$1,0)))*BB$5</f>
        <v>0</v>
      </c>
      <c r="BC34" s="2">
        <f>IF(BC$2=0,0,INDEX('Placebo Lags - Data'!$B:$BA,MATCH($Q34,'Placebo Lags - Data'!$A:$A,0),MATCH(BC$1,'Placebo Lags - Data'!$B$1:$BA$1,0)))*BC$5</f>
        <v>-1.2565560638904572E-2</v>
      </c>
      <c r="BD34" s="2">
        <f>IF(BD$2=0,0,INDEX('Placebo Lags - Data'!$B:$BA,MATCH($Q34,'Placebo Lags - Data'!$A:$A,0),MATCH(BD$1,'Placebo Lags - Data'!$B$1:$BA$1,0)))*BD$5</f>
        <v>1.2298748828470707E-2</v>
      </c>
      <c r="BE34" s="2">
        <f>IF(BE$2=0,0,INDEX('Placebo Lags - Data'!$B:$BA,MATCH($Q34,'Placebo Lags - Data'!$A:$A,0),MATCH(BE$1,'Placebo Lags - Data'!$B$1:$BA$1,0)))*BE$5</f>
        <v>0</v>
      </c>
      <c r="BF34" s="2">
        <f>IF(BF$2=0,0,INDEX('Placebo Lags - Data'!$B:$BA,MATCH($Q34,'Placebo Lags - Data'!$A:$A,0),MATCH(BF$1,'Placebo Lags - Data'!$B$1:$BA$1,0)))*BF$5</f>
        <v>-6.0289826244115829E-2</v>
      </c>
      <c r="BG34" s="2">
        <f>IF(BG$2=0,0,INDEX('Placebo Lags - Data'!$B:$BA,MATCH($Q34,'Placebo Lags - Data'!$A:$A,0),MATCH(BG$1,'Placebo Lags - Data'!$B$1:$BA$1,0)))*BG$5</f>
        <v>-5.7828787714242935E-2</v>
      </c>
      <c r="BH34" s="2">
        <f>IF(BH$2=0,0,INDEX('Placebo Lags - Data'!$B:$BA,MATCH($Q34,'Placebo Lags - Data'!$A:$A,0),MATCH(BH$1,'Placebo Lags - Data'!$B$1:$BA$1,0)))*BH$5</f>
        <v>2.0218729972839355E-2</v>
      </c>
      <c r="BI34" s="2">
        <f>IF(BI$2=0,0,INDEX('Placebo Lags - Data'!$B:$BA,MATCH($Q34,'Placebo Lags - Data'!$A:$A,0),MATCH(BI$1,'Placebo Lags - Data'!$B$1:$BA$1,0)))*BI$5</f>
        <v>-1.235627755522728E-2</v>
      </c>
      <c r="BJ34" s="2">
        <f>IF(BJ$2=0,0,INDEX('Placebo Lags - Data'!$B:$BA,MATCH($Q34,'Placebo Lags - Data'!$A:$A,0),MATCH(BJ$1,'Placebo Lags - Data'!$B$1:$BA$1,0)))*BJ$5</f>
        <v>0</v>
      </c>
      <c r="BK34" s="2">
        <f>IF(BK$2=0,0,INDEX('Placebo Lags - Data'!$B:$BA,MATCH($Q34,'Placebo Lags - Data'!$A:$A,0),MATCH(BK$1,'Placebo Lags - Data'!$B$1:$BA$1,0)))*BK$5</f>
        <v>-3.1860515475273132E-2</v>
      </c>
      <c r="BL34" s="2">
        <f>IF(BL$2=0,0,INDEX('Placebo Lags - Data'!$B:$BA,MATCH($Q34,'Placebo Lags - Data'!$A:$A,0),MATCH(BL$1,'Placebo Lags - Data'!$B$1:$BA$1,0)))*BL$5</f>
        <v>-2.3554731160402298E-2</v>
      </c>
      <c r="BM34" s="2">
        <f>IF(BM$2=0,0,INDEX('Placebo Lags - Data'!$B:$BA,MATCH($Q34,'Placebo Lags - Data'!$A:$A,0),MATCH(BM$1,'Placebo Lags - Data'!$B$1:$BA$1,0)))*BM$5</f>
        <v>-5.7442136108875275E-2</v>
      </c>
      <c r="BN34" s="2">
        <f>IF(BN$2=0,0,INDEX('Placebo Lags - Data'!$B:$BA,MATCH($Q34,'Placebo Lags - Data'!$A:$A,0),MATCH(BN$1,'Placebo Lags - Data'!$B$1:$BA$1,0)))*BN$5</f>
        <v>-1.318084541708231E-2</v>
      </c>
      <c r="BO34" s="2">
        <f>IF(BO$2=0,0,INDEX('Placebo Lags - Data'!$B:$BA,MATCH($Q34,'Placebo Lags - Data'!$A:$A,0),MATCH(BO$1,'Placebo Lags - Data'!$B$1:$BA$1,0)))*BO$5</f>
        <v>-1.9563939422369003E-3</v>
      </c>
      <c r="BP34" s="2">
        <f>IF(BP$2=0,0,INDEX('Placebo Lags - Data'!$B:$BA,MATCH($Q34,'Placebo Lags - Data'!$A:$A,0),MATCH(BP$1,'Placebo Lags - Data'!$B$1:$BA$1,0)))*BP$5</f>
        <v>-1.9870955497026443E-2</v>
      </c>
      <c r="BQ34" s="2"/>
      <c r="BR34" s="2"/>
    </row>
    <row r="35" spans="1:70" x14ac:dyDescent="0.25">
      <c r="A35" t="s">
        <v>37</v>
      </c>
      <c r="B35" s="2">
        <f t="shared" si="4"/>
        <v>0.93426615499151977</v>
      </c>
      <c r="Q35">
        <f>'Placebo Lags - Data'!A30</f>
        <v>2010</v>
      </c>
      <c r="R35" s="2">
        <f>IF(R$2=0,0,INDEX('Placebo Lags - Data'!$B:$BA,MATCH($Q35,'Placebo Lags - Data'!$A:$A,0),MATCH(R$1,'Placebo Lags - Data'!$B$1:$BA$1,0)))*R$5</f>
        <v>7.0690035820007324E-2</v>
      </c>
      <c r="S35" s="2">
        <f>IF(S$2=0,0,INDEX('Placebo Lags - Data'!$B:$BA,MATCH($Q35,'Placebo Lags - Data'!$A:$A,0),MATCH(S$1,'Placebo Lags - Data'!$B$1:$BA$1,0)))*S$5</f>
        <v>2.1276259794831276E-2</v>
      </c>
      <c r="T35" s="2">
        <f>IF(T$2=0,0,INDEX('Placebo Lags - Data'!$B:$BA,MATCH($Q35,'Placebo Lags - Data'!$A:$A,0),MATCH(T$1,'Placebo Lags - Data'!$B$1:$BA$1,0)))*T$5</f>
        <v>0</v>
      </c>
      <c r="U35" s="2">
        <f>IF(U$2=0,0,INDEX('Placebo Lags - Data'!$B:$BA,MATCH($Q35,'Placebo Lags - Data'!$A:$A,0),MATCH(U$1,'Placebo Lags - Data'!$B$1:$BA$1,0)))*U$5</f>
        <v>2.2937925532460213E-2</v>
      </c>
      <c r="V35" s="2">
        <f>IF(V$2=0,0,INDEX('Placebo Lags - Data'!$B:$BA,MATCH($Q35,'Placebo Lags - Data'!$A:$A,0),MATCH(V$1,'Placebo Lags - Data'!$B$1:$BA$1,0)))*V$5</f>
        <v>-3.5593567881733179E-3</v>
      </c>
      <c r="W35" s="2">
        <f>IF(W$2=0,0,INDEX('Placebo Lags - Data'!$B:$BA,MATCH($Q35,'Placebo Lags - Data'!$A:$A,0),MATCH(W$1,'Placebo Lags - Data'!$B$1:$BA$1,0)))*W$5</f>
        <v>0</v>
      </c>
      <c r="X35" s="2">
        <f>IF(X$2=0,0,INDEX('Placebo Lags - Data'!$B:$BA,MATCH($Q35,'Placebo Lags - Data'!$A:$A,0),MATCH(X$1,'Placebo Lags - Data'!$B$1:$BA$1,0)))*X$5</f>
        <v>4.9281701445579529E-2</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2.6576535776257515E-2</v>
      </c>
      <c r="AD35" s="2">
        <f>IF(AD$2=0,0,INDEX('Placebo Lags - Data'!$B:$BA,MATCH($Q35,'Placebo Lags - Data'!$A:$A,0),MATCH(AD$1,'Placebo Lags - Data'!$B$1:$BA$1,0)))*AD$5</f>
        <v>0</v>
      </c>
      <c r="AE35" s="2">
        <f>IF(AE$2=0,0,INDEX('Placebo Lags - Data'!$B:$BA,MATCH($Q35,'Placebo Lags - Data'!$A:$A,0),MATCH(AE$1,'Placebo Lags - Data'!$B$1:$BA$1,0)))*AE$5</f>
        <v>-3.5971317440271378E-2</v>
      </c>
      <c r="AF35" s="2">
        <f>IF(AF$2=0,0,INDEX('Placebo Lags - Data'!$B:$BA,MATCH($Q35,'Placebo Lags - Data'!$A:$A,0),MATCH(AF$1,'Placebo Lags - Data'!$B$1:$BA$1,0)))*AF$5</f>
        <v>-5.6558060459792614E-3</v>
      </c>
      <c r="AG35" s="2">
        <f>IF(AG$2=0,0,INDEX('Placebo Lags - Data'!$B:$BA,MATCH($Q35,'Placebo Lags - Data'!$A:$A,0),MATCH(AG$1,'Placebo Lags - Data'!$B$1:$BA$1,0)))*AG$5</f>
        <v>0</v>
      </c>
      <c r="AH35" s="2">
        <f>IF(AH$2=0,0,INDEX('Placebo Lags - Data'!$B:$BA,MATCH($Q35,'Placebo Lags - Data'!$A:$A,0),MATCH(AH$1,'Placebo Lags - Data'!$B$1:$BA$1,0)))*AH$5</f>
        <v>-2.3067135363817215E-2</v>
      </c>
      <c r="AI35" s="2">
        <f>IF(AI$2=0,0,INDEX('Placebo Lags - Data'!$B:$BA,MATCH($Q35,'Placebo Lags - Data'!$A:$A,0),MATCH(AI$1,'Placebo Lags - Data'!$B$1:$BA$1,0)))*AI$5</f>
        <v>2.4832136929035187E-2</v>
      </c>
      <c r="AJ35" s="2">
        <f>IF(AJ$2=0,0,INDEX('Placebo Lags - Data'!$B:$BA,MATCH($Q35,'Placebo Lags - Data'!$A:$A,0),MATCH(AJ$1,'Placebo Lags - Data'!$B$1:$BA$1,0)))*AJ$5</f>
        <v>2.241336926817894E-2</v>
      </c>
      <c r="AK35" s="2">
        <f>IF(AK$2=0,0,INDEX('Placebo Lags - Data'!$B:$BA,MATCH($Q35,'Placebo Lags - Data'!$A:$A,0),MATCH(AK$1,'Placebo Lags - Data'!$B$1:$BA$1,0)))*AK$5</f>
        <v>3.4933049231767654E-2</v>
      </c>
      <c r="AL35" s="2">
        <f>IF(AL$2=0,0,INDEX('Placebo Lags - Data'!$B:$BA,MATCH($Q35,'Placebo Lags - Data'!$A:$A,0),MATCH(AL$1,'Placebo Lags - Data'!$B$1:$BA$1,0)))*AL$5</f>
        <v>-1.7295155674219131E-2</v>
      </c>
      <c r="AM35" s="2">
        <f>IF(AM$2=0,0,INDEX('Placebo Lags - Data'!$B:$BA,MATCH($Q35,'Placebo Lags - Data'!$A:$A,0),MATCH(AM$1,'Placebo Lags - Data'!$B$1:$BA$1,0)))*AM$5</f>
        <v>3.3623641356825829E-3</v>
      </c>
      <c r="AN35" s="2">
        <f>IF(AN$2=0,0,INDEX('Placebo Lags - Data'!$B:$BA,MATCH($Q35,'Placebo Lags - Data'!$A:$A,0),MATCH(AN$1,'Placebo Lags - Data'!$B$1:$BA$1,0)))*AN$5</f>
        <v>3.3890049904584885E-2</v>
      </c>
      <c r="AO35" s="2">
        <f>IF(AO$2=0,0,INDEX('Placebo Lags - Data'!$B:$BA,MATCH($Q35,'Placebo Lags - Data'!$A:$A,0),MATCH(AO$1,'Placebo Lags - Data'!$B$1:$BA$1,0)))*AO$5</f>
        <v>-1.6930151730775833E-2</v>
      </c>
      <c r="AP35" s="2">
        <f>IF(AP$2=0,0,INDEX('Placebo Lags - Data'!$B:$BA,MATCH($Q35,'Placebo Lags - Data'!$A:$A,0),MATCH(AP$1,'Placebo Lags - Data'!$B$1:$BA$1,0)))*AP$5</f>
        <v>4.1279740631580353E-2</v>
      </c>
      <c r="AQ35" s="2">
        <f>IF(AQ$2=0,0,INDEX('Placebo Lags - Data'!$B:$BA,MATCH($Q35,'Placebo Lags - Data'!$A:$A,0),MATCH(AQ$1,'Placebo Lags - Data'!$B$1:$BA$1,0)))*AQ$5</f>
        <v>1.3283452019095421E-2</v>
      </c>
      <c r="AR35" s="2">
        <f>IF(AR$2=0,0,INDEX('Placebo Lags - Data'!$B:$BA,MATCH($Q35,'Placebo Lags - Data'!$A:$A,0),MATCH(AR$1,'Placebo Lags - Data'!$B$1:$BA$1,0)))*AR$5</f>
        <v>-6.0114194639027119E-3</v>
      </c>
      <c r="AS35" s="2">
        <f>IF(AS$2=0,0,INDEX('Placebo Lags - Data'!$B:$BA,MATCH($Q35,'Placebo Lags - Data'!$A:$A,0),MATCH(AS$1,'Placebo Lags - Data'!$B$1:$BA$1,0)))*AS$5</f>
        <v>1.678231917321682E-2</v>
      </c>
      <c r="AT35" s="2">
        <f>IF(AT$2=0,0,INDEX('Placebo Lags - Data'!$B:$BA,MATCH($Q35,'Placebo Lags - Data'!$A:$A,0),MATCH(AT$1,'Placebo Lags - Data'!$B$1:$BA$1,0)))*AT$5</f>
        <v>0</v>
      </c>
      <c r="AU35" s="2">
        <f>IF(AU$2=0,0,INDEX('Placebo Lags - Data'!$B:$BA,MATCH($Q35,'Placebo Lags - Data'!$A:$A,0),MATCH(AU$1,'Placebo Lags - Data'!$B$1:$BA$1,0)))*AU$5</f>
        <v>-7.4463989585638046E-3</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-2.1855540573596954E-2</v>
      </c>
      <c r="AZ35" s="2">
        <f>IF(AZ$2=0,0,INDEX('Placebo Lags - Data'!$B:$BA,MATCH($Q35,'Placebo Lags - Data'!$A:$A,0),MATCH(AZ$1,'Placebo Lags - Data'!$B$1:$BA$1,0)))*AZ$5</f>
        <v>-3.4156996756792068E-2</v>
      </c>
      <c r="BA35" s="2">
        <f>IF(BA$2=0,0,INDEX('Placebo Lags - Data'!$B:$BA,MATCH($Q35,'Placebo Lags - Data'!$A:$A,0),MATCH(BA$1,'Placebo Lags - Data'!$B$1:$BA$1,0)))*BA$5</f>
        <v>5.4097170941531658E-3</v>
      </c>
      <c r="BB35" s="2">
        <f>IF(BB$2=0,0,INDEX('Placebo Lags - Data'!$B:$BA,MATCH($Q35,'Placebo Lags - Data'!$A:$A,0),MATCH(BB$1,'Placebo Lags - Data'!$B$1:$BA$1,0)))*BB$5</f>
        <v>0</v>
      </c>
      <c r="BC35" s="2">
        <f>IF(BC$2=0,0,INDEX('Placebo Lags - Data'!$B:$BA,MATCH($Q35,'Placebo Lags - Data'!$A:$A,0),MATCH(BC$1,'Placebo Lags - Data'!$B$1:$BA$1,0)))*BC$5</f>
        <v>8.4440357983112335E-2</v>
      </c>
      <c r="BD35" s="2">
        <f>IF(BD$2=0,0,INDEX('Placebo Lags - Data'!$B:$BA,MATCH($Q35,'Placebo Lags - Data'!$A:$A,0),MATCH(BD$1,'Placebo Lags - Data'!$B$1:$BA$1,0)))*BD$5</f>
        <v>-5.4621314629912376E-3</v>
      </c>
      <c r="BE35" s="2">
        <f>IF(BE$2=0,0,INDEX('Placebo Lags - Data'!$B:$BA,MATCH($Q35,'Placebo Lags - Data'!$A:$A,0),MATCH(BE$1,'Placebo Lags - Data'!$B$1:$BA$1,0)))*BE$5</f>
        <v>0</v>
      </c>
      <c r="BF35" s="2">
        <f>IF(BF$2=0,0,INDEX('Placebo Lags - Data'!$B:$BA,MATCH($Q35,'Placebo Lags - Data'!$A:$A,0),MATCH(BF$1,'Placebo Lags - Data'!$B$1:$BA$1,0)))*BF$5</f>
        <v>-6.4384691417217255E-2</v>
      </c>
      <c r="BG35" s="2">
        <f>IF(BG$2=0,0,INDEX('Placebo Lags - Data'!$B:$BA,MATCH($Q35,'Placebo Lags - Data'!$A:$A,0),MATCH(BG$1,'Placebo Lags - Data'!$B$1:$BA$1,0)))*BG$5</f>
        <v>8.1459298729896545E-2</v>
      </c>
      <c r="BH35" s="2">
        <f>IF(BH$2=0,0,INDEX('Placebo Lags - Data'!$B:$BA,MATCH($Q35,'Placebo Lags - Data'!$A:$A,0),MATCH(BH$1,'Placebo Lags - Data'!$B$1:$BA$1,0)))*BH$5</f>
        <v>3.5728447139263153E-2</v>
      </c>
      <c r="BI35" s="2">
        <f>IF(BI$2=0,0,INDEX('Placebo Lags - Data'!$B:$BA,MATCH($Q35,'Placebo Lags - Data'!$A:$A,0),MATCH(BI$1,'Placebo Lags - Data'!$B$1:$BA$1,0)))*BI$5</f>
        <v>-2.8794886544346809E-2</v>
      </c>
      <c r="BJ35" s="2">
        <f>IF(BJ$2=0,0,INDEX('Placebo Lags - Data'!$B:$BA,MATCH($Q35,'Placebo Lags - Data'!$A:$A,0),MATCH(BJ$1,'Placebo Lags - Data'!$B$1:$BA$1,0)))*BJ$5</f>
        <v>0</v>
      </c>
      <c r="BK35" s="2">
        <f>IF(BK$2=0,0,INDEX('Placebo Lags - Data'!$B:$BA,MATCH($Q35,'Placebo Lags - Data'!$A:$A,0),MATCH(BK$1,'Placebo Lags - Data'!$B$1:$BA$1,0)))*BK$5</f>
        <v>5.0029221922159195E-2</v>
      </c>
      <c r="BL35" s="2">
        <f>IF(BL$2=0,0,INDEX('Placebo Lags - Data'!$B:$BA,MATCH($Q35,'Placebo Lags - Data'!$A:$A,0),MATCH(BL$1,'Placebo Lags - Data'!$B$1:$BA$1,0)))*BL$5</f>
        <v>1.2783507816493511E-2</v>
      </c>
      <c r="BM35" s="2">
        <f>IF(BM$2=0,0,INDEX('Placebo Lags - Data'!$B:$BA,MATCH($Q35,'Placebo Lags - Data'!$A:$A,0),MATCH(BM$1,'Placebo Lags - Data'!$B$1:$BA$1,0)))*BM$5</f>
        <v>-1.6144320368766785E-2</v>
      </c>
      <c r="BN35" s="2">
        <f>IF(BN$2=0,0,INDEX('Placebo Lags - Data'!$B:$BA,MATCH($Q35,'Placebo Lags - Data'!$A:$A,0),MATCH(BN$1,'Placebo Lags - Data'!$B$1:$BA$1,0)))*BN$5</f>
        <v>1.379034947603941E-2</v>
      </c>
      <c r="BO35" s="2">
        <f>IF(BO$2=0,0,INDEX('Placebo Lags - Data'!$B:$BA,MATCH($Q35,'Placebo Lags - Data'!$A:$A,0),MATCH(BO$1,'Placebo Lags - Data'!$B$1:$BA$1,0)))*BO$5</f>
        <v>2.0180158317089081E-2</v>
      </c>
      <c r="BP35" s="2">
        <f>IF(BP$2=0,0,INDEX('Placebo Lags - Data'!$B:$BA,MATCH($Q35,'Placebo Lags - Data'!$A:$A,0),MATCH(BP$1,'Placebo Lags - Data'!$B$1:$BA$1,0)))*BP$5</f>
        <v>-3.5873636603355408E-2</v>
      </c>
      <c r="BQ35" s="2"/>
      <c r="BR35" s="2"/>
    </row>
    <row r="36" spans="1:70" x14ac:dyDescent="0.25">
      <c r="A36" t="s">
        <v>88</v>
      </c>
      <c r="B36" s="2">
        <f t="shared" si="4"/>
        <v>0.81555424785878861</v>
      </c>
      <c r="Q36">
        <f>'Placebo Lags - Data'!A31</f>
        <v>2011</v>
      </c>
      <c r="R36" s="2">
        <f>IF(R$2=0,0,INDEX('Placebo Lags - Data'!$B:$BA,MATCH($Q36,'Placebo Lags - Data'!$A:$A,0),MATCH(R$1,'Placebo Lags - Data'!$B$1:$BA$1,0)))*R$5</f>
        <v>3.7556964904069901E-2</v>
      </c>
      <c r="S36" s="2">
        <f>IF(S$2=0,0,INDEX('Placebo Lags - Data'!$B:$BA,MATCH($Q36,'Placebo Lags - Data'!$A:$A,0),MATCH(S$1,'Placebo Lags - Data'!$B$1:$BA$1,0)))*S$5</f>
        <v>1.6659030690789223E-2</v>
      </c>
      <c r="T36" s="2">
        <f>IF(T$2=0,0,INDEX('Placebo Lags - Data'!$B:$BA,MATCH($Q36,'Placebo Lags - Data'!$A:$A,0),MATCH(T$1,'Placebo Lags - Data'!$B$1:$BA$1,0)))*T$5</f>
        <v>0</v>
      </c>
      <c r="U36" s="2">
        <f>IF(U$2=0,0,INDEX('Placebo Lags - Data'!$B:$BA,MATCH($Q36,'Placebo Lags - Data'!$A:$A,0),MATCH(U$1,'Placebo Lags - Data'!$B$1:$BA$1,0)))*U$5</f>
        <v>6.2145456671714783E-2</v>
      </c>
      <c r="V36" s="2">
        <f>IF(V$2=0,0,INDEX('Placebo Lags - Data'!$B:$BA,MATCH($Q36,'Placebo Lags - Data'!$A:$A,0),MATCH(V$1,'Placebo Lags - Data'!$B$1:$BA$1,0)))*V$5</f>
        <v>1.4345454983413219E-2</v>
      </c>
      <c r="W36" s="2">
        <f>IF(W$2=0,0,INDEX('Placebo Lags - Data'!$B:$BA,MATCH($Q36,'Placebo Lags - Data'!$A:$A,0),MATCH(W$1,'Placebo Lags - Data'!$B$1:$BA$1,0)))*W$5</f>
        <v>0</v>
      </c>
      <c r="X36" s="2">
        <f>IF(X$2=0,0,INDEX('Placebo Lags - Data'!$B:$BA,MATCH($Q36,'Placebo Lags - Data'!$A:$A,0),MATCH(X$1,'Placebo Lags - Data'!$B$1:$BA$1,0)))*X$5</f>
        <v>-6.6950045526027679E-2</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3.9607968181371689E-2</v>
      </c>
      <c r="AD36" s="2">
        <f>IF(AD$2=0,0,INDEX('Placebo Lags - Data'!$B:$BA,MATCH($Q36,'Placebo Lags - Data'!$A:$A,0),MATCH(AD$1,'Placebo Lags - Data'!$B$1:$BA$1,0)))*AD$5</f>
        <v>0</v>
      </c>
      <c r="AE36" s="2">
        <f>IF(AE$2=0,0,INDEX('Placebo Lags - Data'!$B:$BA,MATCH($Q36,'Placebo Lags - Data'!$A:$A,0),MATCH(AE$1,'Placebo Lags - Data'!$B$1:$BA$1,0)))*AE$5</f>
        <v>-6.7330431193113327E-3</v>
      </c>
      <c r="AF36" s="2">
        <f>IF(AF$2=0,0,INDEX('Placebo Lags - Data'!$B:$BA,MATCH($Q36,'Placebo Lags - Data'!$A:$A,0),MATCH(AF$1,'Placebo Lags - Data'!$B$1:$BA$1,0)))*AF$5</f>
        <v>-3.854057565331459E-2</v>
      </c>
      <c r="AG36" s="2">
        <f>IF(AG$2=0,0,INDEX('Placebo Lags - Data'!$B:$BA,MATCH($Q36,'Placebo Lags - Data'!$A:$A,0),MATCH(AG$1,'Placebo Lags - Data'!$B$1:$BA$1,0)))*AG$5</f>
        <v>0</v>
      </c>
      <c r="AH36" s="2">
        <f>IF(AH$2=0,0,INDEX('Placebo Lags - Data'!$B:$BA,MATCH($Q36,'Placebo Lags - Data'!$A:$A,0),MATCH(AH$1,'Placebo Lags - Data'!$B$1:$BA$1,0)))*AH$5</f>
        <v>1.8398609012365341E-2</v>
      </c>
      <c r="AI36" s="2">
        <f>IF(AI$2=0,0,INDEX('Placebo Lags - Data'!$B:$BA,MATCH($Q36,'Placebo Lags - Data'!$A:$A,0),MATCH(AI$1,'Placebo Lags - Data'!$B$1:$BA$1,0)))*AI$5</f>
        <v>2.9336722567677498E-2</v>
      </c>
      <c r="AJ36" s="2">
        <f>IF(AJ$2=0,0,INDEX('Placebo Lags - Data'!$B:$BA,MATCH($Q36,'Placebo Lags - Data'!$A:$A,0),MATCH(AJ$1,'Placebo Lags - Data'!$B$1:$BA$1,0)))*AJ$5</f>
        <v>2.9876423068344593E-3</v>
      </c>
      <c r="AK36" s="2">
        <f>IF(AK$2=0,0,INDEX('Placebo Lags - Data'!$B:$BA,MATCH($Q36,'Placebo Lags - Data'!$A:$A,0),MATCH(AK$1,'Placebo Lags - Data'!$B$1:$BA$1,0)))*AK$5</f>
        <v>0.10945718735456467</v>
      </c>
      <c r="AL36" s="2">
        <f>IF(AL$2=0,0,INDEX('Placebo Lags - Data'!$B:$BA,MATCH($Q36,'Placebo Lags - Data'!$A:$A,0),MATCH(AL$1,'Placebo Lags - Data'!$B$1:$BA$1,0)))*AL$5</f>
        <v>-5.4547838866710663E-2</v>
      </c>
      <c r="AM36" s="2">
        <f>IF(AM$2=0,0,INDEX('Placebo Lags - Data'!$B:$BA,MATCH($Q36,'Placebo Lags - Data'!$A:$A,0),MATCH(AM$1,'Placebo Lags - Data'!$B$1:$BA$1,0)))*AM$5</f>
        <v>-3.9154021069407463E-3</v>
      </c>
      <c r="AN36" s="2">
        <f>IF(AN$2=0,0,INDEX('Placebo Lags - Data'!$B:$BA,MATCH($Q36,'Placebo Lags - Data'!$A:$A,0),MATCH(AN$1,'Placebo Lags - Data'!$B$1:$BA$1,0)))*AN$5</f>
        <v>5.2714296616613865E-3</v>
      </c>
      <c r="AO36" s="2">
        <f>IF(AO$2=0,0,INDEX('Placebo Lags - Data'!$B:$BA,MATCH($Q36,'Placebo Lags - Data'!$A:$A,0),MATCH(AO$1,'Placebo Lags - Data'!$B$1:$BA$1,0)))*AO$5</f>
        <v>-2.4948246777057648E-2</v>
      </c>
      <c r="AP36" s="2">
        <f>IF(AP$2=0,0,INDEX('Placebo Lags - Data'!$B:$BA,MATCH($Q36,'Placebo Lags - Data'!$A:$A,0),MATCH(AP$1,'Placebo Lags - Data'!$B$1:$BA$1,0)))*AP$5</f>
        <v>5.7242713868618011E-2</v>
      </c>
      <c r="AQ36" s="2">
        <f>IF(AQ$2=0,0,INDEX('Placebo Lags - Data'!$B:$BA,MATCH($Q36,'Placebo Lags - Data'!$A:$A,0),MATCH(AQ$1,'Placebo Lags - Data'!$B$1:$BA$1,0)))*AQ$5</f>
        <v>-1.935877837240696E-2</v>
      </c>
      <c r="AR36" s="2">
        <f>IF(AR$2=0,0,INDEX('Placebo Lags - Data'!$B:$BA,MATCH($Q36,'Placebo Lags - Data'!$A:$A,0),MATCH(AR$1,'Placebo Lags - Data'!$B$1:$BA$1,0)))*AR$5</f>
        <v>-1.4984491281211376E-2</v>
      </c>
      <c r="AS36" s="2">
        <f>IF(AS$2=0,0,INDEX('Placebo Lags - Data'!$B:$BA,MATCH($Q36,'Placebo Lags - Data'!$A:$A,0),MATCH(AS$1,'Placebo Lags - Data'!$B$1:$BA$1,0)))*AS$5</f>
        <v>1.9824463874101639E-2</v>
      </c>
      <c r="AT36" s="2">
        <f>IF(AT$2=0,0,INDEX('Placebo Lags - Data'!$B:$BA,MATCH($Q36,'Placebo Lags - Data'!$A:$A,0),MATCH(AT$1,'Placebo Lags - Data'!$B$1:$BA$1,0)))*AT$5</f>
        <v>0</v>
      </c>
      <c r="AU36" s="2">
        <f>IF(AU$2=0,0,INDEX('Placebo Lags - Data'!$B:$BA,MATCH($Q36,'Placebo Lags - Data'!$A:$A,0),MATCH(AU$1,'Placebo Lags - Data'!$B$1:$BA$1,0)))*AU$5</f>
        <v>-4.6810903586447239E-3</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-3.9250448346138E-2</v>
      </c>
      <c r="AZ36" s="2">
        <f>IF(AZ$2=0,0,INDEX('Placebo Lags - Data'!$B:$BA,MATCH($Q36,'Placebo Lags - Data'!$A:$A,0),MATCH(AZ$1,'Placebo Lags - Data'!$B$1:$BA$1,0)))*AZ$5</f>
        <v>-2.5669720023870468E-2</v>
      </c>
      <c r="BA36" s="2">
        <f>IF(BA$2=0,0,INDEX('Placebo Lags - Data'!$B:$BA,MATCH($Q36,'Placebo Lags - Data'!$A:$A,0),MATCH(BA$1,'Placebo Lags - Data'!$B$1:$BA$1,0)))*BA$5</f>
        <v>2.4649288970977068E-3</v>
      </c>
      <c r="BB36" s="2">
        <f>IF(BB$2=0,0,INDEX('Placebo Lags - Data'!$B:$BA,MATCH($Q36,'Placebo Lags - Data'!$A:$A,0),MATCH(BB$1,'Placebo Lags - Data'!$B$1:$BA$1,0)))*BB$5</f>
        <v>0</v>
      </c>
      <c r="BC36" s="2">
        <f>IF(BC$2=0,0,INDEX('Placebo Lags - Data'!$B:$BA,MATCH($Q36,'Placebo Lags - Data'!$A:$A,0),MATCH(BC$1,'Placebo Lags - Data'!$B$1:$BA$1,0)))*BC$5</f>
        <v>-3.9324339013546705E-4</v>
      </c>
      <c r="BD36" s="2">
        <f>IF(BD$2=0,0,INDEX('Placebo Lags - Data'!$B:$BA,MATCH($Q36,'Placebo Lags - Data'!$A:$A,0),MATCH(BD$1,'Placebo Lags - Data'!$B$1:$BA$1,0)))*BD$5</f>
        <v>-2.312791533768177E-2</v>
      </c>
      <c r="BE36" s="2">
        <f>IF(BE$2=0,0,INDEX('Placebo Lags - Data'!$B:$BA,MATCH($Q36,'Placebo Lags - Data'!$A:$A,0),MATCH(BE$1,'Placebo Lags - Data'!$B$1:$BA$1,0)))*BE$5</f>
        <v>0</v>
      </c>
      <c r="BF36" s="2">
        <f>IF(BF$2=0,0,INDEX('Placebo Lags - Data'!$B:$BA,MATCH($Q36,'Placebo Lags - Data'!$A:$A,0),MATCH(BF$1,'Placebo Lags - Data'!$B$1:$BA$1,0)))*BF$5</f>
        <v>-1.9670534878969193E-2</v>
      </c>
      <c r="BG36" s="2">
        <f>IF(BG$2=0,0,INDEX('Placebo Lags - Data'!$B:$BA,MATCH($Q36,'Placebo Lags - Data'!$A:$A,0),MATCH(BG$1,'Placebo Lags - Data'!$B$1:$BA$1,0)))*BG$5</f>
        <v>6.2121838331222534E-2</v>
      </c>
      <c r="BH36" s="2">
        <f>IF(BH$2=0,0,INDEX('Placebo Lags - Data'!$B:$BA,MATCH($Q36,'Placebo Lags - Data'!$A:$A,0),MATCH(BH$1,'Placebo Lags - Data'!$B$1:$BA$1,0)))*BH$5</f>
        <v>5.8181047439575195E-2</v>
      </c>
      <c r="BI36" s="2">
        <f>IF(BI$2=0,0,INDEX('Placebo Lags - Data'!$B:$BA,MATCH($Q36,'Placebo Lags - Data'!$A:$A,0),MATCH(BI$1,'Placebo Lags - Data'!$B$1:$BA$1,0)))*BI$5</f>
        <v>-3.7086803466081619E-2</v>
      </c>
      <c r="BJ36" s="2">
        <f>IF(BJ$2=0,0,INDEX('Placebo Lags - Data'!$B:$BA,MATCH($Q36,'Placebo Lags - Data'!$A:$A,0),MATCH(BJ$1,'Placebo Lags - Data'!$B$1:$BA$1,0)))*BJ$5</f>
        <v>0</v>
      </c>
      <c r="BK36" s="2">
        <f>IF(BK$2=0,0,INDEX('Placebo Lags - Data'!$B:$BA,MATCH($Q36,'Placebo Lags - Data'!$A:$A,0),MATCH(BK$1,'Placebo Lags - Data'!$B$1:$BA$1,0)))*BK$5</f>
        <v>-0.13414943218231201</v>
      </c>
      <c r="BL36" s="2">
        <f>IF(BL$2=0,0,INDEX('Placebo Lags - Data'!$B:$BA,MATCH($Q36,'Placebo Lags - Data'!$A:$A,0),MATCH(BL$1,'Placebo Lags - Data'!$B$1:$BA$1,0)))*BL$5</f>
        <v>-4.8053506761789322E-3</v>
      </c>
      <c r="BM36" s="2">
        <f>IF(BM$2=0,0,INDEX('Placebo Lags - Data'!$B:$BA,MATCH($Q36,'Placebo Lags - Data'!$A:$A,0),MATCH(BM$1,'Placebo Lags - Data'!$B$1:$BA$1,0)))*BM$5</f>
        <v>2.3033530451357365E-3</v>
      </c>
      <c r="BN36" s="2">
        <f>IF(BN$2=0,0,INDEX('Placebo Lags - Data'!$B:$BA,MATCH($Q36,'Placebo Lags - Data'!$A:$A,0),MATCH(BN$1,'Placebo Lags - Data'!$B$1:$BA$1,0)))*BN$5</f>
        <v>4.033949226140976E-2</v>
      </c>
      <c r="BO36" s="2">
        <f>IF(BO$2=0,0,INDEX('Placebo Lags - Data'!$B:$BA,MATCH($Q36,'Placebo Lags - Data'!$A:$A,0),MATCH(BO$1,'Placebo Lags - Data'!$B$1:$BA$1,0)))*BO$5</f>
        <v>3.8865279406309128E-2</v>
      </c>
      <c r="BP36" s="2">
        <f>IF(BP$2=0,0,INDEX('Placebo Lags - Data'!$B:$BA,MATCH($Q36,'Placebo Lags - Data'!$A:$A,0),MATCH(BP$1,'Placebo Lags - Data'!$B$1:$BA$1,0)))*BP$5</f>
        <v>4.7954700887203217E-2</v>
      </c>
      <c r="BQ36" s="2"/>
      <c r="BR36" s="2"/>
    </row>
    <row r="37" spans="1:70" x14ac:dyDescent="0.25">
      <c r="A37" t="s">
        <v>39</v>
      </c>
      <c r="B37" s="2">
        <f t="shared" si="4"/>
        <v>1</v>
      </c>
      <c r="Q37">
        <f>'Placebo Lags - Data'!A32</f>
        <v>2012</v>
      </c>
      <c r="R37" s="2">
        <f>IF(R$2=0,0,INDEX('Placebo Lags - Data'!$B:$BA,MATCH($Q37,'Placebo Lags - Data'!$A:$A,0),MATCH(R$1,'Placebo Lags - Data'!$B$1:$BA$1,0)))*R$5</f>
        <v>-4.7313883900642395E-2</v>
      </c>
      <c r="S37" s="2">
        <f>IF(S$2=0,0,INDEX('Placebo Lags - Data'!$B:$BA,MATCH($Q37,'Placebo Lags - Data'!$A:$A,0),MATCH(S$1,'Placebo Lags - Data'!$B$1:$BA$1,0)))*S$5</f>
        <v>3.6347847431898117E-2</v>
      </c>
      <c r="T37" s="2">
        <f>IF(T$2=0,0,INDEX('Placebo Lags - Data'!$B:$BA,MATCH($Q37,'Placebo Lags - Data'!$A:$A,0),MATCH(T$1,'Placebo Lags - Data'!$B$1:$BA$1,0)))*T$5</f>
        <v>0</v>
      </c>
      <c r="U37" s="2">
        <f>IF(U$2=0,0,INDEX('Placebo Lags - Data'!$B:$BA,MATCH($Q37,'Placebo Lags - Data'!$A:$A,0),MATCH(U$1,'Placebo Lags - Data'!$B$1:$BA$1,0)))*U$5</f>
        <v>2.1535372361540794E-2</v>
      </c>
      <c r="V37" s="2">
        <f>IF(V$2=0,0,INDEX('Placebo Lags - Data'!$B:$BA,MATCH($Q37,'Placebo Lags - Data'!$A:$A,0),MATCH(V$1,'Placebo Lags - Data'!$B$1:$BA$1,0)))*V$5</f>
        <v>5.4706551134586334E-2</v>
      </c>
      <c r="W37" s="2">
        <f>IF(W$2=0,0,INDEX('Placebo Lags - Data'!$B:$BA,MATCH($Q37,'Placebo Lags - Data'!$A:$A,0),MATCH(W$1,'Placebo Lags - Data'!$B$1:$BA$1,0)))*W$5</f>
        <v>0</v>
      </c>
      <c r="X37" s="2">
        <f>IF(X$2=0,0,INDEX('Placebo Lags - Data'!$B:$BA,MATCH($Q37,'Placebo Lags - Data'!$A:$A,0),MATCH(X$1,'Placebo Lags - Data'!$B$1:$BA$1,0)))*X$5</f>
        <v>3.8678023964166641E-2</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3.8895439356565475E-3</v>
      </c>
      <c r="AD37" s="2">
        <f>IF(AD$2=0,0,INDEX('Placebo Lags - Data'!$B:$BA,MATCH($Q37,'Placebo Lags - Data'!$A:$A,0),MATCH(AD$1,'Placebo Lags - Data'!$B$1:$BA$1,0)))*AD$5</f>
        <v>0</v>
      </c>
      <c r="AE37" s="2">
        <f>IF(AE$2=0,0,INDEX('Placebo Lags - Data'!$B:$BA,MATCH($Q37,'Placebo Lags - Data'!$A:$A,0),MATCH(AE$1,'Placebo Lags - Data'!$B$1:$BA$1,0)))*AE$5</f>
        <v>1.2296857312321663E-2</v>
      </c>
      <c r="AF37" s="2">
        <f>IF(AF$2=0,0,INDEX('Placebo Lags - Data'!$B:$BA,MATCH($Q37,'Placebo Lags - Data'!$A:$A,0),MATCH(AF$1,'Placebo Lags - Data'!$B$1:$BA$1,0)))*AF$5</f>
        <v>-3.1887415796518326E-2</v>
      </c>
      <c r="AG37" s="2">
        <f>IF(AG$2=0,0,INDEX('Placebo Lags - Data'!$B:$BA,MATCH($Q37,'Placebo Lags - Data'!$A:$A,0),MATCH(AG$1,'Placebo Lags - Data'!$B$1:$BA$1,0)))*AG$5</f>
        <v>0</v>
      </c>
      <c r="AH37" s="2">
        <f>IF(AH$2=0,0,INDEX('Placebo Lags - Data'!$B:$BA,MATCH($Q37,'Placebo Lags - Data'!$A:$A,0),MATCH(AH$1,'Placebo Lags - Data'!$B$1:$BA$1,0)))*AH$5</f>
        <v>1.9094016402959824E-2</v>
      </c>
      <c r="AI37" s="2">
        <f>IF(AI$2=0,0,INDEX('Placebo Lags - Data'!$B:$BA,MATCH($Q37,'Placebo Lags - Data'!$A:$A,0),MATCH(AI$1,'Placebo Lags - Data'!$B$1:$BA$1,0)))*AI$5</f>
        <v>3.3245816826820374E-2</v>
      </c>
      <c r="AJ37" s="2">
        <f>IF(AJ$2=0,0,INDEX('Placebo Lags - Data'!$B:$BA,MATCH($Q37,'Placebo Lags - Data'!$A:$A,0),MATCH(AJ$1,'Placebo Lags - Data'!$B$1:$BA$1,0)))*AJ$5</f>
        <v>5.2332103252410889E-2</v>
      </c>
      <c r="AK37" s="2">
        <f>IF(AK$2=0,0,INDEX('Placebo Lags - Data'!$B:$BA,MATCH($Q37,'Placebo Lags - Data'!$A:$A,0),MATCH(AK$1,'Placebo Lags - Data'!$B$1:$BA$1,0)))*AK$5</f>
        <v>4.1335998103022575E-3</v>
      </c>
      <c r="AL37" s="2">
        <f>IF(AL$2=0,0,INDEX('Placebo Lags - Data'!$B:$BA,MATCH($Q37,'Placebo Lags - Data'!$A:$A,0),MATCH(AL$1,'Placebo Lags - Data'!$B$1:$BA$1,0)))*AL$5</f>
        <v>-1.7531469464302063E-2</v>
      </c>
      <c r="AM37" s="2">
        <f>IF(AM$2=0,0,INDEX('Placebo Lags - Data'!$B:$BA,MATCH($Q37,'Placebo Lags - Data'!$A:$A,0),MATCH(AM$1,'Placebo Lags - Data'!$B$1:$BA$1,0)))*AM$5</f>
        <v>5.6043237447738647E-2</v>
      </c>
      <c r="AN37" s="2">
        <f>IF(AN$2=0,0,INDEX('Placebo Lags - Data'!$B:$BA,MATCH($Q37,'Placebo Lags - Data'!$A:$A,0),MATCH(AN$1,'Placebo Lags - Data'!$B$1:$BA$1,0)))*AN$5</f>
        <v>4.3100514449179173E-3</v>
      </c>
      <c r="AO37" s="2">
        <f>IF(AO$2=0,0,INDEX('Placebo Lags - Data'!$B:$BA,MATCH($Q37,'Placebo Lags - Data'!$A:$A,0),MATCH(AO$1,'Placebo Lags - Data'!$B$1:$BA$1,0)))*AO$5</f>
        <v>-1.9731134176254272E-2</v>
      </c>
      <c r="AP37" s="2">
        <f>IF(AP$2=0,0,INDEX('Placebo Lags - Data'!$B:$BA,MATCH($Q37,'Placebo Lags - Data'!$A:$A,0),MATCH(AP$1,'Placebo Lags - Data'!$B$1:$BA$1,0)))*AP$5</f>
        <v>-3.9694622159004211E-2</v>
      </c>
      <c r="AQ37" s="2">
        <f>IF(AQ$2=0,0,INDEX('Placebo Lags - Data'!$B:$BA,MATCH($Q37,'Placebo Lags - Data'!$A:$A,0),MATCH(AQ$1,'Placebo Lags - Data'!$B$1:$BA$1,0)))*AQ$5</f>
        <v>-4.4044461101293564E-2</v>
      </c>
      <c r="AR37" s="2">
        <f>IF(AR$2=0,0,INDEX('Placebo Lags - Data'!$B:$BA,MATCH($Q37,'Placebo Lags - Data'!$A:$A,0),MATCH(AR$1,'Placebo Lags - Data'!$B$1:$BA$1,0)))*AR$5</f>
        <v>-7.3210254311561584E-2</v>
      </c>
      <c r="AS37" s="2">
        <f>IF(AS$2=0,0,INDEX('Placebo Lags - Data'!$B:$BA,MATCH($Q37,'Placebo Lags - Data'!$A:$A,0),MATCH(AS$1,'Placebo Lags - Data'!$B$1:$BA$1,0)))*AS$5</f>
        <v>-7.773386687040329E-2</v>
      </c>
      <c r="AT37" s="2">
        <f>IF(AT$2=0,0,INDEX('Placebo Lags - Data'!$B:$BA,MATCH($Q37,'Placebo Lags - Data'!$A:$A,0),MATCH(AT$1,'Placebo Lags - Data'!$B$1:$BA$1,0)))*AT$5</f>
        <v>0</v>
      </c>
      <c r="AU37" s="2">
        <f>IF(AU$2=0,0,INDEX('Placebo Lags - Data'!$B:$BA,MATCH($Q37,'Placebo Lags - Data'!$A:$A,0),MATCH(AU$1,'Placebo Lags - Data'!$B$1:$BA$1,0)))*AU$5</f>
        <v>3.2501515001058578E-2</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-6.5526897087693214E-3</v>
      </c>
      <c r="AZ37" s="2">
        <f>IF(AZ$2=0,0,INDEX('Placebo Lags - Data'!$B:$BA,MATCH($Q37,'Placebo Lags - Data'!$A:$A,0),MATCH(AZ$1,'Placebo Lags - Data'!$B$1:$BA$1,0)))*AZ$5</f>
        <v>-1.7330886796116829E-2</v>
      </c>
      <c r="BA37" s="2">
        <f>IF(BA$2=0,0,INDEX('Placebo Lags - Data'!$B:$BA,MATCH($Q37,'Placebo Lags - Data'!$A:$A,0),MATCH(BA$1,'Placebo Lags - Data'!$B$1:$BA$1,0)))*BA$5</f>
        <v>-3.8679059594869614E-2</v>
      </c>
      <c r="BB37" s="2">
        <f>IF(BB$2=0,0,INDEX('Placebo Lags - Data'!$B:$BA,MATCH($Q37,'Placebo Lags - Data'!$A:$A,0),MATCH(BB$1,'Placebo Lags - Data'!$B$1:$BA$1,0)))*BB$5</f>
        <v>0</v>
      </c>
      <c r="BC37" s="2">
        <f>IF(BC$2=0,0,INDEX('Placebo Lags - Data'!$B:$BA,MATCH($Q37,'Placebo Lags - Data'!$A:$A,0),MATCH(BC$1,'Placebo Lags - Data'!$B$1:$BA$1,0)))*BC$5</f>
        <v>4.3963510543107986E-2</v>
      </c>
      <c r="BD37" s="2">
        <f>IF(BD$2=0,0,INDEX('Placebo Lags - Data'!$B:$BA,MATCH($Q37,'Placebo Lags - Data'!$A:$A,0),MATCH(BD$1,'Placebo Lags - Data'!$B$1:$BA$1,0)))*BD$5</f>
        <v>2.6449726428836584E-3</v>
      </c>
      <c r="BE37" s="2">
        <f>IF(BE$2=0,0,INDEX('Placebo Lags - Data'!$B:$BA,MATCH($Q37,'Placebo Lags - Data'!$A:$A,0),MATCH(BE$1,'Placebo Lags - Data'!$B$1:$BA$1,0)))*BE$5</f>
        <v>0</v>
      </c>
      <c r="BF37" s="2">
        <f>IF(BF$2=0,0,INDEX('Placebo Lags - Data'!$B:$BA,MATCH($Q37,'Placebo Lags - Data'!$A:$A,0),MATCH(BF$1,'Placebo Lags - Data'!$B$1:$BA$1,0)))*BF$5</f>
        <v>-2.9586641117930412E-2</v>
      </c>
      <c r="BG37" s="2">
        <f>IF(BG$2=0,0,INDEX('Placebo Lags - Data'!$B:$BA,MATCH($Q37,'Placebo Lags - Data'!$A:$A,0),MATCH(BG$1,'Placebo Lags - Data'!$B$1:$BA$1,0)))*BG$5</f>
        <v>4.6852808445692062E-3</v>
      </c>
      <c r="BH37" s="2">
        <f>IF(BH$2=0,0,INDEX('Placebo Lags - Data'!$B:$BA,MATCH($Q37,'Placebo Lags - Data'!$A:$A,0),MATCH(BH$1,'Placebo Lags - Data'!$B$1:$BA$1,0)))*BH$5</f>
        <v>2.0685333758592606E-2</v>
      </c>
      <c r="BI37" s="2">
        <f>IF(BI$2=0,0,INDEX('Placebo Lags - Data'!$B:$BA,MATCH($Q37,'Placebo Lags - Data'!$A:$A,0),MATCH(BI$1,'Placebo Lags - Data'!$B$1:$BA$1,0)))*BI$5</f>
        <v>2.3785065859556198E-2</v>
      </c>
      <c r="BJ37" s="2">
        <f>IF(BJ$2=0,0,INDEX('Placebo Lags - Data'!$B:$BA,MATCH($Q37,'Placebo Lags - Data'!$A:$A,0),MATCH(BJ$1,'Placebo Lags - Data'!$B$1:$BA$1,0)))*BJ$5</f>
        <v>0</v>
      </c>
      <c r="BK37" s="2">
        <f>IF(BK$2=0,0,INDEX('Placebo Lags - Data'!$B:$BA,MATCH($Q37,'Placebo Lags - Data'!$A:$A,0),MATCH(BK$1,'Placebo Lags - Data'!$B$1:$BA$1,0)))*BK$5</f>
        <v>-1.9179586321115494E-2</v>
      </c>
      <c r="BL37" s="2">
        <f>IF(BL$2=0,0,INDEX('Placebo Lags - Data'!$B:$BA,MATCH($Q37,'Placebo Lags - Data'!$A:$A,0),MATCH(BL$1,'Placebo Lags - Data'!$B$1:$BA$1,0)))*BL$5</f>
        <v>2.7144988998770714E-2</v>
      </c>
      <c r="BM37" s="2">
        <f>IF(BM$2=0,0,INDEX('Placebo Lags - Data'!$B:$BA,MATCH($Q37,'Placebo Lags - Data'!$A:$A,0),MATCH(BM$1,'Placebo Lags - Data'!$B$1:$BA$1,0)))*BM$5</f>
        <v>1.6619244590401649E-2</v>
      </c>
      <c r="BN37" s="2">
        <f>IF(BN$2=0,0,INDEX('Placebo Lags - Data'!$B:$BA,MATCH($Q37,'Placebo Lags - Data'!$A:$A,0),MATCH(BN$1,'Placebo Lags - Data'!$B$1:$BA$1,0)))*BN$5</f>
        <v>2.413485012948513E-2</v>
      </c>
      <c r="BO37" s="2">
        <f>IF(BO$2=0,0,INDEX('Placebo Lags - Data'!$B:$BA,MATCH($Q37,'Placebo Lags - Data'!$A:$A,0),MATCH(BO$1,'Placebo Lags - Data'!$B$1:$BA$1,0)))*BO$5</f>
        <v>4.368305578827858E-2</v>
      </c>
      <c r="BP37" s="2">
        <f>IF(BP$2=0,0,INDEX('Placebo Lags - Data'!$B:$BA,MATCH($Q37,'Placebo Lags - Data'!$A:$A,0),MATCH(BP$1,'Placebo Lags - Data'!$B$1:$BA$1,0)))*BP$5</f>
        <v>-5.9209860861301422E-2</v>
      </c>
      <c r="BQ37" s="2"/>
      <c r="BR37" s="2"/>
    </row>
    <row r="38" spans="1:70" x14ac:dyDescent="0.25">
      <c r="A38" t="s">
        <v>50</v>
      </c>
      <c r="B38" s="2">
        <f t="shared" si="4"/>
        <v>0</v>
      </c>
      <c r="Q38">
        <f>'Placebo Lags - Data'!A33</f>
        <v>2013</v>
      </c>
      <c r="R38" s="2">
        <f>IF(R$2=0,0,INDEX('Placebo Lags - Data'!$B:$BA,MATCH($Q38,'Placebo Lags - Data'!$A:$A,0),MATCH(R$1,'Placebo Lags - Data'!$B$1:$BA$1,0)))*R$5</f>
        <v>-1.7176516354084015E-2</v>
      </c>
      <c r="S38" s="2">
        <f>IF(S$2=0,0,INDEX('Placebo Lags - Data'!$B:$BA,MATCH($Q38,'Placebo Lags - Data'!$A:$A,0),MATCH(S$1,'Placebo Lags - Data'!$B$1:$BA$1,0)))*S$5</f>
        <v>8.9372415095567703E-3</v>
      </c>
      <c r="T38" s="2">
        <f>IF(T$2=0,0,INDEX('Placebo Lags - Data'!$B:$BA,MATCH($Q38,'Placebo Lags - Data'!$A:$A,0),MATCH(T$1,'Placebo Lags - Data'!$B$1:$BA$1,0)))*T$5</f>
        <v>0</v>
      </c>
      <c r="U38" s="2">
        <f>IF(U$2=0,0,INDEX('Placebo Lags - Data'!$B:$BA,MATCH($Q38,'Placebo Lags - Data'!$A:$A,0),MATCH(U$1,'Placebo Lags - Data'!$B$1:$BA$1,0)))*U$5</f>
        <v>4.5968998223543167E-2</v>
      </c>
      <c r="V38" s="2">
        <f>IF(V$2=0,0,INDEX('Placebo Lags - Data'!$B:$BA,MATCH($Q38,'Placebo Lags - Data'!$A:$A,0),MATCH(V$1,'Placebo Lags - Data'!$B$1:$BA$1,0)))*V$5</f>
        <v>1.6841189935803413E-2</v>
      </c>
      <c r="W38" s="2">
        <f>IF(W$2=0,0,INDEX('Placebo Lags - Data'!$B:$BA,MATCH($Q38,'Placebo Lags - Data'!$A:$A,0),MATCH(W$1,'Placebo Lags - Data'!$B$1:$BA$1,0)))*W$5</f>
        <v>0</v>
      </c>
      <c r="X38" s="2">
        <f>IF(X$2=0,0,INDEX('Placebo Lags - Data'!$B:$BA,MATCH($Q38,'Placebo Lags - Data'!$A:$A,0),MATCH(X$1,'Placebo Lags - Data'!$B$1:$BA$1,0)))*X$5</f>
        <v>3.5222005099058151E-3</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2.0288515836000443E-2</v>
      </c>
      <c r="AD38" s="2">
        <f>IF(AD$2=0,0,INDEX('Placebo Lags - Data'!$B:$BA,MATCH($Q38,'Placebo Lags - Data'!$A:$A,0),MATCH(AD$1,'Placebo Lags - Data'!$B$1:$BA$1,0)))*AD$5</f>
        <v>0</v>
      </c>
      <c r="AE38" s="2">
        <f>IF(AE$2=0,0,INDEX('Placebo Lags - Data'!$B:$BA,MATCH($Q38,'Placebo Lags - Data'!$A:$A,0),MATCH(AE$1,'Placebo Lags - Data'!$B$1:$BA$1,0)))*AE$5</f>
        <v>-2.0058659836649895E-2</v>
      </c>
      <c r="AF38" s="2">
        <f>IF(AF$2=0,0,INDEX('Placebo Lags - Data'!$B:$BA,MATCH($Q38,'Placebo Lags - Data'!$A:$A,0),MATCH(AF$1,'Placebo Lags - Data'!$B$1:$BA$1,0)))*AF$5</f>
        <v>2.8710861224681139E-3</v>
      </c>
      <c r="AG38" s="2">
        <f>IF(AG$2=0,0,INDEX('Placebo Lags - Data'!$B:$BA,MATCH($Q38,'Placebo Lags - Data'!$A:$A,0),MATCH(AG$1,'Placebo Lags - Data'!$B$1:$BA$1,0)))*AG$5</f>
        <v>0</v>
      </c>
      <c r="AH38" s="2">
        <f>IF(AH$2=0,0,INDEX('Placebo Lags - Data'!$B:$BA,MATCH($Q38,'Placebo Lags - Data'!$A:$A,0),MATCH(AH$1,'Placebo Lags - Data'!$B$1:$BA$1,0)))*AH$5</f>
        <v>-1.4057985506951809E-2</v>
      </c>
      <c r="AI38" s="2">
        <f>IF(AI$2=0,0,INDEX('Placebo Lags - Data'!$B:$BA,MATCH($Q38,'Placebo Lags - Data'!$A:$A,0),MATCH(AI$1,'Placebo Lags - Data'!$B$1:$BA$1,0)))*AI$5</f>
        <v>-2.1357560530304909E-2</v>
      </c>
      <c r="AJ38" s="2">
        <f>IF(AJ$2=0,0,INDEX('Placebo Lags - Data'!$B:$BA,MATCH($Q38,'Placebo Lags - Data'!$A:$A,0),MATCH(AJ$1,'Placebo Lags - Data'!$B$1:$BA$1,0)))*AJ$5</f>
        <v>-6.073861732147634E-4</v>
      </c>
      <c r="AK38" s="2">
        <f>IF(AK$2=0,0,INDEX('Placebo Lags - Data'!$B:$BA,MATCH($Q38,'Placebo Lags - Data'!$A:$A,0),MATCH(AK$1,'Placebo Lags - Data'!$B$1:$BA$1,0)))*AK$5</f>
        <v>-6.1849048361182213E-3</v>
      </c>
      <c r="AL38" s="2">
        <f>IF(AL$2=0,0,INDEX('Placebo Lags - Data'!$B:$BA,MATCH($Q38,'Placebo Lags - Data'!$A:$A,0),MATCH(AL$1,'Placebo Lags - Data'!$B$1:$BA$1,0)))*AL$5</f>
        <v>-3.8182714488357306E-3</v>
      </c>
      <c r="AM38" s="2">
        <f>IF(AM$2=0,0,INDEX('Placebo Lags - Data'!$B:$BA,MATCH($Q38,'Placebo Lags - Data'!$A:$A,0),MATCH(AM$1,'Placebo Lags - Data'!$B$1:$BA$1,0)))*AM$5</f>
        <v>-1.2307850643992424E-2</v>
      </c>
      <c r="AN38" s="2">
        <f>IF(AN$2=0,0,INDEX('Placebo Lags - Data'!$B:$BA,MATCH($Q38,'Placebo Lags - Data'!$A:$A,0),MATCH(AN$1,'Placebo Lags - Data'!$B$1:$BA$1,0)))*AN$5</f>
        <v>4.3931227177381516E-2</v>
      </c>
      <c r="AO38" s="2">
        <f>IF(AO$2=0,0,INDEX('Placebo Lags - Data'!$B:$BA,MATCH($Q38,'Placebo Lags - Data'!$A:$A,0),MATCH(AO$1,'Placebo Lags - Data'!$B$1:$BA$1,0)))*AO$5</f>
        <v>4.3246559798717499E-2</v>
      </c>
      <c r="AP38" s="2">
        <f>IF(AP$2=0,0,INDEX('Placebo Lags - Data'!$B:$BA,MATCH($Q38,'Placebo Lags - Data'!$A:$A,0),MATCH(AP$1,'Placebo Lags - Data'!$B$1:$BA$1,0)))*AP$5</f>
        <v>-3.5941723734140396E-2</v>
      </c>
      <c r="AQ38" s="2">
        <f>IF(AQ$2=0,0,INDEX('Placebo Lags - Data'!$B:$BA,MATCH($Q38,'Placebo Lags - Data'!$A:$A,0),MATCH(AQ$1,'Placebo Lags - Data'!$B$1:$BA$1,0)))*AQ$5</f>
        <v>-7.4941688217222691E-3</v>
      </c>
      <c r="AR38" s="2">
        <f>IF(AR$2=0,0,INDEX('Placebo Lags - Data'!$B:$BA,MATCH($Q38,'Placebo Lags - Data'!$A:$A,0),MATCH(AR$1,'Placebo Lags - Data'!$B$1:$BA$1,0)))*AR$5</f>
        <v>-1.9175091758370399E-2</v>
      </c>
      <c r="AS38" s="2">
        <f>IF(AS$2=0,0,INDEX('Placebo Lags - Data'!$B:$BA,MATCH($Q38,'Placebo Lags - Data'!$A:$A,0),MATCH(AS$1,'Placebo Lags - Data'!$B$1:$BA$1,0)))*AS$5</f>
        <v>-1.4223288744688034E-2</v>
      </c>
      <c r="AT38" s="2">
        <f>IF(AT$2=0,0,INDEX('Placebo Lags - Data'!$B:$BA,MATCH($Q38,'Placebo Lags - Data'!$A:$A,0),MATCH(AT$1,'Placebo Lags - Data'!$B$1:$BA$1,0)))*AT$5</f>
        <v>0</v>
      </c>
      <c r="AU38" s="2">
        <f>IF(AU$2=0,0,INDEX('Placebo Lags - Data'!$B:$BA,MATCH($Q38,'Placebo Lags - Data'!$A:$A,0),MATCH(AU$1,'Placebo Lags - Data'!$B$1:$BA$1,0)))*AU$5</f>
        <v>-6.1880294233560562E-2</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9.5083359628915787E-3</v>
      </c>
      <c r="AZ38" s="2">
        <f>IF(AZ$2=0,0,INDEX('Placebo Lags - Data'!$B:$BA,MATCH($Q38,'Placebo Lags - Data'!$A:$A,0),MATCH(AZ$1,'Placebo Lags - Data'!$B$1:$BA$1,0)))*AZ$5</f>
        <v>-4.1852425783872604E-2</v>
      </c>
      <c r="BA38" s="2">
        <f>IF(BA$2=0,0,INDEX('Placebo Lags - Data'!$B:$BA,MATCH($Q38,'Placebo Lags - Data'!$A:$A,0),MATCH(BA$1,'Placebo Lags - Data'!$B$1:$BA$1,0)))*BA$5</f>
        <v>5.1288928836584091E-2</v>
      </c>
      <c r="BB38" s="2">
        <f>IF(BB$2=0,0,INDEX('Placebo Lags - Data'!$B:$BA,MATCH($Q38,'Placebo Lags - Data'!$A:$A,0),MATCH(BB$1,'Placebo Lags - Data'!$B$1:$BA$1,0)))*BB$5</f>
        <v>0</v>
      </c>
      <c r="BC38" s="2">
        <f>IF(BC$2=0,0,INDEX('Placebo Lags - Data'!$B:$BA,MATCH($Q38,'Placebo Lags - Data'!$A:$A,0),MATCH(BC$1,'Placebo Lags - Data'!$B$1:$BA$1,0)))*BC$5</f>
        <v>-4.4170718640089035E-2</v>
      </c>
      <c r="BD38" s="2">
        <f>IF(BD$2=0,0,INDEX('Placebo Lags - Data'!$B:$BA,MATCH($Q38,'Placebo Lags - Data'!$A:$A,0),MATCH(BD$1,'Placebo Lags - Data'!$B$1:$BA$1,0)))*BD$5</f>
        <v>-8.2954932004213333E-3</v>
      </c>
      <c r="BE38" s="2">
        <f>IF(BE$2=0,0,INDEX('Placebo Lags - Data'!$B:$BA,MATCH($Q38,'Placebo Lags - Data'!$A:$A,0),MATCH(BE$1,'Placebo Lags - Data'!$B$1:$BA$1,0)))*BE$5</f>
        <v>0</v>
      </c>
      <c r="BF38" s="2">
        <f>IF(BF$2=0,0,INDEX('Placebo Lags - Data'!$B:$BA,MATCH($Q38,'Placebo Lags - Data'!$A:$A,0),MATCH(BF$1,'Placebo Lags - Data'!$B$1:$BA$1,0)))*BF$5</f>
        <v>-8.89434814453125E-2</v>
      </c>
      <c r="BG38" s="2">
        <f>IF(BG$2=0,0,INDEX('Placebo Lags - Data'!$B:$BA,MATCH($Q38,'Placebo Lags - Data'!$A:$A,0),MATCH(BG$1,'Placebo Lags - Data'!$B$1:$BA$1,0)))*BG$5</f>
        <v>4.6655349433422089E-2</v>
      </c>
      <c r="BH38" s="2">
        <f>IF(BH$2=0,0,INDEX('Placebo Lags - Data'!$B:$BA,MATCH($Q38,'Placebo Lags - Data'!$A:$A,0),MATCH(BH$1,'Placebo Lags - Data'!$B$1:$BA$1,0)))*BH$5</f>
        <v>3.6259900778532028E-2</v>
      </c>
      <c r="BI38" s="2">
        <f>IF(BI$2=0,0,INDEX('Placebo Lags - Data'!$B:$BA,MATCH($Q38,'Placebo Lags - Data'!$A:$A,0),MATCH(BI$1,'Placebo Lags - Data'!$B$1:$BA$1,0)))*BI$5</f>
        <v>-1.2178036384284496E-2</v>
      </c>
      <c r="BJ38" s="2">
        <f>IF(BJ$2=0,0,INDEX('Placebo Lags - Data'!$B:$BA,MATCH($Q38,'Placebo Lags - Data'!$A:$A,0),MATCH(BJ$1,'Placebo Lags - Data'!$B$1:$BA$1,0)))*BJ$5</f>
        <v>0</v>
      </c>
      <c r="BK38" s="2">
        <f>IF(BK$2=0,0,INDEX('Placebo Lags - Data'!$B:$BA,MATCH($Q38,'Placebo Lags - Data'!$A:$A,0),MATCH(BK$1,'Placebo Lags - Data'!$B$1:$BA$1,0)))*BK$5</f>
        <v>-2.2528095170855522E-2</v>
      </c>
      <c r="BL38" s="2">
        <f>IF(BL$2=0,0,INDEX('Placebo Lags - Data'!$B:$BA,MATCH($Q38,'Placebo Lags - Data'!$A:$A,0),MATCH(BL$1,'Placebo Lags - Data'!$B$1:$BA$1,0)))*BL$5</f>
        <v>-5.2517127245664597E-2</v>
      </c>
      <c r="BM38" s="2">
        <f>IF(BM$2=0,0,INDEX('Placebo Lags - Data'!$B:$BA,MATCH($Q38,'Placebo Lags - Data'!$A:$A,0),MATCH(BM$1,'Placebo Lags - Data'!$B$1:$BA$1,0)))*BM$5</f>
        <v>-1.5420818235725164E-3</v>
      </c>
      <c r="BN38" s="2">
        <f>IF(BN$2=0,0,INDEX('Placebo Lags - Data'!$B:$BA,MATCH($Q38,'Placebo Lags - Data'!$A:$A,0),MATCH(BN$1,'Placebo Lags - Data'!$B$1:$BA$1,0)))*BN$5</f>
        <v>3.8136310875415802E-2</v>
      </c>
      <c r="BO38" s="2">
        <f>IF(BO$2=0,0,INDEX('Placebo Lags - Data'!$B:$BA,MATCH($Q38,'Placebo Lags - Data'!$A:$A,0),MATCH(BO$1,'Placebo Lags - Data'!$B$1:$BA$1,0)))*BO$5</f>
        <v>4.6656336635351181E-2</v>
      </c>
      <c r="BP38" s="2">
        <f>IF(BP$2=0,0,INDEX('Placebo Lags - Data'!$B:$BA,MATCH($Q38,'Placebo Lags - Data'!$A:$A,0),MATCH(BP$1,'Placebo Lags - Data'!$B$1:$BA$1,0)))*BP$5</f>
        <v>5.721239373087883E-2</v>
      </c>
      <c r="BQ38" s="2"/>
      <c r="BR38" s="2"/>
    </row>
    <row r="39" spans="1:70" x14ac:dyDescent="0.25">
      <c r="A39" t="s">
        <v>36</v>
      </c>
      <c r="B39" s="2">
        <f t="shared" si="4"/>
        <v>0</v>
      </c>
      <c r="Q39">
        <f>'Placebo Lags - Data'!A34</f>
        <v>2014</v>
      </c>
      <c r="R39" s="2">
        <f>IF(R$2=0,0,INDEX('Placebo Lags - Data'!$B:$BA,MATCH($Q39,'Placebo Lags - Data'!$A:$A,0),MATCH(R$1,'Placebo Lags - Data'!$B$1:$BA$1,0)))*R$5</f>
        <v>3.9888806641101837E-3</v>
      </c>
      <c r="S39" s="2">
        <f>IF(S$2=0,0,INDEX('Placebo Lags - Data'!$B:$BA,MATCH($Q39,'Placebo Lags - Data'!$A:$A,0),MATCH(S$1,'Placebo Lags - Data'!$B$1:$BA$1,0)))*S$5</f>
        <v>-2.4946242570877075E-2</v>
      </c>
      <c r="T39" s="2">
        <f>IF(T$2=0,0,INDEX('Placebo Lags - Data'!$B:$BA,MATCH($Q39,'Placebo Lags - Data'!$A:$A,0),MATCH(T$1,'Placebo Lags - Data'!$B$1:$BA$1,0)))*T$5</f>
        <v>0</v>
      </c>
      <c r="U39" s="2">
        <f>IF(U$2=0,0,INDEX('Placebo Lags - Data'!$B:$BA,MATCH($Q39,'Placebo Lags - Data'!$A:$A,0),MATCH(U$1,'Placebo Lags - Data'!$B$1:$BA$1,0)))*U$5</f>
        <v>1.1574295349419117E-2</v>
      </c>
      <c r="V39" s="2">
        <f>IF(V$2=0,0,INDEX('Placebo Lags - Data'!$B:$BA,MATCH($Q39,'Placebo Lags - Data'!$A:$A,0),MATCH(V$1,'Placebo Lags - Data'!$B$1:$BA$1,0)))*V$5</f>
        <v>-2.2585500031709671E-2</v>
      </c>
      <c r="W39" s="2">
        <f>IF(W$2=0,0,INDEX('Placebo Lags - Data'!$B:$BA,MATCH($Q39,'Placebo Lags - Data'!$A:$A,0),MATCH(W$1,'Placebo Lags - Data'!$B$1:$BA$1,0)))*W$5</f>
        <v>0</v>
      </c>
      <c r="X39" s="2">
        <f>IF(X$2=0,0,INDEX('Placebo Lags - Data'!$B:$BA,MATCH($Q39,'Placebo Lags - Data'!$A:$A,0),MATCH(X$1,'Placebo Lags - Data'!$B$1:$BA$1,0)))*X$5</f>
        <v>9.0778041630983353E-3</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3.3112898468971252E-2</v>
      </c>
      <c r="AD39" s="2">
        <f>IF(AD$2=0,0,INDEX('Placebo Lags - Data'!$B:$BA,MATCH($Q39,'Placebo Lags - Data'!$A:$A,0),MATCH(AD$1,'Placebo Lags - Data'!$B$1:$BA$1,0)))*AD$5</f>
        <v>0</v>
      </c>
      <c r="AE39" s="2">
        <f>IF(AE$2=0,0,INDEX('Placebo Lags - Data'!$B:$BA,MATCH($Q39,'Placebo Lags - Data'!$A:$A,0),MATCH(AE$1,'Placebo Lags - Data'!$B$1:$BA$1,0)))*AE$5</f>
        <v>-1.8027301877737045E-2</v>
      </c>
      <c r="AF39" s="2">
        <f>IF(AF$2=0,0,INDEX('Placebo Lags - Data'!$B:$BA,MATCH($Q39,'Placebo Lags - Data'!$A:$A,0),MATCH(AF$1,'Placebo Lags - Data'!$B$1:$BA$1,0)))*AF$5</f>
        <v>5.7381942868232727E-2</v>
      </c>
      <c r="AG39" s="2">
        <f>IF(AG$2=0,0,INDEX('Placebo Lags - Data'!$B:$BA,MATCH($Q39,'Placebo Lags - Data'!$A:$A,0),MATCH(AG$1,'Placebo Lags - Data'!$B$1:$BA$1,0)))*AG$5</f>
        <v>0</v>
      </c>
      <c r="AH39" s="2">
        <f>IF(AH$2=0,0,INDEX('Placebo Lags - Data'!$B:$BA,MATCH($Q39,'Placebo Lags - Data'!$A:$A,0),MATCH(AH$1,'Placebo Lags - Data'!$B$1:$BA$1,0)))*AH$5</f>
        <v>1.8167305737733841E-2</v>
      </c>
      <c r="AI39" s="2">
        <f>IF(AI$2=0,0,INDEX('Placebo Lags - Data'!$B:$BA,MATCH($Q39,'Placebo Lags - Data'!$A:$A,0),MATCH(AI$1,'Placebo Lags - Data'!$B$1:$BA$1,0)))*AI$5</f>
        <v>-1.1520830914378166E-2</v>
      </c>
      <c r="AJ39" s="2">
        <f>IF(AJ$2=0,0,INDEX('Placebo Lags - Data'!$B:$BA,MATCH($Q39,'Placebo Lags - Data'!$A:$A,0),MATCH(AJ$1,'Placebo Lags - Data'!$B$1:$BA$1,0)))*AJ$5</f>
        <v>9.2329429462552071E-3</v>
      </c>
      <c r="AK39" s="2">
        <f>IF(AK$2=0,0,INDEX('Placebo Lags - Data'!$B:$BA,MATCH($Q39,'Placebo Lags - Data'!$A:$A,0),MATCH(AK$1,'Placebo Lags - Data'!$B$1:$BA$1,0)))*AK$5</f>
        <v>-1.0654349811375141E-2</v>
      </c>
      <c r="AL39" s="2">
        <f>IF(AL$2=0,0,INDEX('Placebo Lags - Data'!$B:$BA,MATCH($Q39,'Placebo Lags - Data'!$A:$A,0),MATCH(AL$1,'Placebo Lags - Data'!$B$1:$BA$1,0)))*AL$5</f>
        <v>1.8958484753966331E-2</v>
      </c>
      <c r="AM39" s="2">
        <f>IF(AM$2=0,0,INDEX('Placebo Lags - Data'!$B:$BA,MATCH($Q39,'Placebo Lags - Data'!$A:$A,0),MATCH(AM$1,'Placebo Lags - Data'!$B$1:$BA$1,0)))*AM$5</f>
        <v>-5.9750497341156006E-2</v>
      </c>
      <c r="AN39" s="2">
        <f>IF(AN$2=0,0,INDEX('Placebo Lags - Data'!$B:$BA,MATCH($Q39,'Placebo Lags - Data'!$A:$A,0),MATCH(AN$1,'Placebo Lags - Data'!$B$1:$BA$1,0)))*AN$5</f>
        <v>5.3054507821798325E-2</v>
      </c>
      <c r="AO39" s="2">
        <f>IF(AO$2=0,0,INDEX('Placebo Lags - Data'!$B:$BA,MATCH($Q39,'Placebo Lags - Data'!$A:$A,0),MATCH(AO$1,'Placebo Lags - Data'!$B$1:$BA$1,0)))*AO$5</f>
        <v>1.3778702355921268E-2</v>
      </c>
      <c r="AP39" s="2">
        <f>IF(AP$2=0,0,INDEX('Placebo Lags - Data'!$B:$BA,MATCH($Q39,'Placebo Lags - Data'!$A:$A,0),MATCH(AP$1,'Placebo Lags - Data'!$B$1:$BA$1,0)))*AP$5</f>
        <v>3.0299758538603783E-2</v>
      </c>
      <c r="AQ39" s="2">
        <f>IF(AQ$2=0,0,INDEX('Placebo Lags - Data'!$B:$BA,MATCH($Q39,'Placebo Lags - Data'!$A:$A,0),MATCH(AQ$1,'Placebo Lags - Data'!$B$1:$BA$1,0)))*AQ$5</f>
        <v>5.6644529104232788E-3</v>
      </c>
      <c r="AR39" s="2">
        <f>IF(AR$2=0,0,INDEX('Placebo Lags - Data'!$B:$BA,MATCH($Q39,'Placebo Lags - Data'!$A:$A,0),MATCH(AR$1,'Placebo Lags - Data'!$B$1:$BA$1,0)))*AR$5</f>
        <v>-4.4037904590368271E-2</v>
      </c>
      <c r="AS39" s="2">
        <f>IF(AS$2=0,0,INDEX('Placebo Lags - Data'!$B:$BA,MATCH($Q39,'Placebo Lags - Data'!$A:$A,0),MATCH(AS$1,'Placebo Lags - Data'!$B$1:$BA$1,0)))*AS$5</f>
        <v>-3.1856749206781387E-2</v>
      </c>
      <c r="AT39" s="2">
        <f>IF(AT$2=0,0,INDEX('Placebo Lags - Data'!$B:$BA,MATCH($Q39,'Placebo Lags - Data'!$A:$A,0),MATCH(AT$1,'Placebo Lags - Data'!$B$1:$BA$1,0)))*AT$5</f>
        <v>0</v>
      </c>
      <c r="AU39" s="2">
        <f>IF(AU$2=0,0,INDEX('Placebo Lags - Data'!$B:$BA,MATCH($Q39,'Placebo Lags - Data'!$A:$A,0),MATCH(AU$1,'Placebo Lags - Data'!$B$1:$BA$1,0)))*AU$5</f>
        <v>-8.2931108772754669E-3</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-1.1969450861215591E-2</v>
      </c>
      <c r="AZ39" s="2">
        <f>IF(AZ$2=0,0,INDEX('Placebo Lags - Data'!$B:$BA,MATCH($Q39,'Placebo Lags - Data'!$A:$A,0),MATCH(AZ$1,'Placebo Lags - Data'!$B$1:$BA$1,0)))*AZ$5</f>
        <v>-1.0422574356198311E-2</v>
      </c>
      <c r="BA39" s="2">
        <f>IF(BA$2=0,0,INDEX('Placebo Lags - Data'!$B:$BA,MATCH($Q39,'Placebo Lags - Data'!$A:$A,0),MATCH(BA$1,'Placebo Lags - Data'!$B$1:$BA$1,0)))*BA$5</f>
        <v>-8.1456452608108521E-3</v>
      </c>
      <c r="BB39" s="2">
        <f>IF(BB$2=0,0,INDEX('Placebo Lags - Data'!$B:$BA,MATCH($Q39,'Placebo Lags - Data'!$A:$A,0),MATCH(BB$1,'Placebo Lags - Data'!$B$1:$BA$1,0)))*BB$5</f>
        <v>0</v>
      </c>
      <c r="BC39" s="2">
        <f>IF(BC$2=0,0,INDEX('Placebo Lags - Data'!$B:$BA,MATCH($Q39,'Placebo Lags - Data'!$A:$A,0),MATCH(BC$1,'Placebo Lags - Data'!$B$1:$BA$1,0)))*BC$5</f>
        <v>2.0211946219205856E-2</v>
      </c>
      <c r="BD39" s="2">
        <f>IF(BD$2=0,0,INDEX('Placebo Lags - Data'!$B:$BA,MATCH($Q39,'Placebo Lags - Data'!$A:$A,0),MATCH(BD$1,'Placebo Lags - Data'!$B$1:$BA$1,0)))*BD$5</f>
        <v>2.3058062419295311E-2</v>
      </c>
      <c r="BE39" s="2">
        <f>IF(BE$2=0,0,INDEX('Placebo Lags - Data'!$B:$BA,MATCH($Q39,'Placebo Lags - Data'!$A:$A,0),MATCH(BE$1,'Placebo Lags - Data'!$B$1:$BA$1,0)))*BE$5</f>
        <v>0</v>
      </c>
      <c r="BF39" s="2">
        <f>IF(BF$2=0,0,INDEX('Placebo Lags - Data'!$B:$BA,MATCH($Q39,'Placebo Lags - Data'!$A:$A,0),MATCH(BF$1,'Placebo Lags - Data'!$B$1:$BA$1,0)))*BF$5</f>
        <v>-5.8834005147218704E-2</v>
      </c>
      <c r="BG39" s="2">
        <f>IF(BG$2=0,0,INDEX('Placebo Lags - Data'!$B:$BA,MATCH($Q39,'Placebo Lags - Data'!$A:$A,0),MATCH(BG$1,'Placebo Lags - Data'!$B$1:$BA$1,0)))*BG$5</f>
        <v>-3.3123244065791368E-3</v>
      </c>
      <c r="BH39" s="2">
        <f>IF(BH$2=0,0,INDEX('Placebo Lags - Data'!$B:$BA,MATCH($Q39,'Placebo Lags - Data'!$A:$A,0),MATCH(BH$1,'Placebo Lags - Data'!$B$1:$BA$1,0)))*BH$5</f>
        <v>3.7565156817436218E-2</v>
      </c>
      <c r="BI39" s="2">
        <f>IF(BI$2=0,0,INDEX('Placebo Lags - Data'!$B:$BA,MATCH($Q39,'Placebo Lags - Data'!$A:$A,0),MATCH(BI$1,'Placebo Lags - Data'!$B$1:$BA$1,0)))*BI$5</f>
        <v>-2.1412726491689682E-2</v>
      </c>
      <c r="BJ39" s="2">
        <f>IF(BJ$2=0,0,INDEX('Placebo Lags - Data'!$B:$BA,MATCH($Q39,'Placebo Lags - Data'!$A:$A,0),MATCH(BJ$1,'Placebo Lags - Data'!$B$1:$BA$1,0)))*BJ$5</f>
        <v>0</v>
      </c>
      <c r="BK39" s="2">
        <f>IF(BK$2=0,0,INDEX('Placebo Lags - Data'!$B:$BA,MATCH($Q39,'Placebo Lags - Data'!$A:$A,0),MATCH(BK$1,'Placebo Lags - Data'!$B$1:$BA$1,0)))*BK$5</f>
        <v>9.9658921360969543E-2</v>
      </c>
      <c r="BL39" s="2">
        <f>IF(BL$2=0,0,INDEX('Placebo Lags - Data'!$B:$BA,MATCH($Q39,'Placebo Lags - Data'!$A:$A,0),MATCH(BL$1,'Placebo Lags - Data'!$B$1:$BA$1,0)))*BL$5</f>
        <v>-5.4557458497583866E-3</v>
      </c>
      <c r="BM39" s="2">
        <f>IF(BM$2=0,0,INDEX('Placebo Lags - Data'!$B:$BA,MATCH($Q39,'Placebo Lags - Data'!$A:$A,0),MATCH(BM$1,'Placebo Lags - Data'!$B$1:$BA$1,0)))*BM$5</f>
        <v>5.3038690239191055E-2</v>
      </c>
      <c r="BN39" s="2">
        <f>IF(BN$2=0,0,INDEX('Placebo Lags - Data'!$B:$BA,MATCH($Q39,'Placebo Lags - Data'!$A:$A,0),MATCH(BN$1,'Placebo Lags - Data'!$B$1:$BA$1,0)))*BN$5</f>
        <v>-1.2412835843861103E-2</v>
      </c>
      <c r="BO39" s="2">
        <f>IF(BO$2=0,0,INDEX('Placebo Lags - Data'!$B:$BA,MATCH($Q39,'Placebo Lags - Data'!$A:$A,0),MATCH(BO$1,'Placebo Lags - Data'!$B$1:$BA$1,0)))*BO$5</f>
        <v>3.6426521837711334E-2</v>
      </c>
      <c r="BP39" s="2">
        <f>IF(BP$2=0,0,INDEX('Placebo Lags - Data'!$B:$BA,MATCH($Q39,'Placebo Lags - Data'!$A:$A,0),MATCH(BP$1,'Placebo Lags - Data'!$B$1:$BA$1,0)))*BP$5</f>
        <v>-3.9371270686388016E-2</v>
      </c>
    </row>
    <row r="40" spans="1:70" x14ac:dyDescent="0.25">
      <c r="A40" t="s">
        <v>49</v>
      </c>
      <c r="B40" s="2">
        <f t="shared" si="4"/>
        <v>0</v>
      </c>
      <c r="Q40">
        <f>'Placebo Lags - Data'!A35</f>
        <v>2015</v>
      </c>
      <c r="R40" s="2">
        <f>IF(R$2=0,0,INDEX('Placebo Lags - Data'!$B:$BA,MATCH($Q40,'Placebo Lags - Data'!$A:$A,0),MATCH(R$1,'Placebo Lags - Data'!$B$1:$BA$1,0)))*R$5</f>
        <v>-1.6684304922819138E-2</v>
      </c>
      <c r="S40" s="2">
        <f>IF(S$2=0,0,INDEX('Placebo Lags - Data'!$B:$BA,MATCH($Q40,'Placebo Lags - Data'!$A:$A,0),MATCH(S$1,'Placebo Lags - Data'!$B$1:$BA$1,0)))*S$5</f>
        <v>1.2518607079982758E-2</v>
      </c>
      <c r="T40" s="2">
        <f>IF(T$2=0,0,INDEX('Placebo Lags - Data'!$B:$BA,MATCH($Q40,'Placebo Lags - Data'!$A:$A,0),MATCH(T$1,'Placebo Lags - Data'!$B$1:$BA$1,0)))*T$5</f>
        <v>0</v>
      </c>
      <c r="U40" s="2">
        <f>IF(U$2=0,0,INDEX('Placebo Lags - Data'!$B:$BA,MATCH($Q40,'Placebo Lags - Data'!$A:$A,0),MATCH(U$1,'Placebo Lags - Data'!$B$1:$BA$1,0)))*U$5</f>
        <v>-2.9259713366627693E-2</v>
      </c>
      <c r="V40" s="2">
        <f>IF(V$2=0,0,INDEX('Placebo Lags - Data'!$B:$BA,MATCH($Q40,'Placebo Lags - Data'!$A:$A,0),MATCH(V$1,'Placebo Lags - Data'!$B$1:$BA$1,0)))*V$5</f>
        <v>8.1906719133257866E-3</v>
      </c>
      <c r="W40" s="2">
        <f>IF(W$2=0,0,INDEX('Placebo Lags - Data'!$B:$BA,MATCH($Q40,'Placebo Lags - Data'!$A:$A,0),MATCH(W$1,'Placebo Lags - Data'!$B$1:$BA$1,0)))*W$5</f>
        <v>0</v>
      </c>
      <c r="X40" s="2">
        <f>IF(X$2=0,0,INDEX('Placebo Lags - Data'!$B:$BA,MATCH($Q40,'Placebo Lags - Data'!$A:$A,0),MATCH(X$1,'Placebo Lags - Data'!$B$1:$BA$1,0)))*X$5</f>
        <v>4.6555962413549423E-2</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1.1268902570009232E-2</v>
      </c>
      <c r="AD40" s="2">
        <f>IF(AD$2=0,0,INDEX('Placebo Lags - Data'!$B:$BA,MATCH($Q40,'Placebo Lags - Data'!$A:$A,0),MATCH(AD$1,'Placebo Lags - Data'!$B$1:$BA$1,0)))*AD$5</f>
        <v>0</v>
      </c>
      <c r="AE40" s="2">
        <f>IF(AE$2=0,0,INDEX('Placebo Lags - Data'!$B:$BA,MATCH($Q40,'Placebo Lags - Data'!$A:$A,0),MATCH(AE$1,'Placebo Lags - Data'!$B$1:$BA$1,0)))*AE$5</f>
        <v>-2.9803117737174034E-2</v>
      </c>
      <c r="AF40" s="2">
        <f>IF(AF$2=0,0,INDEX('Placebo Lags - Data'!$B:$BA,MATCH($Q40,'Placebo Lags - Data'!$A:$A,0),MATCH(AF$1,'Placebo Lags - Data'!$B$1:$BA$1,0)))*AF$5</f>
        <v>5.9963472187519073E-2</v>
      </c>
      <c r="AG40" s="2">
        <f>IF(AG$2=0,0,INDEX('Placebo Lags - Data'!$B:$BA,MATCH($Q40,'Placebo Lags - Data'!$A:$A,0),MATCH(AG$1,'Placebo Lags - Data'!$B$1:$BA$1,0)))*AG$5</f>
        <v>0</v>
      </c>
      <c r="AH40" s="2">
        <f>IF(AH$2=0,0,INDEX('Placebo Lags - Data'!$B:$BA,MATCH($Q40,'Placebo Lags - Data'!$A:$A,0),MATCH(AH$1,'Placebo Lags - Data'!$B$1:$BA$1,0)))*AH$5</f>
        <v>5.1188855431973934E-3</v>
      </c>
      <c r="AI40" s="2">
        <f>IF(AI$2=0,0,INDEX('Placebo Lags - Data'!$B:$BA,MATCH($Q40,'Placebo Lags - Data'!$A:$A,0),MATCH(AI$1,'Placebo Lags - Data'!$B$1:$BA$1,0)))*AI$5</f>
        <v>-2.9645044356584549E-2</v>
      </c>
      <c r="AJ40" s="2">
        <f>IF(AJ$2=0,0,INDEX('Placebo Lags - Data'!$B:$BA,MATCH($Q40,'Placebo Lags - Data'!$A:$A,0),MATCH(AJ$1,'Placebo Lags - Data'!$B$1:$BA$1,0)))*AJ$5</f>
        <v>-1.5199224464595318E-2</v>
      </c>
      <c r="AK40" s="2">
        <f>IF(AK$2=0,0,INDEX('Placebo Lags - Data'!$B:$BA,MATCH($Q40,'Placebo Lags - Data'!$A:$A,0),MATCH(AK$1,'Placebo Lags - Data'!$B$1:$BA$1,0)))*AK$5</f>
        <v>-6.5979242324829102E-2</v>
      </c>
      <c r="AL40" s="2">
        <f>IF(AL$2=0,0,INDEX('Placebo Lags - Data'!$B:$BA,MATCH($Q40,'Placebo Lags - Data'!$A:$A,0),MATCH(AL$1,'Placebo Lags - Data'!$B$1:$BA$1,0)))*AL$5</f>
        <v>-2.4394890293478966E-2</v>
      </c>
      <c r="AM40" s="2">
        <f>IF(AM$2=0,0,INDEX('Placebo Lags - Data'!$B:$BA,MATCH($Q40,'Placebo Lags - Data'!$A:$A,0),MATCH(AM$1,'Placebo Lags - Data'!$B$1:$BA$1,0)))*AM$5</f>
        <v>4.7706395387649536E-2</v>
      </c>
      <c r="AN40" s="2">
        <f>IF(AN$2=0,0,INDEX('Placebo Lags - Data'!$B:$BA,MATCH($Q40,'Placebo Lags - Data'!$A:$A,0),MATCH(AN$1,'Placebo Lags - Data'!$B$1:$BA$1,0)))*AN$5</f>
        <v>2.3301169276237488E-2</v>
      </c>
      <c r="AO40" s="2">
        <f>IF(AO$2=0,0,INDEX('Placebo Lags - Data'!$B:$BA,MATCH($Q40,'Placebo Lags - Data'!$A:$A,0),MATCH(AO$1,'Placebo Lags - Data'!$B$1:$BA$1,0)))*AO$5</f>
        <v>1.9384598359465599E-2</v>
      </c>
      <c r="AP40" s="2">
        <f>IF(AP$2=0,0,INDEX('Placebo Lags - Data'!$B:$BA,MATCH($Q40,'Placebo Lags - Data'!$A:$A,0),MATCH(AP$1,'Placebo Lags - Data'!$B$1:$BA$1,0)))*AP$5</f>
        <v>2.662280946969986E-2</v>
      </c>
      <c r="AQ40" s="2">
        <f>IF(AQ$2=0,0,INDEX('Placebo Lags - Data'!$B:$BA,MATCH($Q40,'Placebo Lags - Data'!$A:$A,0),MATCH(AQ$1,'Placebo Lags - Data'!$B$1:$BA$1,0)))*AQ$5</f>
        <v>1.1928114108741283E-2</v>
      </c>
      <c r="AR40" s="2">
        <f>IF(AR$2=0,0,INDEX('Placebo Lags - Data'!$B:$BA,MATCH($Q40,'Placebo Lags - Data'!$A:$A,0),MATCH(AR$1,'Placebo Lags - Data'!$B$1:$BA$1,0)))*AR$5</f>
        <v>-7.56854098290205E-3</v>
      </c>
      <c r="AS40" s="2">
        <f>IF(AS$2=0,0,INDEX('Placebo Lags - Data'!$B:$BA,MATCH($Q40,'Placebo Lags - Data'!$A:$A,0),MATCH(AS$1,'Placebo Lags - Data'!$B$1:$BA$1,0)))*AS$5</f>
        <v>-2.4111449718475342E-2</v>
      </c>
      <c r="AT40" s="2">
        <f>IF(AT$2=0,0,INDEX('Placebo Lags - Data'!$B:$BA,MATCH($Q40,'Placebo Lags - Data'!$A:$A,0),MATCH(AT$1,'Placebo Lags - Data'!$B$1:$BA$1,0)))*AT$5</f>
        <v>0</v>
      </c>
      <c r="AU40" s="2">
        <f>IF(AU$2=0,0,INDEX('Placebo Lags - Data'!$B:$BA,MATCH($Q40,'Placebo Lags - Data'!$A:$A,0),MATCH(AU$1,'Placebo Lags - Data'!$B$1:$BA$1,0)))*AU$5</f>
        <v>-5.726093053817749E-2</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-2.3934785276651382E-2</v>
      </c>
      <c r="AZ40" s="2">
        <f>IF(AZ$2=0,0,INDEX('Placebo Lags - Data'!$B:$BA,MATCH($Q40,'Placebo Lags - Data'!$A:$A,0),MATCH(AZ$1,'Placebo Lags - Data'!$B$1:$BA$1,0)))*AZ$5</f>
        <v>-4.7153506428003311E-2</v>
      </c>
      <c r="BA40" s="2">
        <f>IF(BA$2=0,0,INDEX('Placebo Lags - Data'!$B:$BA,MATCH($Q40,'Placebo Lags - Data'!$A:$A,0),MATCH(BA$1,'Placebo Lags - Data'!$B$1:$BA$1,0)))*BA$5</f>
        <v>6.3201282173395157E-3</v>
      </c>
      <c r="BB40" s="2">
        <f>IF(BB$2=0,0,INDEX('Placebo Lags - Data'!$B:$BA,MATCH($Q40,'Placebo Lags - Data'!$A:$A,0),MATCH(BB$1,'Placebo Lags - Data'!$B$1:$BA$1,0)))*BB$5</f>
        <v>0</v>
      </c>
      <c r="BC40" s="2">
        <f>IF(BC$2=0,0,INDEX('Placebo Lags - Data'!$B:$BA,MATCH($Q40,'Placebo Lags - Data'!$A:$A,0),MATCH(BC$1,'Placebo Lags - Data'!$B$1:$BA$1,0)))*BC$5</f>
        <v>-7.7886059880256653E-2</v>
      </c>
      <c r="BD40" s="2">
        <f>IF(BD$2=0,0,INDEX('Placebo Lags - Data'!$B:$BA,MATCH($Q40,'Placebo Lags - Data'!$A:$A,0),MATCH(BD$1,'Placebo Lags - Data'!$B$1:$BA$1,0)))*BD$5</f>
        <v>1.659332774579525E-2</v>
      </c>
      <c r="BE40" s="2">
        <f>IF(BE$2=0,0,INDEX('Placebo Lags - Data'!$B:$BA,MATCH($Q40,'Placebo Lags - Data'!$A:$A,0),MATCH(BE$1,'Placebo Lags - Data'!$B$1:$BA$1,0)))*BE$5</f>
        <v>0</v>
      </c>
      <c r="BF40" s="2">
        <f>IF(BF$2=0,0,INDEX('Placebo Lags - Data'!$B:$BA,MATCH($Q40,'Placebo Lags - Data'!$A:$A,0),MATCH(BF$1,'Placebo Lags - Data'!$B$1:$BA$1,0)))*BF$5</f>
        <v>9.763120673596859E-3</v>
      </c>
      <c r="BG40" s="2">
        <f>IF(BG$2=0,0,INDEX('Placebo Lags - Data'!$B:$BA,MATCH($Q40,'Placebo Lags - Data'!$A:$A,0),MATCH(BG$1,'Placebo Lags - Data'!$B$1:$BA$1,0)))*BG$5</f>
        <v>-4.7029785811901093E-2</v>
      </c>
      <c r="BH40" s="2">
        <f>IF(BH$2=0,0,INDEX('Placebo Lags - Data'!$B:$BA,MATCH($Q40,'Placebo Lags - Data'!$A:$A,0),MATCH(BH$1,'Placebo Lags - Data'!$B$1:$BA$1,0)))*BH$5</f>
        <v>1.3171941973268986E-2</v>
      </c>
      <c r="BI40" s="2">
        <f>IF(BI$2=0,0,INDEX('Placebo Lags - Data'!$B:$BA,MATCH($Q40,'Placebo Lags - Data'!$A:$A,0),MATCH(BI$1,'Placebo Lags - Data'!$B$1:$BA$1,0)))*BI$5</f>
        <v>-2.2141268476843834E-2</v>
      </c>
      <c r="BJ40" s="2">
        <f>IF(BJ$2=0,0,INDEX('Placebo Lags - Data'!$B:$BA,MATCH($Q40,'Placebo Lags - Data'!$A:$A,0),MATCH(BJ$1,'Placebo Lags - Data'!$B$1:$BA$1,0)))*BJ$5</f>
        <v>0</v>
      </c>
      <c r="BK40" s="2">
        <f>IF(BK$2=0,0,INDEX('Placebo Lags - Data'!$B:$BA,MATCH($Q40,'Placebo Lags - Data'!$A:$A,0),MATCH(BK$1,'Placebo Lags - Data'!$B$1:$BA$1,0)))*BK$5</f>
        <v>4.0072910487651825E-2</v>
      </c>
      <c r="BL40" s="2">
        <f>IF(BL$2=0,0,INDEX('Placebo Lags - Data'!$B:$BA,MATCH($Q40,'Placebo Lags - Data'!$A:$A,0),MATCH(BL$1,'Placebo Lags - Data'!$B$1:$BA$1,0)))*BL$5</f>
        <v>-7.7051314292475581E-4</v>
      </c>
      <c r="BM40" s="2">
        <f>IF(BM$2=0,0,INDEX('Placebo Lags - Data'!$B:$BA,MATCH($Q40,'Placebo Lags - Data'!$A:$A,0),MATCH(BM$1,'Placebo Lags - Data'!$B$1:$BA$1,0)))*BM$5</f>
        <v>4.3042242527008057E-2</v>
      </c>
      <c r="BN40" s="2">
        <f>IF(BN$2=0,0,INDEX('Placebo Lags - Data'!$B:$BA,MATCH($Q40,'Placebo Lags - Data'!$A:$A,0),MATCH(BN$1,'Placebo Lags - Data'!$B$1:$BA$1,0)))*BN$5</f>
        <v>2.2811168804764748E-2</v>
      </c>
      <c r="BO40" s="2">
        <f>IF(BO$2=0,0,INDEX('Placebo Lags - Data'!$B:$BA,MATCH($Q40,'Placebo Lags - Data'!$A:$A,0),MATCH(BO$1,'Placebo Lags - Data'!$B$1:$BA$1,0)))*BO$5</f>
        <v>1.0485399514436722E-2</v>
      </c>
      <c r="BP40" s="2">
        <f>IF(BP$2=0,0,INDEX('Placebo Lags - Data'!$B:$BA,MATCH($Q40,'Placebo Lags - Data'!$A:$A,0),MATCH(BP$1,'Placebo Lags - Data'!$B$1:$BA$1,0)))*BP$5</f>
        <v>-8.2475662231445313E-2</v>
      </c>
    </row>
    <row r="41" spans="1:70" x14ac:dyDescent="0.25">
      <c r="A41" t="s">
        <v>52</v>
      </c>
      <c r="B41" s="2">
        <f t="shared" si="4"/>
        <v>0</v>
      </c>
    </row>
    <row r="42" spans="1:70" x14ac:dyDescent="0.25">
      <c r="A42" t="s">
        <v>34</v>
      </c>
      <c r="B42" s="2">
        <f t="shared" si="4"/>
        <v>0</v>
      </c>
    </row>
    <row r="43" spans="1:70" x14ac:dyDescent="0.25">
      <c r="A43" t="s">
        <v>61</v>
      </c>
      <c r="B43" s="2">
        <f t="shared" si="4"/>
        <v>0</v>
      </c>
    </row>
    <row r="44" spans="1:70" x14ac:dyDescent="0.25">
      <c r="A44" t="s">
        <v>65</v>
      </c>
      <c r="B44" s="2">
        <f t="shared" si="4"/>
        <v>0</v>
      </c>
    </row>
    <row r="45" spans="1:70" x14ac:dyDescent="0.25">
      <c r="A45" t="s">
        <v>69</v>
      </c>
      <c r="B45" s="2">
        <f t="shared" si="4"/>
        <v>0</v>
      </c>
    </row>
    <row r="46" spans="1:70" x14ac:dyDescent="0.25">
      <c r="A46" t="s">
        <v>35</v>
      </c>
      <c r="B46" s="2">
        <f t="shared" si="4"/>
        <v>0</v>
      </c>
    </row>
    <row r="47" spans="1:70" x14ac:dyDescent="0.25">
      <c r="A47" t="s">
        <v>74</v>
      </c>
      <c r="B47" s="2">
        <f t="shared" si="4"/>
        <v>0</v>
      </c>
    </row>
    <row r="48" spans="1:70" x14ac:dyDescent="0.25">
      <c r="A48" t="s">
        <v>79</v>
      </c>
      <c r="B48" s="2">
        <f t="shared" si="4"/>
        <v>0</v>
      </c>
    </row>
    <row r="49" spans="1:2" x14ac:dyDescent="0.25">
      <c r="A49" t="s">
        <v>101</v>
      </c>
      <c r="B49" s="2">
        <f t="shared" si="4"/>
        <v>0</v>
      </c>
    </row>
    <row r="50" spans="1:2" x14ac:dyDescent="0.25">
      <c r="A50" t="s">
        <v>103</v>
      </c>
      <c r="B50" s="2">
        <f t="shared" si="4"/>
        <v>0</v>
      </c>
    </row>
    <row r="51" spans="1:2" x14ac:dyDescent="0.25">
      <c r="A51" t="s">
        <v>115</v>
      </c>
      <c r="B51" s="2">
        <f t="shared" si="4"/>
        <v>0</v>
      </c>
    </row>
    <row r="52" spans="1:2" x14ac:dyDescent="0.25">
      <c r="A52" t="s">
        <v>121</v>
      </c>
      <c r="B52" s="2">
        <f t="shared" si="4"/>
        <v>0</v>
      </c>
    </row>
  </sheetData>
  <sortState ref="A2:B52">
    <sortCondition descending="1" ref="B2:B52"/>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2" sqref="B2"/>
    </sheetView>
  </sheetViews>
  <sheetFormatPr defaultColWidth="8.85546875" defaultRowHeight="15" x14ac:dyDescent="0.25"/>
  <sheetData>
    <row r="1" spans="1:6" x14ac:dyDescent="0.25">
      <c r="A1" t="s">
        <v>172</v>
      </c>
      <c r="B1" t="s">
        <v>173</v>
      </c>
      <c r="C1" t="s">
        <v>221</v>
      </c>
      <c r="D1" t="s">
        <v>222</v>
      </c>
      <c r="E1" t="s">
        <v>223</v>
      </c>
      <c r="F1" t="s">
        <v>224</v>
      </c>
    </row>
    <row r="2" spans="1:6" x14ac:dyDescent="0.25">
      <c r="A2">
        <v>1982</v>
      </c>
      <c r="B2">
        <f>INDEX('Pre-Treatment Test - Data'!B$2:B$35,MATCH($A2,'Pre-Treatment Test - Data'!$A$2:$A$35,0))</f>
        <v>0.46242773532867432</v>
      </c>
      <c r="C2">
        <f>INDEX('Pre-Treatment Test - Data'!C$2:C$35,MATCH($A2,'Pre-Treatment Test - Data'!$A$2:$A$35,0))</f>
        <v>0.46409379726648337</v>
      </c>
      <c r="D2">
        <f>INDEX('Pre-Treatment Test - Data'!D$2:D$35,MATCH($A2,'Pre-Treatment Test - Data'!$A$2:$A$35,0))</f>
        <v>0.48228700101375577</v>
      </c>
      <c r="E2">
        <f>INDEX('Pre-Treatment Test - Data'!E$2:E$35,MATCH($A2,'Pre-Treatment Test - Data'!$A$2:$A$35,0))</f>
        <v>0.47398253843188293</v>
      </c>
      <c r="F2">
        <f>INDEX('Pre-Treatment Test - Data'!F$2:F$35,MATCH($A2,'Pre-Treatment Test - Data'!$A$2:$A$35,0))</f>
        <v>0.48528488674759862</v>
      </c>
    </row>
    <row r="3" spans="1:6" x14ac:dyDescent="0.25">
      <c r="A3">
        <v>1983</v>
      </c>
      <c r="B3">
        <f>INDEX('Pre-Treatment Test - Data'!B$2:B$35,MATCH($A3,'Pre-Treatment Test - Data'!$A$2:$A$35,0))</f>
        <v>0.45858585834503174</v>
      </c>
      <c r="C3">
        <f>INDEX('Pre-Treatment Test - Data'!C$2:C$35,MATCH($A3,'Pre-Treatment Test - Data'!$A$2:$A$35,0))</f>
        <v>0.45417230641841888</v>
      </c>
      <c r="D3">
        <f>INDEX('Pre-Treatment Test - Data'!D$2:D$35,MATCH($A3,'Pre-Treatment Test - Data'!$A$2:$A$35,0))</f>
        <v>0.47278970080614091</v>
      </c>
      <c r="E3">
        <f>INDEX('Pre-Treatment Test - Data'!E$2:E$35,MATCH($A3,'Pre-Treatment Test - Data'!$A$2:$A$35,0))</f>
        <v>0.45236734914779669</v>
      </c>
      <c r="F3">
        <f>INDEX('Pre-Treatment Test - Data'!F$2:F$35,MATCH($A3,'Pre-Treatment Test - Data'!$A$2:$A$35,0))</f>
        <v>0.46626636961102486</v>
      </c>
    </row>
    <row r="4" spans="1:6" x14ac:dyDescent="0.25">
      <c r="A4">
        <v>1984</v>
      </c>
      <c r="B4">
        <f>INDEX('Pre-Treatment Test - Data'!B$2:B$35,MATCH($A4,'Pre-Treatment Test - Data'!$A$2:$A$35,0))</f>
        <v>0.41060903668403625</v>
      </c>
      <c r="C4">
        <f>INDEX('Pre-Treatment Test - Data'!C$2:C$35,MATCH($A4,'Pre-Treatment Test - Data'!$A$2:$A$35,0))</f>
        <v>0.41898042371869088</v>
      </c>
      <c r="D4">
        <f>INDEX('Pre-Treatment Test - Data'!D$2:D$35,MATCH($A4,'Pre-Treatment Test - Data'!$A$2:$A$35,0))</f>
        <v>0.44887328904867169</v>
      </c>
      <c r="E4">
        <f>INDEX('Pre-Treatment Test - Data'!E$2:E$35,MATCH($A4,'Pre-Treatment Test - Data'!$A$2:$A$35,0))</f>
        <v>0.43545530906319618</v>
      </c>
      <c r="F4">
        <f>INDEX('Pre-Treatment Test - Data'!F$2:F$35,MATCH($A4,'Pre-Treatment Test - Data'!$A$2:$A$35,0))</f>
        <v>0.45899132481217386</v>
      </c>
    </row>
    <row r="5" spans="1:6" x14ac:dyDescent="0.25">
      <c r="A5">
        <v>1985</v>
      </c>
      <c r="B5">
        <f>INDEX('Pre-Treatment Test - Data'!B$2:B$35,MATCH($A5,'Pre-Treatment Test - Data'!$A$2:$A$35,0))</f>
        <v>0.39177489280700684</v>
      </c>
      <c r="C5">
        <f>INDEX('Pre-Treatment Test - Data'!C$2:C$35,MATCH($A5,'Pre-Treatment Test - Data'!$A$2:$A$35,0))</f>
        <v>0.39270129913091661</v>
      </c>
      <c r="D5">
        <f>INDEX('Pre-Treatment Test - Data'!D$2:D$35,MATCH($A5,'Pre-Treatment Test - Data'!$A$2:$A$35,0))</f>
        <v>0.39510069736838344</v>
      </c>
      <c r="E5">
        <f>INDEX('Pre-Treatment Test - Data'!E$2:E$35,MATCH($A5,'Pre-Treatment Test - Data'!$A$2:$A$35,0))</f>
        <v>0.39171120119094849</v>
      </c>
      <c r="F5">
        <f>INDEX('Pre-Treatment Test - Data'!F$2:F$35,MATCH($A5,'Pre-Treatment Test - Data'!$A$2:$A$35,0))</f>
        <v>0.38580292481184009</v>
      </c>
    </row>
    <row r="6" spans="1:6" x14ac:dyDescent="0.25">
      <c r="A6">
        <v>1986</v>
      </c>
      <c r="B6">
        <f>INDEX('Pre-Treatment Test - Data'!B$2:B$35,MATCH($A6,'Pre-Treatment Test - Data'!$A$2:$A$35,0))</f>
        <v>0.42994242906570435</v>
      </c>
      <c r="C6">
        <f>INDEX('Pre-Treatment Test - Data'!C$2:C$35,MATCH($A6,'Pre-Treatment Test - Data'!$A$2:$A$35,0))</f>
        <v>0.41936417025327677</v>
      </c>
      <c r="D6">
        <f>INDEX('Pre-Treatment Test - Data'!D$2:D$35,MATCH($A6,'Pre-Treatment Test - Data'!$A$2:$A$35,0))</f>
        <v>0.42445299726724628</v>
      </c>
      <c r="E6">
        <f>INDEX('Pre-Treatment Test - Data'!E$2:E$35,MATCH($A6,'Pre-Treatment Test - Data'!$A$2:$A$35,0))</f>
        <v>0.4079908309280873</v>
      </c>
      <c r="F6">
        <f>INDEX('Pre-Treatment Test - Data'!F$2:F$35,MATCH($A6,'Pre-Treatment Test - Data'!$A$2:$A$35,0))</f>
        <v>0.40930934002995489</v>
      </c>
    </row>
    <row r="7" spans="1:6" x14ac:dyDescent="0.25">
      <c r="A7">
        <v>1987</v>
      </c>
      <c r="B7">
        <f>INDEX('Pre-Treatment Test - Data'!B$2:B$35,MATCH($A7,'Pre-Treatment Test - Data'!$A$2:$A$35,0))</f>
        <v>0.38387715816497803</v>
      </c>
      <c r="C7">
        <f>INDEX('Pre-Treatment Test - Data'!C$2:C$35,MATCH($A7,'Pre-Treatment Test - Data'!$A$2:$A$35,0))</f>
        <v>0.39052555578947074</v>
      </c>
      <c r="D7">
        <f>INDEX('Pre-Treatment Test - Data'!D$2:D$35,MATCH($A7,'Pre-Treatment Test - Data'!$A$2:$A$35,0))</f>
        <v>0.39168473652005198</v>
      </c>
      <c r="E7">
        <f>INDEX('Pre-Treatment Test - Data'!E$2:E$35,MATCH($A7,'Pre-Treatment Test - Data'!$A$2:$A$35,0))</f>
        <v>0.38775285640358925</v>
      </c>
      <c r="F7">
        <f>INDEX('Pre-Treatment Test - Data'!F$2:F$35,MATCH($A7,'Pre-Treatment Test - Data'!$A$2:$A$35,0))</f>
        <v>0.38921840479969977</v>
      </c>
    </row>
    <row r="8" spans="1:6" x14ac:dyDescent="0.25">
      <c r="A8">
        <v>1988</v>
      </c>
      <c r="B8">
        <f>INDEX('Pre-Treatment Test - Data'!B$2:B$35,MATCH($A8,'Pre-Treatment Test - Data'!$A$2:$A$35,0))</f>
        <v>0.38562092185020447</v>
      </c>
      <c r="C8">
        <f>INDEX('Pre-Treatment Test - Data'!C$2:C$35,MATCH($A8,'Pre-Treatment Test - Data'!$A$2:$A$35,0))</f>
        <v>0.37933190551400187</v>
      </c>
      <c r="D8">
        <f>INDEX('Pre-Treatment Test - Data'!D$2:D$35,MATCH($A8,'Pre-Treatment Test - Data'!$A$2:$A$35,0))</f>
        <v>0.37972277048230174</v>
      </c>
      <c r="E8">
        <f>INDEX('Pre-Treatment Test - Data'!E$2:E$35,MATCH($A8,'Pre-Treatment Test - Data'!$A$2:$A$35,0))</f>
        <v>0.37844999146461489</v>
      </c>
      <c r="F8">
        <f>INDEX('Pre-Treatment Test - Data'!F$2:F$35,MATCH($A8,'Pre-Treatment Test - Data'!$A$2:$A$35,0))</f>
        <v>0.37312516161799436</v>
      </c>
    </row>
    <row r="9" spans="1:6" x14ac:dyDescent="0.25">
      <c r="A9">
        <v>1989</v>
      </c>
      <c r="B9">
        <f>INDEX('Pre-Treatment Test - Data'!B$2:B$35,MATCH($A9,'Pre-Treatment Test - Data'!$A$2:$A$35,0))</f>
        <v>0.3767605721950531</v>
      </c>
      <c r="C9">
        <f>INDEX('Pre-Treatment Test - Data'!C$2:C$35,MATCH($A9,'Pre-Treatment Test - Data'!$A$2:$A$35,0))</f>
        <v>0.38563938981294632</v>
      </c>
      <c r="D9">
        <f>INDEX('Pre-Treatment Test - Data'!D$2:D$35,MATCH($A9,'Pre-Treatment Test - Data'!$A$2:$A$35,0))</f>
        <v>0.38681029346585266</v>
      </c>
      <c r="E9">
        <f>INDEX('Pre-Treatment Test - Data'!E$2:E$35,MATCH($A9,'Pre-Treatment Test - Data'!$A$2:$A$35,0))</f>
        <v>0.39300604000687595</v>
      </c>
      <c r="F9">
        <f>INDEX('Pre-Treatment Test - Data'!F$2:F$35,MATCH($A9,'Pre-Treatment Test - Data'!$A$2:$A$35,0))</f>
        <v>0.38611947938799862</v>
      </c>
    </row>
    <row r="10" spans="1:6" x14ac:dyDescent="0.25">
      <c r="A10">
        <v>1990</v>
      </c>
      <c r="B10">
        <f>INDEX('Pre-Treatment Test - Data'!B$2:B$35,MATCH($A10,'Pre-Treatment Test - Data'!$A$2:$A$35,0))</f>
        <v>0.37627813220024109</v>
      </c>
      <c r="C10">
        <f>INDEX('Pre-Treatment Test - Data'!C$2:C$35,MATCH($A10,'Pre-Treatment Test - Data'!$A$2:$A$35,0))</f>
        <v>0.38219956463575372</v>
      </c>
      <c r="D10">
        <f>INDEX('Pre-Treatment Test - Data'!D$2:D$35,MATCH($A10,'Pre-Treatment Test - Data'!$A$2:$A$35,0))</f>
        <v>0.38388854730129246</v>
      </c>
      <c r="E10">
        <f>INDEX('Pre-Treatment Test - Data'!E$2:E$35,MATCH($A10,'Pre-Treatment Test - Data'!$A$2:$A$35,0))</f>
        <v>0.38302743315696708</v>
      </c>
      <c r="F10">
        <f>INDEX('Pre-Treatment Test - Data'!F$2:F$35,MATCH($A10,'Pre-Treatment Test - Data'!$A$2:$A$35,0))</f>
        <v>0.39109276846051211</v>
      </c>
    </row>
    <row r="11" spans="1:6" x14ac:dyDescent="0.25">
      <c r="A11">
        <v>1991</v>
      </c>
      <c r="B11">
        <f>INDEX('Pre-Treatment Test - Data'!B$2:B$35,MATCH($A11,'Pre-Treatment Test - Data'!$A$2:$A$35,0))</f>
        <v>0.3919999897480011</v>
      </c>
      <c r="C11">
        <f>INDEX('Pre-Treatment Test - Data'!C$2:C$35,MATCH($A11,'Pre-Treatment Test - Data'!$A$2:$A$35,0))</f>
        <v>0.37587051388621329</v>
      </c>
      <c r="D11">
        <f>INDEX('Pre-Treatment Test - Data'!D$2:D$35,MATCH($A11,'Pre-Treatment Test - Data'!$A$2:$A$35,0))</f>
        <v>0.37415594106912609</v>
      </c>
      <c r="E11">
        <f>INDEX('Pre-Treatment Test - Data'!E$2:E$35,MATCH($A11,'Pre-Treatment Test - Data'!$A$2:$A$35,0))</f>
        <v>0.37461552992463115</v>
      </c>
      <c r="F11">
        <f>INDEX('Pre-Treatment Test - Data'!F$2:F$35,MATCH($A11,'Pre-Treatment Test - Data'!$A$2:$A$35,0))</f>
        <v>0.36703254547715181</v>
      </c>
    </row>
    <row r="12" spans="1:6" x14ac:dyDescent="0.25">
      <c r="A12">
        <v>1992</v>
      </c>
      <c r="B12">
        <f>INDEX('Pre-Treatment Test - Data'!B$2:B$35,MATCH($A12,'Pre-Treatment Test - Data'!$A$2:$A$35,0))</f>
        <v>0.35546037554740906</v>
      </c>
      <c r="C12">
        <f>INDEX('Pre-Treatment Test - Data'!C$2:C$35,MATCH($A12,'Pre-Treatment Test - Data'!$A$2:$A$35,0))</f>
        <v>0.36361245816946036</v>
      </c>
      <c r="D12">
        <f>INDEX('Pre-Treatment Test - Data'!D$2:D$35,MATCH($A12,'Pre-Treatment Test - Data'!$A$2:$A$35,0))</f>
        <v>0.36787040922045705</v>
      </c>
      <c r="E12">
        <f>INDEX('Pre-Treatment Test - Data'!E$2:E$35,MATCH($A12,'Pre-Treatment Test - Data'!$A$2:$A$35,0))</f>
        <v>0.36702327033877374</v>
      </c>
      <c r="F12">
        <f>INDEX('Pre-Treatment Test - Data'!F$2:F$35,MATCH($A12,'Pre-Treatment Test - Data'!$A$2:$A$35,0))</f>
        <v>0.39317331823706625</v>
      </c>
    </row>
    <row r="13" spans="1:6" x14ac:dyDescent="0.25">
      <c r="A13">
        <v>1993</v>
      </c>
      <c r="B13">
        <f>INDEX('Pre-Treatment Test - Data'!B$2:B$35,MATCH($A13,'Pre-Treatment Test - Data'!$A$2:$A$35,0))</f>
        <v>0.32978722453117371</v>
      </c>
      <c r="C13">
        <f>INDEX('Pre-Treatment Test - Data'!C$2:C$35,MATCH($A13,'Pre-Treatment Test - Data'!$A$2:$A$35,0))</f>
        <v>0.33778256237506865</v>
      </c>
      <c r="D13">
        <f>INDEX('Pre-Treatment Test - Data'!D$2:D$35,MATCH($A13,'Pre-Treatment Test - Data'!$A$2:$A$35,0))</f>
        <v>0.33762407806515693</v>
      </c>
      <c r="E13">
        <f>INDEX('Pre-Treatment Test - Data'!E$2:E$35,MATCH($A13,'Pre-Treatment Test - Data'!$A$2:$A$35,0))</f>
        <v>0.33256053504347804</v>
      </c>
      <c r="F13">
        <f>INDEX('Pre-Treatment Test - Data'!F$2:F$35,MATCH($A13,'Pre-Treatment Test - Data'!$A$2:$A$35,0))</f>
        <v>0.35543639060854915</v>
      </c>
    </row>
    <row r="14" spans="1:6" x14ac:dyDescent="0.25">
      <c r="A14">
        <v>1994</v>
      </c>
      <c r="B14">
        <f>INDEX('Pre-Treatment Test - Data'!B$2:B$35,MATCH($A14,'Pre-Treatment Test - Data'!$A$2:$A$35,0))</f>
        <v>0.33273056149482727</v>
      </c>
      <c r="C14">
        <f>INDEX('Pre-Treatment Test - Data'!C$2:C$35,MATCH($A14,'Pre-Treatment Test - Data'!$A$2:$A$35,0))</f>
        <v>0.33300294750928883</v>
      </c>
      <c r="D14">
        <f>INDEX('Pre-Treatment Test - Data'!D$2:D$35,MATCH($A14,'Pre-Treatment Test - Data'!$A$2:$A$35,0))</f>
        <v>0.33315306511521342</v>
      </c>
      <c r="E14">
        <f>INDEX('Pre-Treatment Test - Data'!E$2:E$35,MATCH($A14,'Pre-Treatment Test - Data'!$A$2:$A$35,0))</f>
        <v>0.33940507405996323</v>
      </c>
      <c r="F14">
        <f>INDEX('Pre-Treatment Test - Data'!F$2:F$35,MATCH($A14,'Pre-Treatment Test - Data'!$A$2:$A$35,0))</f>
        <v>0.36001733118295665</v>
      </c>
    </row>
    <row r="15" spans="1:6" x14ac:dyDescent="0.25">
      <c r="A15">
        <v>1995</v>
      </c>
      <c r="B15">
        <f>INDEX('Pre-Treatment Test - Data'!B$2:B$35,MATCH($A15,'Pre-Treatment Test - Data'!$A$2:$A$35,0))</f>
        <v>0.35067436099052429</v>
      </c>
      <c r="C15">
        <f>INDEX('Pre-Treatment Test - Data'!C$2:C$35,MATCH($A15,'Pre-Treatment Test - Data'!$A$2:$A$35,0))</f>
        <v>0.33452633103728302</v>
      </c>
      <c r="D15">
        <f>INDEX('Pre-Treatment Test - Data'!D$2:D$35,MATCH($A15,'Pre-Treatment Test - Data'!$A$2:$A$35,0))</f>
        <v>0.33824564017355446</v>
      </c>
      <c r="E15">
        <f>INDEX('Pre-Treatment Test - Data'!E$2:E$35,MATCH($A15,'Pre-Treatment Test - Data'!$A$2:$A$35,0))</f>
        <v>0.33852979902923103</v>
      </c>
      <c r="F15">
        <f>INDEX('Pre-Treatment Test - Data'!F$2:F$35,MATCH($A15,'Pre-Treatment Test - Data'!$A$2:$A$35,0))</f>
        <v>0.34920098811388012</v>
      </c>
    </row>
    <row r="16" spans="1:6" x14ac:dyDescent="0.25">
      <c r="A16">
        <v>1996</v>
      </c>
      <c r="B16">
        <f>INDEX('Pre-Treatment Test - Data'!B$2:B$35,MATCH($A16,'Pre-Treatment Test - Data'!$A$2:$A$35,0))</f>
        <v>0.30434781312942505</v>
      </c>
      <c r="C16">
        <f>INDEX('Pre-Treatment Test - Data'!C$2:C$35,MATCH($A16,'Pre-Treatment Test - Data'!$A$2:$A$35,0))</f>
        <v>0.30679406479001042</v>
      </c>
      <c r="D16">
        <f>INDEX('Pre-Treatment Test - Data'!D$2:D$35,MATCH($A16,'Pre-Treatment Test - Data'!$A$2:$A$35,0))</f>
        <v>0.30819683644175533</v>
      </c>
      <c r="E16">
        <f>INDEX('Pre-Treatment Test - Data'!E$2:E$35,MATCH($A16,'Pre-Treatment Test - Data'!$A$2:$A$35,0))</f>
        <v>0.30573887276649475</v>
      </c>
      <c r="F16">
        <f>INDEX('Pre-Treatment Test - Data'!F$2:F$35,MATCH($A16,'Pre-Treatment Test - Data'!$A$2:$A$35,0))</f>
        <v>0.30348851555585854</v>
      </c>
    </row>
    <row r="17" spans="1:6" x14ac:dyDescent="0.25">
      <c r="A17">
        <v>1997</v>
      </c>
      <c r="B17">
        <f>INDEX('Pre-Treatment Test - Data'!B$2:B$35,MATCH($A17,'Pre-Treatment Test - Data'!$A$2:$A$35,0))</f>
        <v>0.26956522464752197</v>
      </c>
      <c r="C17">
        <f>INDEX('Pre-Treatment Test - Data'!C$2:C$35,MATCH($A17,'Pre-Treatment Test - Data'!$A$2:$A$35,0))</f>
        <v>0.27817331631481651</v>
      </c>
      <c r="D17">
        <f>INDEX('Pre-Treatment Test - Data'!D$2:D$35,MATCH($A17,'Pre-Treatment Test - Data'!$A$2:$A$35,0))</f>
        <v>0.2709095198512077</v>
      </c>
      <c r="E17">
        <f>INDEX('Pre-Treatment Test - Data'!E$2:E$35,MATCH($A17,'Pre-Treatment Test - Data'!$A$2:$A$35,0))</f>
        <v>0.27338833163678644</v>
      </c>
      <c r="F17">
        <f>INDEX('Pre-Treatment Test - Data'!F$2:F$35,MATCH($A17,'Pre-Treatment Test - Data'!$A$2:$A$35,0))</f>
        <v>0.2695530108511448</v>
      </c>
    </row>
    <row r="18" spans="1:6" x14ac:dyDescent="0.25">
      <c r="A18">
        <v>1998</v>
      </c>
      <c r="B18">
        <f>INDEX('Pre-Treatment Test - Data'!B$2:B$35,MATCH($A18,'Pre-Treatment Test - Data'!$A$2:$A$35,0))</f>
        <v>0.3430493175983429</v>
      </c>
      <c r="C18">
        <f>INDEX('Pre-Treatment Test - Data'!C$2:C$35,MATCH($A18,'Pre-Treatment Test - Data'!$A$2:$A$35,0))</f>
        <v>0.31621912422776227</v>
      </c>
      <c r="D18">
        <f>INDEX('Pre-Treatment Test - Data'!D$2:D$35,MATCH($A18,'Pre-Treatment Test - Data'!$A$2:$A$35,0))</f>
        <v>0.31271353800594814</v>
      </c>
      <c r="E18">
        <f>INDEX('Pre-Treatment Test - Data'!E$2:E$35,MATCH($A18,'Pre-Treatment Test - Data'!$A$2:$A$35,0))</f>
        <v>0.31573280028998851</v>
      </c>
      <c r="F18">
        <f>INDEX('Pre-Treatment Test - Data'!F$2:F$35,MATCH($A18,'Pre-Treatment Test - Data'!$A$2:$A$35,0))</f>
        <v>0.33435923972725867</v>
      </c>
    </row>
    <row r="19" spans="1:6" x14ac:dyDescent="0.25">
      <c r="A19">
        <v>1999</v>
      </c>
      <c r="B19">
        <f>INDEX('Pre-Treatment Test - Data'!B$2:B$35,MATCH($A19,'Pre-Treatment Test - Data'!$A$2:$A$35,0))</f>
        <v>0.25872689485549927</v>
      </c>
      <c r="C19">
        <f>INDEX('Pre-Treatment Test - Data'!C$2:C$35,MATCH($A19,'Pre-Treatment Test - Data'!$A$2:$A$35,0))</f>
        <v>0.28286562258005138</v>
      </c>
      <c r="D19">
        <f>INDEX('Pre-Treatment Test - Data'!D$2:D$35,MATCH($A19,'Pre-Treatment Test - Data'!$A$2:$A$35,0))</f>
        <v>0.27654516890645031</v>
      </c>
      <c r="E19">
        <f>INDEX('Pre-Treatment Test - Data'!E$2:E$35,MATCH($A19,'Pre-Treatment Test - Data'!$A$2:$A$35,0))</f>
        <v>0.28018135598301885</v>
      </c>
      <c r="F19">
        <f>INDEX('Pre-Treatment Test - Data'!F$2:F$35,MATCH($A19,'Pre-Treatment Test - Data'!$A$2:$A$35,0))</f>
        <v>0.28138632720708845</v>
      </c>
    </row>
    <row r="20" spans="1:6" x14ac:dyDescent="0.25">
      <c r="A20">
        <v>2000</v>
      </c>
      <c r="B20">
        <f>INDEX('Pre-Treatment Test - Data'!B$2:B$35,MATCH($A20,'Pre-Treatment Test - Data'!$A$2:$A$35,0))</f>
        <v>0.30885529518127441</v>
      </c>
      <c r="C20">
        <f>INDEX('Pre-Treatment Test - Data'!C$2:C$35,MATCH($A20,'Pre-Treatment Test - Data'!$A$2:$A$35,0))</f>
        <v>0.30447611433267596</v>
      </c>
      <c r="D20">
        <f>INDEX('Pre-Treatment Test - Data'!D$2:D$35,MATCH($A20,'Pre-Treatment Test - Data'!$A$2:$A$35,0))</f>
        <v>0.30864462181925767</v>
      </c>
      <c r="E20">
        <f>INDEX('Pre-Treatment Test - Data'!E$2:E$35,MATCH($A20,'Pre-Treatment Test - Data'!$A$2:$A$35,0))</f>
        <v>0.3094890230894089</v>
      </c>
      <c r="F20">
        <f>INDEX('Pre-Treatment Test - Data'!F$2:F$35,MATCH($A20,'Pre-Treatment Test - Data'!$A$2:$A$35,0))</f>
        <v>0.30817437353730198</v>
      </c>
    </row>
    <row r="21" spans="1:6" x14ac:dyDescent="0.25">
      <c r="A21">
        <v>2001</v>
      </c>
      <c r="B21">
        <f>INDEX('Pre-Treatment Test - Data'!B$2:B$35,MATCH($A21,'Pre-Treatment Test - Data'!$A$2:$A$35,0))</f>
        <v>0.2932790219783783</v>
      </c>
      <c r="C21">
        <f>INDEX('Pre-Treatment Test - Data'!C$2:C$35,MATCH($A21,'Pre-Treatment Test - Data'!$A$2:$A$35,0))</f>
        <v>0.30996625009179118</v>
      </c>
      <c r="D21">
        <f>INDEX('Pre-Treatment Test - Data'!D$2:D$35,MATCH($A21,'Pre-Treatment Test - Data'!$A$2:$A$35,0))</f>
        <v>0.31235578151047227</v>
      </c>
      <c r="E21">
        <f>INDEX('Pre-Treatment Test - Data'!E$2:E$35,MATCH($A21,'Pre-Treatment Test - Data'!$A$2:$A$35,0))</f>
        <v>0.3117872311919927</v>
      </c>
      <c r="F21">
        <f>INDEX('Pre-Treatment Test - Data'!F$2:F$35,MATCH($A21,'Pre-Treatment Test - Data'!$A$2:$A$35,0))</f>
        <v>0.30737118357419968</v>
      </c>
    </row>
    <row r="22" spans="1:6" x14ac:dyDescent="0.25">
      <c r="A22">
        <v>2002</v>
      </c>
      <c r="B22">
        <f>INDEX('Pre-Treatment Test - Data'!B$2:B$35,MATCH($A22,'Pre-Treatment Test - Data'!$A$2:$A$35,0))</f>
        <v>0.33266532421112061</v>
      </c>
      <c r="C22">
        <f>INDEX('Pre-Treatment Test - Data'!C$2:C$35,MATCH($A22,'Pre-Treatment Test - Data'!$A$2:$A$35,0))</f>
        <v>0.31471189543604849</v>
      </c>
      <c r="D22">
        <f>INDEX('Pre-Treatment Test - Data'!D$2:D$35,MATCH($A22,'Pre-Treatment Test - Data'!$A$2:$A$35,0))</f>
        <v>0.31839093524217604</v>
      </c>
      <c r="E22">
        <f>INDEX('Pre-Treatment Test - Data'!E$2:E$35,MATCH($A22,'Pre-Treatment Test - Data'!$A$2:$A$35,0))</f>
        <v>0.31995645138621331</v>
      </c>
      <c r="F22">
        <f>INDEX('Pre-Treatment Test - Data'!F$2:F$35,MATCH($A22,'Pre-Treatment Test - Data'!$A$2:$A$35,0))</f>
        <v>0.31303684094548223</v>
      </c>
    </row>
    <row r="23" spans="1:6" x14ac:dyDescent="0.25">
      <c r="A23">
        <v>2003</v>
      </c>
      <c r="B23">
        <f>INDEX('Pre-Treatment Test - Data'!B$2:B$35,MATCH($A23,'Pre-Treatment Test - Data'!$A$2:$A$35,0))</f>
        <v>0.29126214981079102</v>
      </c>
      <c r="C23">
        <f>INDEX('Pre-Treatment Test - Data'!C$2:C$35,MATCH($A23,'Pre-Treatment Test - Data'!$A$2:$A$35,0))</f>
        <v>0.30234938293695446</v>
      </c>
      <c r="D23">
        <f>INDEX('Pre-Treatment Test - Data'!D$2:D$35,MATCH($A23,'Pre-Treatment Test - Data'!$A$2:$A$35,0))</f>
        <v>0.30408468064665795</v>
      </c>
      <c r="E23">
        <f>INDEX('Pre-Treatment Test - Data'!E$2:E$35,MATCH($A23,'Pre-Treatment Test - Data'!$A$2:$A$35,0))</f>
        <v>0.30809729203581809</v>
      </c>
      <c r="F23">
        <f>INDEX('Pre-Treatment Test - Data'!F$2:F$35,MATCH($A23,'Pre-Treatment Test - Data'!$A$2:$A$35,0))</f>
        <v>0.29678414872288705</v>
      </c>
    </row>
    <row r="24" spans="1:6" x14ac:dyDescent="0.25">
      <c r="A24">
        <v>2004</v>
      </c>
      <c r="B24">
        <f>INDEX('Pre-Treatment Test - Data'!B$2:B$35,MATCH($A24,'Pre-Treatment Test - Data'!$A$2:$A$35,0))</f>
        <v>0.30158731341362</v>
      </c>
      <c r="C24">
        <f>INDEX('Pre-Treatment Test - Data'!C$2:C$35,MATCH($A24,'Pre-Treatment Test - Data'!$A$2:$A$35,0))</f>
        <v>0.29137469252943998</v>
      </c>
      <c r="D24">
        <f>INDEX('Pre-Treatment Test - Data'!D$2:D$35,MATCH($A24,'Pre-Treatment Test - Data'!$A$2:$A$35,0))</f>
        <v>0.28526734203100207</v>
      </c>
      <c r="E24">
        <f>INDEX('Pre-Treatment Test - Data'!E$2:E$35,MATCH($A24,'Pre-Treatment Test - Data'!$A$2:$A$35,0))</f>
        <v>0.29028318646550177</v>
      </c>
      <c r="F24">
        <f>INDEX('Pre-Treatment Test - Data'!F$2:F$35,MATCH($A24,'Pre-Treatment Test - Data'!$A$2:$A$35,0))</f>
        <v>0.29405825927853585</v>
      </c>
    </row>
    <row r="25" spans="1:6" x14ac:dyDescent="0.25">
      <c r="A25">
        <v>2005</v>
      </c>
      <c r="B25">
        <f>INDEX('Pre-Treatment Test - Data'!B$2:B$35,MATCH($A25,'Pre-Treatment Test - Data'!$A$2:$A$35,0))</f>
        <v>0.29263156652450562</v>
      </c>
      <c r="C25">
        <f>INDEX('Pre-Treatment Test - Data'!C$2:C$35,MATCH($A25,'Pre-Treatment Test - Data'!$A$2:$A$35,0))</f>
        <v>0.30309589132666587</v>
      </c>
      <c r="D25">
        <f>INDEX('Pre-Treatment Test - Data'!D$2:D$35,MATCH($A25,'Pre-Treatment Test - Data'!$A$2:$A$35,0))</f>
        <v>0.30441561080515384</v>
      </c>
      <c r="E25">
        <f>INDEX('Pre-Treatment Test - Data'!E$2:E$35,MATCH($A25,'Pre-Treatment Test - Data'!$A$2:$A$35,0))</f>
        <v>0.305473459944129</v>
      </c>
      <c r="F25">
        <f>INDEX('Pre-Treatment Test - Data'!F$2:F$35,MATCH($A25,'Pre-Treatment Test - Data'!$A$2:$A$35,0))</f>
        <v>0.30670402427017684</v>
      </c>
    </row>
    <row r="26" spans="1:6" x14ac:dyDescent="0.25">
      <c r="A26">
        <v>2006</v>
      </c>
      <c r="B26">
        <f>INDEX('Pre-Treatment Test - Data'!B$2:B$35,MATCH($A26,'Pre-Treatment Test - Data'!$A$2:$A$35,0))</f>
        <v>0.31662869453430176</v>
      </c>
      <c r="C26">
        <f>INDEX('Pre-Treatment Test - Data'!C$2:C$35,MATCH($A26,'Pre-Treatment Test - Data'!$A$2:$A$35,0))</f>
        <v>0.30032211939990522</v>
      </c>
      <c r="D26">
        <f>INDEX('Pre-Treatment Test - Data'!D$2:D$35,MATCH($A26,'Pre-Treatment Test - Data'!$A$2:$A$35,0))</f>
        <v>0.30074744701385503</v>
      </c>
      <c r="E26">
        <f>INDEX('Pre-Treatment Test - Data'!E$2:E$35,MATCH($A26,'Pre-Treatment Test - Data'!$A$2:$A$35,0))</f>
        <v>0.30387140661478046</v>
      </c>
      <c r="F26">
        <f>INDEX('Pre-Treatment Test - Data'!F$2:F$35,MATCH($A26,'Pre-Treatment Test - Data'!$A$2:$A$35,0))</f>
        <v>0.29936054757237429</v>
      </c>
    </row>
    <row r="27" spans="1:6" x14ac:dyDescent="0.25">
      <c r="A27">
        <v>2007</v>
      </c>
      <c r="B27">
        <f>INDEX('Pre-Treatment Test - Data'!B$2:B$35,MATCH($A27,'Pre-Treatment Test - Data'!$A$2:$A$35,0))</f>
        <v>0.32378855347633362</v>
      </c>
      <c r="C27">
        <f>INDEX('Pre-Treatment Test - Data'!C$2:C$35,MATCH($A27,'Pre-Treatment Test - Data'!$A$2:$A$35,0))</f>
        <v>0.30877213242650037</v>
      </c>
      <c r="D27">
        <f>INDEX('Pre-Treatment Test - Data'!D$2:D$35,MATCH($A27,'Pre-Treatment Test - Data'!$A$2:$A$35,0))</f>
        <v>0.31099383589625357</v>
      </c>
      <c r="E27">
        <f>INDEX('Pre-Treatment Test - Data'!E$2:E$35,MATCH($A27,'Pre-Treatment Test - Data'!$A$2:$A$35,0))</f>
        <v>0.31143042105436325</v>
      </c>
      <c r="F27">
        <f>INDEX('Pre-Treatment Test - Data'!F$2:F$35,MATCH($A27,'Pre-Treatment Test - Data'!$A$2:$A$35,0))</f>
        <v>0.31641818815469741</v>
      </c>
    </row>
    <row r="28" spans="1:6" x14ac:dyDescent="0.25">
      <c r="A28">
        <v>2008</v>
      </c>
      <c r="B28">
        <f>INDEX('Pre-Treatment Test - Data'!B$2:B$35,MATCH($A28,'Pre-Treatment Test - Data'!$A$2:$A$35,0))</f>
        <v>0.308270663022995</v>
      </c>
      <c r="C28">
        <f>INDEX('Pre-Treatment Test - Data'!C$2:C$35,MATCH($A28,'Pre-Treatment Test - Data'!$A$2:$A$35,0))</f>
        <v>0.31561786864697927</v>
      </c>
      <c r="D28">
        <f>INDEX('Pre-Treatment Test - Data'!D$2:D$35,MATCH($A28,'Pre-Treatment Test - Data'!$A$2:$A$35,0))</f>
        <v>0.31295839202404024</v>
      </c>
      <c r="E28">
        <f>INDEX('Pre-Treatment Test - Data'!E$2:E$35,MATCH($A28,'Pre-Treatment Test - Data'!$A$2:$A$35,0))</f>
        <v>0.31108253422379495</v>
      </c>
      <c r="F28">
        <f>INDEX('Pre-Treatment Test - Data'!F$2:F$35,MATCH($A28,'Pre-Treatment Test - Data'!$A$2:$A$35,0))</f>
        <v>0.31818930175900462</v>
      </c>
    </row>
    <row r="29" spans="1:6" x14ac:dyDescent="0.25">
      <c r="A29">
        <v>2009</v>
      </c>
      <c r="B29">
        <f>INDEX('Pre-Treatment Test - Data'!B$2:B$35,MATCH($A29,'Pre-Treatment Test - Data'!$A$2:$A$35,0))</f>
        <v>0.30421686172485352</v>
      </c>
      <c r="C29">
        <f>INDEX('Pre-Treatment Test - Data'!C$2:C$35,MATCH($A29,'Pre-Treatment Test - Data'!$A$2:$A$35,0))</f>
        <v>0.30088931144773956</v>
      </c>
      <c r="D29">
        <f>INDEX('Pre-Treatment Test - Data'!D$2:D$35,MATCH($A29,'Pre-Treatment Test - Data'!$A$2:$A$35,0))</f>
        <v>0.29937458840012554</v>
      </c>
      <c r="E29">
        <f>INDEX('Pre-Treatment Test - Data'!E$2:E$35,MATCH($A29,'Pre-Treatment Test - Data'!$A$2:$A$35,0))</f>
        <v>0.30158553607761862</v>
      </c>
      <c r="F29">
        <f>INDEX('Pre-Treatment Test - Data'!F$2:F$35,MATCH($A29,'Pre-Treatment Test - Data'!$A$2:$A$35,0))</f>
        <v>0.29690806390345093</v>
      </c>
    </row>
    <row r="30" spans="1:6" x14ac:dyDescent="0.25">
      <c r="A30">
        <v>2010</v>
      </c>
      <c r="B30">
        <f>INDEX('Pre-Treatment Test - Data'!B$2:B$35,MATCH($A30,'Pre-Treatment Test - Data'!$A$2:$A$35,0))</f>
        <v>0.22096318006515503</v>
      </c>
      <c r="C30">
        <f>INDEX('Pre-Treatment Test - Data'!C$2:C$35,MATCH($A30,'Pre-Treatment Test - Data'!$A$2:$A$35,0))</f>
        <v>0.29165321768820285</v>
      </c>
      <c r="D30">
        <f>INDEX('Pre-Treatment Test - Data'!D$2:D$35,MATCH($A30,'Pre-Treatment Test - Data'!$A$2:$A$35,0))</f>
        <v>0.30302641174197198</v>
      </c>
      <c r="E30">
        <f>INDEX('Pre-Treatment Test - Data'!E$2:E$35,MATCH($A30,'Pre-Treatment Test - Data'!$A$2:$A$35,0))</f>
        <v>0.28726993325352668</v>
      </c>
      <c r="F30">
        <f>INDEX('Pre-Treatment Test - Data'!F$2:F$35,MATCH($A30,'Pre-Treatment Test - Data'!$A$2:$A$35,0))</f>
        <v>0.3079481359422207</v>
      </c>
    </row>
    <row r="31" spans="1:6" x14ac:dyDescent="0.25">
      <c r="A31">
        <v>2011</v>
      </c>
      <c r="B31">
        <f>INDEX('Pre-Treatment Test - Data'!B$2:B$35,MATCH($A31,'Pre-Treatment Test - Data'!$A$2:$A$35,0))</f>
        <v>0.25301206111907959</v>
      </c>
      <c r="C31">
        <f>INDEX('Pre-Treatment Test - Data'!C$2:C$35,MATCH($A31,'Pre-Treatment Test - Data'!$A$2:$A$35,0))</f>
        <v>0.29056902673840523</v>
      </c>
      <c r="D31">
        <f>INDEX('Pre-Treatment Test - Data'!D$2:D$35,MATCH($A31,'Pre-Treatment Test - Data'!$A$2:$A$35,0))</f>
        <v>0.29561367610096934</v>
      </c>
      <c r="E31">
        <f>INDEX('Pre-Treatment Test - Data'!E$2:E$35,MATCH($A31,'Pre-Treatment Test - Data'!$A$2:$A$35,0))</f>
        <v>0.28369061687588693</v>
      </c>
      <c r="F31">
        <f>INDEX('Pre-Treatment Test - Data'!F$2:F$35,MATCH($A31,'Pre-Treatment Test - Data'!$A$2:$A$35,0))</f>
        <v>0.28496091145277019</v>
      </c>
    </row>
    <row r="32" spans="1:6" x14ac:dyDescent="0.25">
      <c r="A32">
        <v>2012</v>
      </c>
      <c r="B32">
        <f>INDEX('Pre-Treatment Test - Data'!B$2:B$35,MATCH($A32,'Pre-Treatment Test - Data'!$A$2:$A$35,0))</f>
        <v>0.34337350726127625</v>
      </c>
      <c r="C32">
        <f>INDEX('Pre-Treatment Test - Data'!C$2:C$35,MATCH($A32,'Pre-Treatment Test - Data'!$A$2:$A$35,0))</f>
        <v>0.29605962260067464</v>
      </c>
      <c r="D32">
        <f>INDEX('Pre-Treatment Test - Data'!D$2:D$35,MATCH($A32,'Pre-Treatment Test - Data'!$A$2:$A$35,0))</f>
        <v>0.29834927231073383</v>
      </c>
      <c r="E32">
        <f>INDEX('Pre-Treatment Test - Data'!E$2:E$35,MATCH($A32,'Pre-Treatment Test - Data'!$A$2:$A$35,0))</f>
        <v>0.30170943227410318</v>
      </c>
      <c r="F32">
        <f>INDEX('Pre-Treatment Test - Data'!F$2:F$35,MATCH($A32,'Pre-Treatment Test - Data'!$A$2:$A$35,0))</f>
        <v>0.30457611916959287</v>
      </c>
    </row>
    <row r="33" spans="1:6" x14ac:dyDescent="0.25">
      <c r="A33">
        <v>2013</v>
      </c>
      <c r="B33">
        <f>INDEX('Pre-Treatment Test - Data'!B$2:B$35,MATCH($A33,'Pre-Treatment Test - Data'!$A$2:$A$35,0))</f>
        <v>0.29325512051582336</v>
      </c>
      <c r="C33">
        <f>INDEX('Pre-Treatment Test - Data'!C$2:C$35,MATCH($A33,'Pre-Treatment Test - Data'!$A$2:$A$35,0))</f>
        <v>0.27607860396802425</v>
      </c>
      <c r="D33">
        <f>INDEX('Pre-Treatment Test - Data'!D$2:D$35,MATCH($A33,'Pre-Treatment Test - Data'!$A$2:$A$35,0))</f>
        <v>0.26792270199954504</v>
      </c>
      <c r="E33">
        <f>INDEX('Pre-Treatment Test - Data'!E$2:E$35,MATCH($A33,'Pre-Treatment Test - Data'!$A$2:$A$35,0))</f>
        <v>0.26652599848806863</v>
      </c>
      <c r="F33">
        <f>INDEX('Pre-Treatment Test - Data'!F$2:F$35,MATCH($A33,'Pre-Treatment Test - Data'!$A$2:$A$35,0))</f>
        <v>0.26133523337543008</v>
      </c>
    </row>
    <row r="34" spans="1:6" x14ac:dyDescent="0.25">
      <c r="A34">
        <v>2014</v>
      </c>
      <c r="B34">
        <f>INDEX('Pre-Treatment Test - Data'!B$2:B$35,MATCH($A34,'Pre-Treatment Test - Data'!$A$2:$A$35,0))</f>
        <v>0.27272728085517883</v>
      </c>
      <c r="C34">
        <f>INDEX('Pre-Treatment Test - Data'!C$2:C$35,MATCH($A34,'Pre-Treatment Test - Data'!$A$2:$A$35,0))</f>
        <v>0.27671616150438788</v>
      </c>
      <c r="D34">
        <f>INDEX('Pre-Treatment Test - Data'!D$2:D$35,MATCH($A34,'Pre-Treatment Test - Data'!$A$2:$A$35,0))</f>
        <v>0.28711836794018747</v>
      </c>
      <c r="E34">
        <f>INDEX('Pre-Treatment Test - Data'!E$2:E$35,MATCH($A34,'Pre-Treatment Test - Data'!$A$2:$A$35,0))</f>
        <v>0.28290823572874069</v>
      </c>
      <c r="F34">
        <f>INDEX('Pre-Treatment Test - Data'!F$2:F$35,MATCH($A34,'Pre-Treatment Test - Data'!$A$2:$A$35,0))</f>
        <v>0.29418011400103572</v>
      </c>
    </row>
    <row r="35" spans="1:6" x14ac:dyDescent="0.25">
      <c r="A35">
        <v>2015</v>
      </c>
      <c r="B35">
        <f>INDEX('Pre-Treatment Test - Data'!B$2:B$35,MATCH($A35,'Pre-Treatment Test - Data'!$A$2:$A$35,0))</f>
        <v>0.28020566701889038</v>
      </c>
      <c r="C35">
        <f>INDEX('Pre-Treatment Test - Data'!C$2:C$35,MATCH($A35,'Pre-Treatment Test - Data'!$A$2:$A$35,0))</f>
        <v>0.26352136230468748</v>
      </c>
      <c r="D35">
        <f>INDEX('Pre-Treatment Test - Data'!D$2:D$35,MATCH($A35,'Pre-Treatment Test - Data'!$A$2:$A$35,0))</f>
        <v>0.26444836005568506</v>
      </c>
      <c r="E35">
        <f>INDEX('Pre-Treatment Test - Data'!E$2:E$35,MATCH($A35,'Pre-Treatment Test - Data'!$A$2:$A$35,0))</f>
        <v>0.27226672585308553</v>
      </c>
      <c r="F35">
        <f>INDEX('Pre-Treatment Test - Data'!F$2:F$35,MATCH($A35,'Pre-Treatment Test - Data'!$A$2:$A$35,0))</f>
        <v>0.28691261203587054</v>
      </c>
    </row>
    <row r="37" spans="1:6" x14ac:dyDescent="0.25">
      <c r="A37" t="s">
        <v>172</v>
      </c>
      <c r="B37" t="str">
        <f>C1</f>
        <v>Synthetic 1982-1998</v>
      </c>
      <c r="C37" t="str">
        <f t="shared" ref="C37:E37" si="0">D1</f>
        <v>1985-1998</v>
      </c>
      <c r="D37" t="str">
        <f t="shared" si="0"/>
        <v>1990-1998</v>
      </c>
      <c r="E37" t="str">
        <f t="shared" si="0"/>
        <v>1995-1998</v>
      </c>
    </row>
    <row r="38" spans="1:6" x14ac:dyDescent="0.25">
      <c r="A38">
        <v>1982</v>
      </c>
      <c r="B38" s="11">
        <f>(C2-$B2)/C2</f>
        <v>3.5899250272728679E-3</v>
      </c>
      <c r="C38" s="11">
        <f t="shared" ref="C38:E38" si="1">(D2-$B2)/D2</f>
        <v>4.1177277520102654E-2</v>
      </c>
      <c r="D38" s="11">
        <f t="shared" si="1"/>
        <v>2.4378119796219407E-2</v>
      </c>
      <c r="E38" s="11">
        <f t="shared" si="1"/>
        <v>4.7100480651919685E-2</v>
      </c>
    </row>
    <row r="39" spans="1:6" x14ac:dyDescent="0.25">
      <c r="A39">
        <v>1983</v>
      </c>
      <c r="B39" s="11">
        <f t="shared" ref="B39:E54" si="2">(C3-$B3)/C3</f>
        <v>-9.7177918253490998E-3</v>
      </c>
      <c r="C39" s="11">
        <f t="shared" si="2"/>
        <v>3.0042622410959008E-2</v>
      </c>
      <c r="D39" s="11">
        <f t="shared" si="2"/>
        <v>-1.3746591589666972E-2</v>
      </c>
      <c r="E39" s="11">
        <f t="shared" si="2"/>
        <v>1.6472368085222313E-2</v>
      </c>
    </row>
    <row r="40" spans="1:6" x14ac:dyDescent="0.25">
      <c r="A40">
        <v>1984</v>
      </c>
      <c r="B40" s="11">
        <f t="shared" si="2"/>
        <v>1.9980377508700221E-2</v>
      </c>
      <c r="C40" s="11">
        <f t="shared" si="2"/>
        <v>8.5245108805051678E-2</v>
      </c>
      <c r="D40" s="11">
        <f t="shared" si="2"/>
        <v>5.7058145490549231E-2</v>
      </c>
      <c r="E40" s="11">
        <f t="shared" si="2"/>
        <v>0.1054100274072421</v>
      </c>
    </row>
    <row r="41" spans="1:6" x14ac:dyDescent="0.25">
      <c r="A41">
        <v>1985</v>
      </c>
      <c r="B41" s="11">
        <f t="shared" si="2"/>
        <v>2.3590610114099428E-3</v>
      </c>
      <c r="C41" s="11">
        <f t="shared" si="2"/>
        <v>8.4176124808903862E-3</v>
      </c>
      <c r="D41" s="11">
        <f t="shared" si="2"/>
        <v>-1.6259840378498626E-4</v>
      </c>
      <c r="E41" s="11">
        <f t="shared" si="2"/>
        <v>-1.5479322760653868E-2</v>
      </c>
    </row>
    <row r="42" spans="1:6" x14ac:dyDescent="0.25">
      <c r="A42">
        <v>1986</v>
      </c>
      <c r="B42" s="11">
        <f t="shared" si="2"/>
        <v>-2.5224517407004019E-2</v>
      </c>
      <c r="C42" s="11">
        <f t="shared" si="2"/>
        <v>-1.2932955671889819E-2</v>
      </c>
      <c r="D42" s="11">
        <f t="shared" si="2"/>
        <v>-5.380414576396754E-2</v>
      </c>
      <c r="E42" s="11">
        <f t="shared" si="2"/>
        <v>-5.0409524088161392E-2</v>
      </c>
    </row>
    <row r="43" spans="1:6" x14ac:dyDescent="0.25">
      <c r="A43">
        <v>1987</v>
      </c>
      <c r="B43" s="11">
        <f t="shared" si="2"/>
        <v>1.7024231899632213E-2</v>
      </c>
      <c r="C43" s="11">
        <f t="shared" si="2"/>
        <v>1.9933322968979796E-2</v>
      </c>
      <c r="D43" s="11">
        <f t="shared" si="2"/>
        <v>9.9952796597254142E-3</v>
      </c>
      <c r="E43" s="11">
        <f t="shared" si="2"/>
        <v>1.372300633488918E-2</v>
      </c>
    </row>
    <row r="44" spans="1:6" x14ac:dyDescent="0.25">
      <c r="A44">
        <v>1988</v>
      </c>
      <c r="B44" s="11">
        <f t="shared" si="2"/>
        <v>-1.6579191586009265E-2</v>
      </c>
      <c r="C44" s="11">
        <f t="shared" si="2"/>
        <v>-1.5532782931113766E-2</v>
      </c>
      <c r="D44" s="11">
        <f t="shared" si="2"/>
        <v>-1.8948158402218019E-2</v>
      </c>
      <c r="E44" s="11">
        <f t="shared" si="2"/>
        <v>-3.3489460153328578E-2</v>
      </c>
    </row>
    <row r="45" spans="1:6" x14ac:dyDescent="0.25">
      <c r="A45">
        <v>1989</v>
      </c>
      <c r="B45" s="11">
        <f t="shared" si="2"/>
        <v>2.3023627389826214E-2</v>
      </c>
      <c r="C45" s="11">
        <f t="shared" si="2"/>
        <v>2.5981007849489257E-2</v>
      </c>
      <c r="D45" s="11">
        <f t="shared" si="2"/>
        <v>4.1336432924895042E-2</v>
      </c>
      <c r="E45" s="11">
        <f t="shared" si="2"/>
        <v>2.4238371003139848E-2</v>
      </c>
    </row>
    <row r="46" spans="1:6" x14ac:dyDescent="0.25">
      <c r="A46">
        <v>1990</v>
      </c>
      <c r="B46" s="11">
        <f t="shared" si="2"/>
        <v>1.5493038149208547E-2</v>
      </c>
      <c r="C46" s="11">
        <f t="shared" si="2"/>
        <v>1.9824543228892905E-2</v>
      </c>
      <c r="D46" s="11">
        <f t="shared" si="2"/>
        <v>1.7620933574123615E-2</v>
      </c>
      <c r="E46" s="11">
        <f t="shared" si="2"/>
        <v>3.7880107879741644E-2</v>
      </c>
    </row>
    <row r="47" spans="1:6" x14ac:dyDescent="0.25">
      <c r="A47">
        <v>1991</v>
      </c>
      <c r="B47" s="11">
        <f t="shared" si="2"/>
        <v>-4.2912320243004384E-2</v>
      </c>
      <c r="C47" s="11">
        <f t="shared" si="2"/>
        <v>-4.769147491788267E-2</v>
      </c>
      <c r="D47" s="11">
        <f t="shared" si="2"/>
        <v>-4.6406137585560114E-2</v>
      </c>
      <c r="E47" s="11">
        <f t="shared" si="2"/>
        <v>-6.8025150844296292E-2</v>
      </c>
    </row>
    <row r="48" spans="1:6" x14ac:dyDescent="0.25">
      <c r="A48">
        <v>1992</v>
      </c>
      <c r="B48" s="11">
        <f t="shared" si="2"/>
        <v>2.2419701082552167E-2</v>
      </c>
      <c r="C48" s="11">
        <f t="shared" si="2"/>
        <v>3.3734797260115912E-2</v>
      </c>
      <c r="D48" s="11">
        <f t="shared" si="2"/>
        <v>3.1504527712076076E-2</v>
      </c>
      <c r="E48" s="11">
        <f t="shared" si="2"/>
        <v>9.5919384506447977E-2</v>
      </c>
    </row>
    <row r="49" spans="1:5" x14ac:dyDescent="0.25">
      <c r="A49">
        <v>1993</v>
      </c>
      <c r="B49" s="11">
        <f t="shared" si="2"/>
        <v>2.367007280564425E-2</v>
      </c>
      <c r="C49" s="11">
        <f t="shared" si="2"/>
        <v>2.3211773220957351E-2</v>
      </c>
      <c r="D49" s="11">
        <f t="shared" si="2"/>
        <v>8.3392652466768614E-3</v>
      </c>
      <c r="E49" s="11">
        <f t="shared" si="2"/>
        <v>7.2162464944743085E-2</v>
      </c>
    </row>
    <row r="50" spans="1:5" x14ac:dyDescent="0.25">
      <c r="A50">
        <v>1994</v>
      </c>
      <c r="B50" s="11">
        <f t="shared" si="2"/>
        <v>8.1796877925219703E-4</v>
      </c>
      <c r="C50" s="11">
        <f t="shared" si="2"/>
        <v>1.2681967078406935E-3</v>
      </c>
      <c r="D50" s="11">
        <f t="shared" si="2"/>
        <v>1.9665329352020127E-2</v>
      </c>
      <c r="E50" s="11">
        <f t="shared" si="2"/>
        <v>7.5792933630360576E-2</v>
      </c>
    </row>
    <row r="51" spans="1:5" x14ac:dyDescent="0.25">
      <c r="A51">
        <v>1995</v>
      </c>
      <c r="B51" s="11">
        <f t="shared" si="2"/>
        <v>-4.827132711248841E-2</v>
      </c>
      <c r="C51" s="11">
        <f t="shared" si="2"/>
        <v>-3.6744659326850837E-2</v>
      </c>
      <c r="D51" s="11">
        <f t="shared" si="2"/>
        <v>-3.5874425223773633E-2</v>
      </c>
      <c r="E51" s="11">
        <f t="shared" si="2"/>
        <v>-4.2192689218957299E-3</v>
      </c>
    </row>
    <row r="52" spans="1:5" x14ac:dyDescent="0.25">
      <c r="A52">
        <v>1996</v>
      </c>
      <c r="B52" s="11">
        <f t="shared" si="2"/>
        <v>7.9735951289010322E-3</v>
      </c>
      <c r="C52" s="11">
        <f t="shared" si="2"/>
        <v>1.2488847571469763E-2</v>
      </c>
      <c r="D52" s="11">
        <f t="shared" si="2"/>
        <v>4.5498291548033264E-3</v>
      </c>
      <c r="E52" s="11">
        <f t="shared" si="2"/>
        <v>-2.8314006281016943E-3</v>
      </c>
    </row>
    <row r="53" spans="1:5" x14ac:dyDescent="0.25">
      <c r="A53">
        <v>1997</v>
      </c>
      <c r="B53" s="11">
        <f t="shared" si="2"/>
        <v>3.0945066124000619E-2</v>
      </c>
      <c r="C53" s="11">
        <f t="shared" si="2"/>
        <v>4.9621556467416162E-3</v>
      </c>
      <c r="D53" s="11">
        <f t="shared" si="2"/>
        <v>1.3984162990334592E-2</v>
      </c>
      <c r="E53" s="11">
        <f t="shared" si="2"/>
        <v>-4.5311296425898185E-5</v>
      </c>
    </row>
    <row r="54" spans="1:5" x14ac:dyDescent="0.25">
      <c r="A54">
        <v>1998</v>
      </c>
      <c r="B54" s="11">
        <f t="shared" si="2"/>
        <v>-8.48468397858686E-2</v>
      </c>
      <c r="C54" s="11">
        <f t="shared" si="2"/>
        <v>-9.7008206890671078E-2</v>
      </c>
      <c r="D54" s="11">
        <f t="shared" si="2"/>
        <v>-8.6517831797219683E-2</v>
      </c>
      <c r="E54" s="11">
        <f t="shared" si="2"/>
        <v>-2.5990242944004885E-2</v>
      </c>
    </row>
    <row r="55" spans="1:5" x14ac:dyDescent="0.25">
      <c r="A55">
        <v>1999</v>
      </c>
      <c r="B55" s="11">
        <f t="shared" ref="B55:E70" si="3">(C19-$B19)/C19</f>
        <v>8.533637811615237E-2</v>
      </c>
      <c r="C55" s="11">
        <f t="shared" si="3"/>
        <v>6.443169526848111E-2</v>
      </c>
      <c r="D55" s="11">
        <f t="shared" si="3"/>
        <v>7.6573478817840726E-2</v>
      </c>
      <c r="E55" s="11">
        <f t="shared" si="3"/>
        <v>8.0527837214040596E-2</v>
      </c>
    </row>
    <row r="56" spans="1:5" x14ac:dyDescent="0.25">
      <c r="A56">
        <v>2000</v>
      </c>
      <c r="B56" s="11">
        <f t="shared" si="3"/>
        <v>-1.4382674510269406E-2</v>
      </c>
      <c r="C56" s="11">
        <f t="shared" si="3"/>
        <v>-6.8257584005502233E-4</v>
      </c>
      <c r="D56" s="11">
        <f t="shared" si="3"/>
        <v>2.0476587563863485E-3</v>
      </c>
      <c r="E56" s="11">
        <f t="shared" si="3"/>
        <v>-2.2095336356383051E-3</v>
      </c>
    </row>
    <row r="57" spans="1:5" x14ac:dyDescent="0.25">
      <c r="A57">
        <v>2001</v>
      </c>
      <c r="B57" s="11">
        <f t="shared" si="3"/>
        <v>5.3835629228895898E-2</v>
      </c>
      <c r="C57" s="11">
        <f t="shared" si="3"/>
        <v>6.1073816017887271E-2</v>
      </c>
      <c r="D57" s="11">
        <f t="shared" si="3"/>
        <v>5.9361665142141098E-2</v>
      </c>
      <c r="E57" s="11">
        <f t="shared" si="3"/>
        <v>4.5847373953386637E-2</v>
      </c>
    </row>
    <row r="58" spans="1:5" x14ac:dyDescent="0.25">
      <c r="A58">
        <v>2002</v>
      </c>
      <c r="B58" s="11">
        <f t="shared" si="3"/>
        <v>-5.7047188350465017E-2</v>
      </c>
      <c r="C58" s="11">
        <f t="shared" si="3"/>
        <v>-4.4832900026149008E-2</v>
      </c>
      <c r="D58" s="11">
        <f t="shared" si="3"/>
        <v>-3.9720633135684622E-2</v>
      </c>
      <c r="E58" s="11">
        <f t="shared" si="3"/>
        <v>-6.2703428792449473E-2</v>
      </c>
    </row>
    <row r="59" spans="1:5" x14ac:dyDescent="0.25">
      <c r="A59">
        <v>2003</v>
      </c>
      <c r="B59" s="11">
        <f t="shared" si="3"/>
        <v>3.6670268741627758E-2</v>
      </c>
      <c r="C59" s="11">
        <f t="shared" si="3"/>
        <v>4.216763175507196E-2</v>
      </c>
      <c r="D59" s="11">
        <f t="shared" si="3"/>
        <v>5.4642292094764323E-2</v>
      </c>
      <c r="E59" s="11">
        <f t="shared" si="3"/>
        <v>1.8606111329928312E-2</v>
      </c>
    </row>
    <row r="60" spans="1:5" x14ac:dyDescent="0.25">
      <c r="A60">
        <v>2004</v>
      </c>
      <c r="B60" s="11">
        <f t="shared" si="3"/>
        <v>-3.5049786910193469E-2</v>
      </c>
      <c r="C60" s="11">
        <f t="shared" si="3"/>
        <v>-5.7209392657517441E-2</v>
      </c>
      <c r="D60" s="11">
        <f t="shared" si="3"/>
        <v>-3.8941721309310624E-2</v>
      </c>
      <c r="E60" s="11">
        <f t="shared" si="3"/>
        <v>-2.5603953970061853E-2</v>
      </c>
    </row>
    <row r="61" spans="1:5" x14ac:dyDescent="0.25">
      <c r="A61">
        <v>2005</v>
      </c>
      <c r="B61" s="11">
        <f t="shared" si="3"/>
        <v>3.4524799252003649E-2</v>
      </c>
      <c r="C61" s="11">
        <f t="shared" si="3"/>
        <v>3.8710381013248328E-2</v>
      </c>
      <c r="D61" s="11">
        <f t="shared" si="3"/>
        <v>4.2039309804433302E-2</v>
      </c>
      <c r="E61" s="11">
        <f t="shared" si="3"/>
        <v>4.5882859799957314E-2</v>
      </c>
    </row>
    <row r="62" spans="1:5" x14ac:dyDescent="0.25">
      <c r="A62">
        <v>2006</v>
      </c>
      <c r="B62" s="11">
        <f t="shared" si="3"/>
        <v>-5.4296950111366607E-2</v>
      </c>
      <c r="C62" s="11">
        <f t="shared" si="3"/>
        <v>-5.2805926295078742E-2</v>
      </c>
      <c r="D62" s="11">
        <f t="shared" si="3"/>
        <v>-4.1982521691136893E-2</v>
      </c>
      <c r="E62" s="11">
        <f t="shared" si="3"/>
        <v>-5.7683442597768059E-2</v>
      </c>
    </row>
    <row r="63" spans="1:5" x14ac:dyDescent="0.25">
      <c r="A63">
        <v>2007</v>
      </c>
      <c r="B63" s="11">
        <f t="shared" si="3"/>
        <v>-4.8632695353126587E-2</v>
      </c>
      <c r="C63" s="11">
        <f t="shared" si="3"/>
        <v>-4.1141386430399614E-2</v>
      </c>
      <c r="D63" s="11">
        <f t="shared" si="3"/>
        <v>-3.9681840907292536E-2</v>
      </c>
      <c r="E63" s="11">
        <f t="shared" si="3"/>
        <v>-2.3293115242897552E-2</v>
      </c>
    </row>
    <row r="64" spans="1:5" x14ac:dyDescent="0.25">
      <c r="A64">
        <v>2008</v>
      </c>
      <c r="B64" s="11">
        <f t="shared" si="3"/>
        <v>2.3278801214522412E-2</v>
      </c>
      <c r="C64" s="11">
        <f t="shared" si="3"/>
        <v>1.4978761140506997E-2</v>
      </c>
      <c r="D64" s="11">
        <f t="shared" si="3"/>
        <v>9.0389877008558561E-3</v>
      </c>
      <c r="E64" s="11">
        <f t="shared" si="3"/>
        <v>3.1172131436153567E-2</v>
      </c>
    </row>
    <row r="65" spans="1:5" x14ac:dyDescent="0.25">
      <c r="A65">
        <v>2009</v>
      </c>
      <c r="B65" s="11">
        <f t="shared" si="3"/>
        <v>-1.1059051121169209E-2</v>
      </c>
      <c r="C65" s="11">
        <f t="shared" si="3"/>
        <v>-1.6174630420722591E-2</v>
      </c>
      <c r="D65" s="11">
        <f t="shared" si="3"/>
        <v>-8.7249729594381948E-3</v>
      </c>
      <c r="E65" s="11">
        <f t="shared" si="3"/>
        <v>-2.4616366848760559E-2</v>
      </c>
    </row>
    <row r="66" spans="1:5" x14ac:dyDescent="0.25">
      <c r="A66">
        <v>2010</v>
      </c>
      <c r="B66" s="11">
        <f t="shared" si="3"/>
        <v>0.24237701947324403</v>
      </c>
      <c r="C66" s="11">
        <f t="shared" si="3"/>
        <v>0.27081214210031984</v>
      </c>
      <c r="D66" s="11">
        <f t="shared" si="3"/>
        <v>0.23081689210354434</v>
      </c>
      <c r="E66" s="11">
        <f t="shared" si="3"/>
        <v>0.28246625234772121</v>
      </c>
    </row>
    <row r="67" spans="1:5" x14ac:dyDescent="0.25">
      <c r="A67">
        <v>2011</v>
      </c>
      <c r="B67" s="11">
        <f t="shared" si="3"/>
        <v>0.1292531624615916</v>
      </c>
      <c r="C67" s="11">
        <f t="shared" si="3"/>
        <v>0.14411246307609532</v>
      </c>
      <c r="D67" s="11">
        <f t="shared" si="3"/>
        <v>0.10814088987028088</v>
      </c>
      <c r="E67" s="11">
        <f t="shared" si="3"/>
        <v>0.11211660634720369</v>
      </c>
    </row>
    <row r="68" spans="1:5" x14ac:dyDescent="0.25">
      <c r="A68">
        <v>2012</v>
      </c>
      <c r="B68" s="11">
        <f t="shared" si="3"/>
        <v>-0.15981201436718234</v>
      </c>
      <c r="C68" s="11">
        <f t="shared" si="3"/>
        <v>-0.15091116060658333</v>
      </c>
      <c r="D68" s="11">
        <f t="shared" si="3"/>
        <v>-0.13809337902741212</v>
      </c>
      <c r="E68" s="11">
        <f t="shared" si="3"/>
        <v>-0.12738158263182925</v>
      </c>
    </row>
    <row r="69" spans="1:5" x14ac:dyDescent="0.25">
      <c r="A69">
        <v>2013</v>
      </c>
      <c r="B69" s="11">
        <f t="shared" si="3"/>
        <v>-6.2216036668269005E-2</v>
      </c>
      <c r="C69" s="11">
        <f t="shared" si="3"/>
        <v>-9.4551220658865023E-2</v>
      </c>
      <c r="D69" s="11">
        <f t="shared" si="3"/>
        <v>-0.10028710962300851</v>
      </c>
      <c r="E69" s="11">
        <f t="shared" si="3"/>
        <v>-0.12214153724361262</v>
      </c>
    </row>
    <row r="70" spans="1:5" x14ac:dyDescent="0.25">
      <c r="A70">
        <v>2014</v>
      </c>
      <c r="B70" s="11">
        <f t="shared" si="3"/>
        <v>1.4415062089338054E-2</v>
      </c>
      <c r="C70" s="11">
        <f t="shared" si="3"/>
        <v>5.0122488464432166E-2</v>
      </c>
      <c r="D70" s="11">
        <f t="shared" si="3"/>
        <v>3.5986774465355621E-2</v>
      </c>
      <c r="E70" s="11">
        <f t="shared" si="3"/>
        <v>7.2924144511621741E-2</v>
      </c>
    </row>
    <row r="71" spans="1:5" x14ac:dyDescent="0.25">
      <c r="A71">
        <v>2015</v>
      </c>
      <c r="B71" s="11">
        <f t="shared" ref="B71:E71" si="4">(C35-$B35)/C35</f>
        <v>-6.3312911592010704E-2</v>
      </c>
      <c r="C71" s="11">
        <f t="shared" si="4"/>
        <v>-5.958557262328E-2</v>
      </c>
      <c r="D71" s="11">
        <f t="shared" si="4"/>
        <v>-2.9158690401590536E-2</v>
      </c>
      <c r="E71" s="11">
        <f t="shared" si="4"/>
        <v>2.3376264185074026E-2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70"/>
  <sheetViews>
    <sheetView tabSelected="1" workbookViewId="0">
      <selection activeCell="S13" sqref="S13"/>
    </sheetView>
  </sheetViews>
  <sheetFormatPr defaultColWidth="8.85546875" defaultRowHeight="15" x14ac:dyDescent="0.25"/>
  <cols>
    <col min="12" max="13" width="9.140625" customWidth="1"/>
    <col min="18" max="18" width="12.42578125" customWidth="1"/>
    <col min="20" max="20" width="14.7109375" customWidth="1"/>
  </cols>
  <sheetData>
    <row r="1" spans="16:70" x14ac:dyDescent="0.25">
      <c r="P1" t="str">
        <f>'Leave-One-Out - Data'!A1</f>
        <v>_time</v>
      </c>
      <c r="Q1" t="s">
        <v>133</v>
      </c>
      <c r="R1" t="s">
        <v>206</v>
      </c>
      <c r="S1" t="s">
        <v>225</v>
      </c>
      <c r="T1" s="2" t="s">
        <v>226</v>
      </c>
      <c r="U1" s="2" t="s">
        <v>227</v>
      </c>
      <c r="V1" s="2" t="s">
        <v>207</v>
      </c>
      <c r="W1" s="2" t="s">
        <v>228</v>
      </c>
      <c r="X1" s="2" t="s">
        <v>208</v>
      </c>
      <c r="Y1" s="2" t="s">
        <v>229</v>
      </c>
      <c r="Z1" s="2" t="s">
        <v>230</v>
      </c>
      <c r="AA1" s="2" t="s">
        <v>231</v>
      </c>
      <c r="AB1" s="2" t="s">
        <v>232</v>
      </c>
      <c r="AC1" s="2" t="s">
        <v>233</v>
      </c>
      <c r="AD1" s="2" t="s">
        <v>234</v>
      </c>
      <c r="AE1" s="2" t="s">
        <v>235</v>
      </c>
      <c r="AF1" s="2" t="s">
        <v>209</v>
      </c>
      <c r="AG1" s="2" t="s">
        <v>236</v>
      </c>
      <c r="AH1" s="2" t="s">
        <v>210</v>
      </c>
      <c r="AI1" s="2" t="s">
        <v>237</v>
      </c>
      <c r="AJ1" s="2" t="s">
        <v>238</v>
      </c>
      <c r="AK1" s="2" t="s">
        <v>239</v>
      </c>
      <c r="AL1" s="2" t="s">
        <v>240</v>
      </c>
      <c r="AM1" s="2" t="s">
        <v>241</v>
      </c>
      <c r="AN1" s="2" t="s">
        <v>242</v>
      </c>
      <c r="AO1" s="2" t="s">
        <v>211</v>
      </c>
      <c r="AP1" s="2" t="s">
        <v>243</v>
      </c>
      <c r="AQ1" s="2" t="s">
        <v>212</v>
      </c>
      <c r="AR1" s="2" t="s">
        <v>244</v>
      </c>
      <c r="AS1" s="2" t="s">
        <v>213</v>
      </c>
      <c r="AT1" s="2" t="s">
        <v>245</v>
      </c>
      <c r="AU1" s="2" t="s">
        <v>246</v>
      </c>
      <c r="AV1" s="2" t="s">
        <v>247</v>
      </c>
      <c r="AW1" s="2" t="s">
        <v>248</v>
      </c>
      <c r="AX1" s="2" t="s">
        <v>249</v>
      </c>
      <c r="AY1" s="2" t="s">
        <v>250</v>
      </c>
      <c r="AZ1" s="2" t="s">
        <v>214</v>
      </c>
      <c r="BA1" s="2" t="s">
        <v>251</v>
      </c>
      <c r="BB1" s="2" t="s">
        <v>252</v>
      </c>
      <c r="BC1" s="2" t="s">
        <v>215</v>
      </c>
      <c r="BD1" s="2" t="s">
        <v>216</v>
      </c>
      <c r="BE1" s="2" t="s">
        <v>253</v>
      </c>
      <c r="BF1" s="2" t="s">
        <v>217</v>
      </c>
      <c r="BG1" s="2" t="s">
        <v>254</v>
      </c>
      <c r="BH1" s="2" t="s">
        <v>255</v>
      </c>
      <c r="BI1" s="2" t="s">
        <v>256</v>
      </c>
      <c r="BJ1" s="2" t="s">
        <v>257</v>
      </c>
      <c r="BK1" s="2" t="s">
        <v>258</v>
      </c>
      <c r="BL1" s="2" t="s">
        <v>259</v>
      </c>
      <c r="BM1" s="2" t="s">
        <v>218</v>
      </c>
      <c r="BN1" s="2" t="s">
        <v>260</v>
      </c>
      <c r="BO1" s="2" t="s">
        <v>219</v>
      </c>
      <c r="BP1" s="2" t="s">
        <v>220</v>
      </c>
      <c r="BQ1" s="2"/>
      <c r="BR1" s="2"/>
    </row>
    <row r="2" spans="16:70" x14ac:dyDescent="0.25">
      <c r="P2" s="20" t="s">
        <v>27</v>
      </c>
      <c r="Q2" s="21" t="str">
        <f>IF(Q1="_Y_treated","Actual",IF(Q1="_allin_synth","Synthetic",INDEX(States!$B$2:$B$52,MATCH(VALUE(MID(Q1,6,FIND("_",Q1)-6)),States!$C$2:$C$52,0))))</f>
        <v>Actual</v>
      </c>
      <c r="R2" s="21" t="str">
        <f>IF(R1="_Y_treated","Actual",IF(R1="_allin_synth","Synthetic",INDEX(States!$B$2:$B$52,MATCH(VALUE(MID(R1,6,FIND("_",R1)-6)),States!$C$2:$C$52,0))))</f>
        <v>Synthetic</v>
      </c>
      <c r="S2" s="21" t="str">
        <f>IF(S1="_Y_treated","Actual",IF(S1="_allin_synth","Synthetic",INDEX(States!$B$2:$B$52,MATCH(VALUE(MID(S1,5,FIND("sy",S1)-6)),States!$C$2:$C$52,0))))</f>
        <v>AL</v>
      </c>
      <c r="T2" s="21" t="str">
        <f>IF(T1="_Y_treated","Actual",IF(T1="_allin_synth","Synthetic",INDEX(States!$B$2:$B$52,MATCH(VALUE(MID(T1,5,FIND("sy",T1)-6)),States!$C$2:$C$52,0))))</f>
        <v>AK</v>
      </c>
      <c r="U2" s="21" t="str">
        <f>IF(U1="_Y_treated","Actual",IF(U1="_allin_synth","Synthetic",INDEX(States!$B$2:$B$52,MATCH(VALUE(MID(U1,5,FIND("sy",U1)-6)),States!$C$2:$C$52,0))))</f>
        <v>AZ</v>
      </c>
      <c r="V2" s="21" t="str">
        <f>IF(V1="_Y_treated","Actual",IF(V1="_allin_synth","Synthetic",INDEX(States!$B$2:$B$52,MATCH(VALUE(MID(V1,5,FIND("sy",V1)-6)),States!$C$2:$C$52,0))))</f>
        <v>AR</v>
      </c>
      <c r="W2" s="21" t="str">
        <f>IF(W1="_Y_treated","Actual",IF(W1="_allin_synth","Synthetic",INDEX(States!$B$2:$B$52,MATCH(VALUE(MID(W1,5,FIND("sy",W1)-6)),States!$C$2:$C$52,0))))</f>
        <v>CA</v>
      </c>
      <c r="X2" s="21" t="str">
        <f>IF(X1="_Y_treated","Actual",IF(X1="_allin_synth","Synthetic",INDEX(States!$B$2:$B$52,MATCH(VALUE(MID(X1,5,FIND("sy",X1)-6)),States!$C$2:$C$52,0))))</f>
        <v>CO</v>
      </c>
      <c r="Y2" s="21" t="str">
        <f>IF(Y1="_Y_treated","Actual",IF(Y1="_allin_synth","Synthetic",INDEX(States!$B$2:$B$52,MATCH(VALUE(MID(Y1,5,FIND("sy",Y1)-6)),States!$C$2:$C$52,0))))</f>
        <v>CT</v>
      </c>
      <c r="Z2" s="21" t="str">
        <f>IF(Z1="_Y_treated","Actual",IF(Z1="_allin_synth","Synthetic",INDEX(States!$B$2:$B$52,MATCH(VALUE(MID(Z1,5,FIND("sy",Z1)-6)),States!$C$2:$C$52,0))))</f>
        <v>DE</v>
      </c>
      <c r="AA2" s="21" t="str">
        <f>IF(AA1="_Y_treated","Actual",IF(AA1="_allin_synth","Synthetic",INDEX(States!$B$2:$B$52,MATCH(VALUE(MID(AA1,5,FIND("sy",AA1)-6)),States!$C$2:$C$52,0))))</f>
        <v>DC</v>
      </c>
      <c r="AB2" s="21" t="str">
        <f>IF(AB1="_Y_treated","Actual",IF(AB1="_allin_synth","Synthetic",INDEX(States!$B$2:$B$52,MATCH(VALUE(MID(AB1,5,FIND("sy",AB1)-6)),States!$C$2:$C$52,0))))</f>
        <v>FL</v>
      </c>
      <c r="AC2" s="21" t="str">
        <f>IF(AC1="_Y_treated","Actual",IF(AC1="_allin_synth","Synthetic",INDEX(States!$B$2:$B$52,MATCH(VALUE(MID(AC1,5,FIND("sy",AC1)-6)),States!$C$2:$C$52,0))))</f>
        <v>GA</v>
      </c>
      <c r="AD2" s="21" t="str">
        <f>IF(AD1="_Y_treated","Actual",IF(AD1="_allin_synth","Synthetic",INDEX(States!$B$2:$B$52,MATCH(VALUE(MID(AD1,5,FIND("sy",AD1)-6)),States!$C$2:$C$52,0))))</f>
        <v>HI</v>
      </c>
      <c r="AE2" s="21" t="str">
        <f>IF(AE1="_Y_treated","Actual",IF(AE1="_allin_synth","Synthetic",INDEX(States!$B$2:$B$52,MATCH(VALUE(MID(AE1,5,FIND("sy",AE1)-6)),States!$C$2:$C$52,0))))</f>
        <v>ID</v>
      </c>
      <c r="AF2" s="21" t="str">
        <f>IF(AF1="_Y_treated","Actual",IF(AF1="_allin_synth","Synthetic",INDEX(States!$B$2:$B$52,MATCH(VALUE(MID(AF1,5,FIND("sy",AF1)-6)),States!$C$2:$C$52,0))))</f>
        <v>IN</v>
      </c>
      <c r="AG2" s="21" t="str">
        <f>IF(AG1="_Y_treated","Actual",IF(AG1="_allin_synth","Synthetic",INDEX(States!$B$2:$B$52,MATCH(VALUE(MID(AG1,5,FIND("sy",AG1)-6)),States!$C$2:$C$52,0))))</f>
        <v>IA</v>
      </c>
      <c r="AH2" s="21" t="str">
        <f>IF(AH1="_Y_treated","Actual",IF(AH1="_allin_synth","Synthetic",INDEX(States!$B$2:$B$52,MATCH(VALUE(MID(AH1,5,FIND("sy",AH1)-6)),States!$C$2:$C$52,0))))</f>
        <v>KS</v>
      </c>
      <c r="AI2" s="21" t="str">
        <f>IF(AI1="_Y_treated","Actual",IF(AI1="_allin_synth","Synthetic",INDEX(States!$B$2:$B$52,MATCH(VALUE(MID(AI1,5,FIND("sy",AI1)-6)),States!$C$2:$C$52,0))))</f>
        <v>KY</v>
      </c>
      <c r="AJ2" s="21" t="str">
        <f>IF(AJ1="_Y_treated","Actual",IF(AJ1="_allin_synth","Synthetic",INDEX(States!$B$2:$B$52,MATCH(VALUE(MID(AJ1,5,FIND("sy",AJ1)-6)),States!$C$2:$C$52,0))))</f>
        <v>LA</v>
      </c>
      <c r="AK2" s="21" t="str">
        <f>IF(AK1="_Y_treated","Actual",IF(AK1="_allin_synth","Synthetic",INDEX(States!$B$2:$B$52,MATCH(VALUE(MID(AK1,5,FIND("sy",AK1)-6)),States!$C$2:$C$52,0))))</f>
        <v>ME</v>
      </c>
      <c r="AL2" s="21" t="str">
        <f>IF(AL1="_Y_treated","Actual",IF(AL1="_allin_synth","Synthetic",INDEX(States!$B$2:$B$52,MATCH(VALUE(MID(AL1,5,FIND("sy",AL1)-6)),States!$C$2:$C$52,0))))</f>
        <v>MD</v>
      </c>
      <c r="AM2" s="21" t="str">
        <f>IF(AM1="_Y_treated","Actual",IF(AM1="_allin_synth","Synthetic",INDEX(States!$B$2:$B$52,MATCH(VALUE(MID(AM1,5,FIND("sy",AM1)-6)),States!$C$2:$C$52,0))))</f>
        <v>MA</v>
      </c>
      <c r="AN2" s="21" t="str">
        <f>IF(AN1="_Y_treated","Actual",IF(AN1="_allin_synth","Synthetic",INDEX(States!$B$2:$B$52,MATCH(VALUE(MID(AN1,5,FIND("sy",AN1)-6)),States!$C$2:$C$52,0))))</f>
        <v>MI</v>
      </c>
      <c r="AO2" s="21" t="str">
        <f>IF(AO1="_Y_treated","Actual",IF(AO1="_allin_synth","Synthetic",INDEX(States!$B$2:$B$52,MATCH(VALUE(MID(AO1,5,FIND("sy",AO1)-6)),States!$C$2:$C$52,0))))</f>
        <v>MN</v>
      </c>
      <c r="AP2" s="21" t="str">
        <f>IF(AP1="_Y_treated","Actual",IF(AP1="_allin_synth","Synthetic",INDEX(States!$B$2:$B$52,MATCH(VALUE(MID(AP1,5,FIND("sy",AP1)-6)),States!$C$2:$C$52,0))))</f>
        <v>MS</v>
      </c>
      <c r="AQ2" s="21" t="str">
        <f>IF(AQ1="_Y_treated","Actual",IF(AQ1="_allin_synth","Synthetic",INDEX(States!$B$2:$B$52,MATCH(VALUE(MID(AQ1,5,FIND("sy",AQ1)-6)),States!$C$2:$C$52,0))))</f>
        <v>MO</v>
      </c>
      <c r="AR2" s="21" t="str">
        <f>IF(AR1="_Y_treated","Actual",IF(AR1="_allin_synth","Synthetic",INDEX(States!$B$2:$B$52,MATCH(VALUE(MID(AR1,5,FIND("sy",AR1)-6)),States!$C$2:$C$52,0))))</f>
        <v>MT</v>
      </c>
      <c r="AS2" s="21" t="str">
        <f>IF(AS1="_Y_treated","Actual",IF(AS1="_allin_synth","Synthetic",INDEX(States!$B$2:$B$52,MATCH(VALUE(MID(AS1,5,FIND("sy",AS1)-6)),States!$C$2:$C$52,0))))</f>
        <v>NE</v>
      </c>
      <c r="AT2" s="21" t="str">
        <f>IF(AT1="_Y_treated","Actual",IF(AT1="_allin_synth","Synthetic",INDEX(States!$B$2:$B$52,MATCH(VALUE(MID(AT1,5,FIND("sy",AT1)-6)),States!$C$2:$C$52,0))))</f>
        <v>NV</v>
      </c>
      <c r="AU2" s="21" t="str">
        <f>IF(AU1="_Y_treated","Actual",IF(AU1="_allin_synth","Synthetic",INDEX(States!$B$2:$B$52,MATCH(VALUE(MID(AU1,5,FIND("sy",AU1)-6)),States!$C$2:$C$52,0))))</f>
        <v>NH</v>
      </c>
      <c r="AV2" s="21" t="str">
        <f>IF(AV1="_Y_treated","Actual",IF(AV1="_allin_synth","Synthetic",INDEX(States!$B$2:$B$52,MATCH(VALUE(MID(AV1,5,FIND("sy",AV1)-6)),States!$C$2:$C$52,0))))</f>
        <v>NJ</v>
      </c>
      <c r="AW2" s="21" t="str">
        <f>IF(AW1="_Y_treated","Actual",IF(AW1="_allin_synth","Synthetic",INDEX(States!$B$2:$B$52,MATCH(VALUE(MID(AW1,5,FIND("sy",AW1)-6)),States!$C$2:$C$52,0))))</f>
        <v>NM</v>
      </c>
      <c r="AX2" s="21" t="str">
        <f>IF(AX1="_Y_treated","Actual",IF(AX1="_allin_synth","Synthetic",INDEX(States!$B$2:$B$52,MATCH(VALUE(MID(AX1,5,FIND("sy",AX1)-6)),States!$C$2:$C$52,0))))</f>
        <v>NY</v>
      </c>
      <c r="AY2" s="21" t="str">
        <f>IF(AY1="_Y_treated","Actual",IF(AY1="_allin_synth","Synthetic",INDEX(States!$B$2:$B$52,MATCH(VALUE(MID(AY1,5,FIND("sy",AY1)-6)),States!$C$2:$C$52,0))))</f>
        <v>NC</v>
      </c>
      <c r="AZ2" s="21" t="str">
        <f>IF(AZ1="_Y_treated","Actual",IF(AZ1="_allin_synth","Synthetic",INDEX(States!$B$2:$B$52,MATCH(VALUE(MID(AZ1,5,FIND("sy",AZ1)-6)),States!$C$2:$C$52,0))))</f>
        <v>ND</v>
      </c>
      <c r="BA2" s="21" t="str">
        <f>IF(BA1="_Y_treated","Actual",IF(BA1="_allin_synth","Synthetic",INDEX(States!$B$2:$B$52,MATCH(VALUE(MID(BA1,5,FIND("sy",BA1)-6)),States!$C$2:$C$52,0))))</f>
        <v>OH</v>
      </c>
      <c r="BB2" s="21" t="str">
        <f>IF(BB1="_Y_treated","Actual",IF(BB1="_allin_synth","Synthetic",INDEX(States!$B$2:$B$52,MATCH(VALUE(MID(BB1,5,FIND("sy",BB1)-6)),States!$C$2:$C$52,0))))</f>
        <v>OK</v>
      </c>
      <c r="BC2" s="21" t="str">
        <f>IF(BC1="_Y_treated","Actual",IF(BC1="_allin_synth","Synthetic",INDEX(States!$B$2:$B$52,MATCH(VALUE(MID(BC1,5,FIND("sy",BC1)-6)),States!$C$2:$C$52,0))))</f>
        <v>OR</v>
      </c>
      <c r="BD2" s="21" t="str">
        <f>IF(BD1="_Y_treated","Actual",IF(BD1="_allin_synth","Synthetic",INDEX(States!$B$2:$B$52,MATCH(VALUE(MID(BD1,5,FIND("sy",BD1)-6)),States!$C$2:$C$52,0))))</f>
        <v>PA</v>
      </c>
      <c r="BE2" s="21" t="str">
        <f>IF(BE1="_Y_treated","Actual",IF(BE1="_allin_synth","Synthetic",INDEX(States!$B$2:$B$52,MATCH(VALUE(MID(BE1,5,FIND("sy",BE1)-6)),States!$C$2:$C$52,0))))</f>
        <v>RI</v>
      </c>
      <c r="BF2" s="21" t="str">
        <f>IF(BF1="_Y_treated","Actual",IF(BF1="_allin_synth","Synthetic",INDEX(States!$B$2:$B$52,MATCH(VALUE(MID(BF1,5,FIND("sy",BF1)-6)),States!$C$2:$C$52,0))))</f>
        <v>SC</v>
      </c>
      <c r="BG2" s="21" t="str">
        <f>IF(BG1="_Y_treated","Actual",IF(BG1="_allin_synth","Synthetic",INDEX(States!$B$2:$B$52,MATCH(VALUE(MID(BG1,5,FIND("sy",BG1)-6)),States!$C$2:$C$52,0))))</f>
        <v>SD</v>
      </c>
      <c r="BH2" s="21" t="str">
        <f>IF(BH1="_Y_treated","Actual",IF(BH1="_allin_synth","Synthetic",INDEX(States!$B$2:$B$52,MATCH(VALUE(MID(BH1,5,FIND("sy",BH1)-6)),States!$C$2:$C$52,0))))</f>
        <v>TN</v>
      </c>
      <c r="BI2" s="21" t="str">
        <f>IF(BI1="_Y_treated","Actual",IF(BI1="_allin_synth","Synthetic",INDEX(States!$B$2:$B$52,MATCH(VALUE(MID(BI1,5,FIND("sy",BI1)-6)),States!$C$2:$C$52,0))))</f>
        <v>TX</v>
      </c>
      <c r="BJ2" s="21" t="str">
        <f>IF(BJ1="_Y_treated","Actual",IF(BJ1="_allin_synth","Synthetic",INDEX(States!$B$2:$B$52,MATCH(VALUE(MID(BJ1,5,FIND("sy",BJ1)-6)),States!$C$2:$C$52,0))))</f>
        <v>UT</v>
      </c>
      <c r="BK2" s="21" t="str">
        <f>IF(BK1="_Y_treated","Actual",IF(BK1="_allin_synth","Synthetic",INDEX(States!$B$2:$B$52,MATCH(VALUE(MID(BK1,5,FIND("sy",BK1)-6)),States!$C$2:$C$52,0))))</f>
        <v>VT</v>
      </c>
      <c r="BL2" s="21" t="str">
        <f>IF(BL1="_Y_treated","Actual",IF(BL1="_allin_synth","Synthetic",INDEX(States!$B$2:$B$52,MATCH(VALUE(MID(BL1,5,FIND("sy",BL1)-6)),States!$C$2:$C$52,0))))</f>
        <v>VA</v>
      </c>
      <c r="BM2" s="21" t="str">
        <f>IF(BM1="_Y_treated","Actual",IF(BM1="_allin_synth","Synthetic",INDEX(States!$B$2:$B$52,MATCH(VALUE(MID(BM1,5,FIND("sy",BM1)-6)),States!$C$2:$C$52,0))))</f>
        <v>WA</v>
      </c>
      <c r="BN2" s="21" t="str">
        <f>IF(BN1="_Y_treated","Actual",IF(BN1="_allin_synth","Synthetic",INDEX(States!$B$2:$B$52,MATCH(VALUE(MID(BN1,5,FIND("sy",BN1)-6)),States!$C$2:$C$52,0))))</f>
        <v>WV</v>
      </c>
      <c r="BO2" s="21" t="str">
        <f>IF(BO1="_Y_treated","Actual",IF(BO1="_allin_synth","Synthetic",INDEX(States!$B$2:$B$52,MATCH(VALUE(MID(BO1,5,FIND("sy",BO1)-6)),States!$C$2:$C$52,0))))</f>
        <v>WI</v>
      </c>
      <c r="BP2" s="21" t="str">
        <f>IF(BP1="_Y_treated","Actual",IF(BP1="_allin_synth","Synthetic",INDEX(States!$B$2:$B$52,MATCH(VALUE(MID(BP1,5,FIND("sy",BP1)-6)),States!$C$2:$C$52,0))))</f>
        <v>WY</v>
      </c>
      <c r="BQ2" s="21"/>
    </row>
    <row r="3" spans="16:70" x14ac:dyDescent="0.25">
      <c r="P3">
        <f>'Leave-One-Out - Data'!A2</f>
        <v>1982</v>
      </c>
      <c r="Q3" s="2">
        <f>IFERROR(INDEX('Leave-One-Out - Data'!$B:$BA,MATCH($P3,'Leave-One-Out - Data'!$A:$A,0),MATCH(Q$1,'Leave-One-Out - Data'!$B$1:$BA$1,0)),0)</f>
        <v>0.46242773532867432</v>
      </c>
      <c r="R3" s="2">
        <f>IFERROR(INDEX('Leave-One-Out - Data'!$B:$BA,MATCH($P3,'Leave-One-Out - Data'!$A:$A,0),MATCH(R$1,'Leave-One-Out - Data'!$B$1:$BA$1,0)),0)</f>
        <v>0.46409379726648337</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0.46453619608283042</v>
      </c>
      <c r="W3" s="2">
        <f>IFERROR(INDEX('Leave-One-Out - Data'!$B:$BA,MATCH($P3,'Leave-One-Out - Data'!$A:$A,0),MATCH(W$1,'Leave-One-Out - Data'!$B$1:$BA$1,0)),0)</f>
        <v>0</v>
      </c>
      <c r="X3" s="2">
        <f>IFERROR(INDEX('Leave-One-Out - Data'!$B:$BA,MATCH($P3,'Leave-One-Out - Data'!$A:$A,0),MATCH(X$1,'Leave-One-Out - Data'!$B$1:$BA$1,0)),0)</f>
        <v>0.46242752921581265</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0.46392442610859869</v>
      </c>
      <c r="AG3" s="2">
        <f>IFERROR(INDEX('Leave-One-Out - Data'!$B:$BA,MATCH($P3,'Leave-One-Out - Data'!$A:$A,0),MATCH(AG$1,'Leave-One-Out - Data'!$B$1:$BA$1,0)),0)</f>
        <v>0</v>
      </c>
      <c r="AH3" s="2">
        <f>IFERROR(INDEX('Leave-One-Out - Data'!$B:$BA,MATCH($P3,'Leave-One-Out - Data'!$A:$A,0),MATCH(AH$1,'Leave-One-Out - Data'!$B$1:$BA$1,0)),0)</f>
        <v>0.46473965284228325</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0.46457282567024227</v>
      </c>
      <c r="AP3" s="2">
        <f>IFERROR(INDEX('Leave-One-Out - Data'!$B:$BA,MATCH($P3,'Leave-One-Out - Data'!$A:$A,0),MATCH(AP$1,'Leave-One-Out - Data'!$B$1:$BA$1,0)),0)</f>
        <v>0</v>
      </c>
      <c r="AQ3" s="2">
        <f>IFERROR(INDEX('Leave-One-Out - Data'!$B:$BA,MATCH($P3,'Leave-One-Out - Data'!$A:$A,0),MATCH(AQ$1,'Leave-One-Out - Data'!$B$1:$BA$1,0)),0)</f>
        <v>0.4665861330926418</v>
      </c>
      <c r="AR3" s="2">
        <f>IFERROR(INDEX('Leave-One-Out - Data'!$B:$BA,MATCH($P3,'Leave-One-Out - Data'!$A:$A,0),MATCH(AR$1,'Leave-One-Out - Data'!$B$1:$BA$1,0)),0)</f>
        <v>0</v>
      </c>
      <c r="AS3" s="2">
        <f>IFERROR(INDEX('Leave-One-Out - Data'!$B:$BA,MATCH($P3,'Leave-One-Out - Data'!$A:$A,0),MATCH(AS$1,'Leave-One-Out - Data'!$B$1:$BA$1,0)),0)</f>
        <v>0.46398527595400813</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0.46420208203792573</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0.46320335960388181</v>
      </c>
      <c r="BD3" s="2">
        <f>IFERROR(INDEX('Leave-One-Out - Data'!$B:$BA,MATCH($P3,'Leave-One-Out - Data'!$A:$A,0),MATCH(BD$1,'Leave-One-Out - Data'!$B$1:$BA$1,0)),0)</f>
        <v>0.46839358285069471</v>
      </c>
      <c r="BE3" s="2">
        <f>IFERROR(INDEX('Leave-One-Out - Data'!$B:$BA,MATCH($P3,'Leave-One-Out - Data'!$A:$A,0),MATCH(BE$1,'Leave-One-Out - Data'!$B$1:$BA$1,0)),0)</f>
        <v>0</v>
      </c>
      <c r="BF3" s="2">
        <f>IFERROR(INDEX('Leave-One-Out - Data'!$B:$BA,MATCH($P3,'Leave-One-Out - Data'!$A:$A,0),MATCH(BF$1,'Leave-One-Out - Data'!$B$1:$BA$1,0)),0)</f>
        <v>0.4635187363922596</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0.46087533977627754</v>
      </c>
      <c r="BN3" s="2">
        <f>IFERROR(INDEX('Leave-One-Out - Data'!$B:$BA,MATCH($P3,'Leave-One-Out - Data'!$A:$A,0),MATCH(BN$1,'Leave-One-Out - Data'!$B$1:$BA$1,0)),0)</f>
        <v>0</v>
      </c>
      <c r="BO3" s="2">
        <f>IFERROR(INDEX('Leave-One-Out - Data'!$B:$BA,MATCH($P3,'Leave-One-Out - Data'!$A:$A,0),MATCH(BO$1,'Leave-One-Out - Data'!$B$1:$BA$1,0)),0)</f>
        <v>0.46516305410861969</v>
      </c>
      <c r="BP3" s="2">
        <f>IFERROR(INDEX('Leave-One-Out - Data'!$B:$BA,MATCH($P3,'Leave-One-Out - Data'!$A:$A,0),MATCH(BP$1,'Leave-One-Out - Data'!$B$1:$BA$1,0)),0)</f>
        <v>0.46422863295674327</v>
      </c>
      <c r="BQ3" s="2"/>
    </row>
    <row r="4" spans="16:70" x14ac:dyDescent="0.25">
      <c r="P4">
        <f>'Leave-One-Out - Data'!A3</f>
        <v>1983</v>
      </c>
      <c r="Q4" s="2">
        <f>IFERROR(INDEX('Leave-One-Out - Data'!$B:$BA,MATCH($P4,'Leave-One-Out - Data'!$A:$A,0),MATCH(Q$1,'Leave-One-Out - Data'!$B$1:$BA$1,0)),0)</f>
        <v>0.45858585834503174</v>
      </c>
      <c r="R4" s="2">
        <f>IFERROR(INDEX('Leave-One-Out - Data'!$B:$BA,MATCH($P4,'Leave-One-Out - Data'!$A:$A,0),MATCH(R$1,'Leave-One-Out - Data'!$B$1:$BA$1,0)),0)</f>
        <v>0.45417230641841888</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0.45471237155795097</v>
      </c>
      <c r="W4" s="2">
        <f>IFERROR(INDEX('Leave-One-Out - Data'!$B:$BA,MATCH($P4,'Leave-One-Out - Data'!$A:$A,0),MATCH(W$1,'Leave-One-Out - Data'!$B$1:$BA$1,0)),0)</f>
        <v>0</v>
      </c>
      <c r="X4" s="2">
        <f>IFERROR(INDEX('Leave-One-Out - Data'!$B:$BA,MATCH($P4,'Leave-One-Out - Data'!$A:$A,0),MATCH(X$1,'Leave-One-Out - Data'!$B$1:$BA$1,0)),0)</f>
        <v>0.45297438612580299</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0.4541836217343807</v>
      </c>
      <c r="AG4" s="2">
        <f>IFERROR(INDEX('Leave-One-Out - Data'!$B:$BA,MATCH($P4,'Leave-One-Out - Data'!$A:$A,0),MATCH(AG$1,'Leave-One-Out - Data'!$B$1:$BA$1,0)),0)</f>
        <v>0</v>
      </c>
      <c r="AH4" s="2">
        <f>IFERROR(INDEX('Leave-One-Out - Data'!$B:$BA,MATCH($P4,'Leave-One-Out - Data'!$A:$A,0),MATCH(AH$1,'Leave-One-Out - Data'!$B$1:$BA$1,0)),0)</f>
        <v>0.45483320039510733</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0.45112343752384182</v>
      </c>
      <c r="AP4" s="2">
        <f>IFERROR(INDEX('Leave-One-Out - Data'!$B:$BA,MATCH($P4,'Leave-One-Out - Data'!$A:$A,0),MATCH(AP$1,'Leave-One-Out - Data'!$B$1:$BA$1,0)),0)</f>
        <v>0</v>
      </c>
      <c r="AQ4" s="2">
        <f>IFERROR(INDEX('Leave-One-Out - Data'!$B:$BA,MATCH($P4,'Leave-One-Out - Data'!$A:$A,0),MATCH(AQ$1,'Leave-One-Out - Data'!$B$1:$BA$1,0)),0)</f>
        <v>0.45506889051198962</v>
      </c>
      <c r="AR4" s="2">
        <f>IFERROR(INDEX('Leave-One-Out - Data'!$B:$BA,MATCH($P4,'Leave-One-Out - Data'!$A:$A,0),MATCH(AR$1,'Leave-One-Out - Data'!$B$1:$BA$1,0)),0)</f>
        <v>0</v>
      </c>
      <c r="AS4" s="2">
        <f>IFERROR(INDEX('Leave-One-Out - Data'!$B:$BA,MATCH($P4,'Leave-One-Out - Data'!$A:$A,0),MATCH(AS$1,'Leave-One-Out - Data'!$B$1:$BA$1,0)),0)</f>
        <v>0.45492313918471339</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0.45396970427036282</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0.45604491361975669</v>
      </c>
      <c r="BD4" s="2">
        <f>IFERROR(INDEX('Leave-One-Out - Data'!$B:$BA,MATCH($P4,'Leave-One-Out - Data'!$A:$A,0),MATCH(BD$1,'Leave-One-Out - Data'!$B$1:$BA$1,0)),0)</f>
        <v>0.45399232995510108</v>
      </c>
      <c r="BE4" s="2">
        <f>IFERROR(INDEX('Leave-One-Out - Data'!$B:$BA,MATCH($P4,'Leave-One-Out - Data'!$A:$A,0),MATCH(BE$1,'Leave-One-Out - Data'!$B$1:$BA$1,0)),0)</f>
        <v>0</v>
      </c>
      <c r="BF4" s="2">
        <f>IFERROR(INDEX('Leave-One-Out - Data'!$B:$BA,MATCH($P4,'Leave-One-Out - Data'!$A:$A,0),MATCH(BF$1,'Leave-One-Out - Data'!$B$1:$BA$1,0)),0)</f>
        <v>0.45702121815085417</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0.45520888975262641</v>
      </c>
      <c r="BN4" s="2">
        <f>IFERROR(INDEX('Leave-One-Out - Data'!$B:$BA,MATCH($P4,'Leave-One-Out - Data'!$A:$A,0),MATCH(BN$1,'Leave-One-Out - Data'!$B$1:$BA$1,0)),0)</f>
        <v>0</v>
      </c>
      <c r="BO4" s="2">
        <f>IFERROR(INDEX('Leave-One-Out - Data'!$B:$BA,MATCH($P4,'Leave-One-Out - Data'!$A:$A,0),MATCH(BO$1,'Leave-One-Out - Data'!$B$1:$BA$1,0)),0)</f>
        <v>0.45464731132984165</v>
      </c>
      <c r="BP4" s="2">
        <f>IFERROR(INDEX('Leave-One-Out - Data'!$B:$BA,MATCH($P4,'Leave-One-Out - Data'!$A:$A,0),MATCH(BP$1,'Leave-One-Out - Data'!$B$1:$BA$1,0)),0)</f>
        <v>0.4588955897092819</v>
      </c>
      <c r="BQ4" s="2"/>
    </row>
    <row r="5" spans="16:70" x14ac:dyDescent="0.25">
      <c r="P5">
        <f>'Leave-One-Out - Data'!A4</f>
        <v>1984</v>
      </c>
      <c r="Q5" s="2">
        <f>IFERROR(INDEX('Leave-One-Out - Data'!$B:$BA,MATCH($P5,'Leave-One-Out - Data'!$A:$A,0),MATCH(Q$1,'Leave-One-Out - Data'!$B$1:$BA$1,0)),0)</f>
        <v>0.41060903668403625</v>
      </c>
      <c r="R5" s="2">
        <f>IFERROR(INDEX('Leave-One-Out - Data'!$B:$BA,MATCH($P5,'Leave-One-Out - Data'!$A:$A,0),MATCH(R$1,'Leave-One-Out - Data'!$B$1:$BA$1,0)),0)</f>
        <v>0.41898042371869088</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0.41894504719972614</v>
      </c>
      <c r="W5" s="2">
        <f>IFERROR(INDEX('Leave-One-Out - Data'!$B:$BA,MATCH($P5,'Leave-One-Out - Data'!$A:$A,0),MATCH(W$1,'Leave-One-Out - Data'!$B$1:$BA$1,0)),0)</f>
        <v>0</v>
      </c>
      <c r="X5" s="2">
        <f>IFERROR(INDEX('Leave-One-Out - Data'!$B:$BA,MATCH($P5,'Leave-One-Out - Data'!$A:$A,0),MATCH(X$1,'Leave-One-Out - Data'!$B$1:$BA$1,0)),0)</f>
        <v>0.4210899188220501</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0.41827063760161398</v>
      </c>
      <c r="AG5" s="2">
        <f>IFERROR(INDEX('Leave-One-Out - Data'!$B:$BA,MATCH($P5,'Leave-One-Out - Data'!$A:$A,0),MATCH(AG$1,'Leave-One-Out - Data'!$B$1:$BA$1,0)),0)</f>
        <v>0</v>
      </c>
      <c r="AH5" s="2">
        <f>IFERROR(INDEX('Leave-One-Out - Data'!$B:$BA,MATCH($P5,'Leave-One-Out - Data'!$A:$A,0),MATCH(AH$1,'Leave-One-Out - Data'!$B$1:$BA$1,0)),0)</f>
        <v>0.42050324842333792</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0.41425611883401869</v>
      </c>
      <c r="AP5" s="2">
        <f>IFERROR(INDEX('Leave-One-Out - Data'!$B:$BA,MATCH($P5,'Leave-One-Out - Data'!$A:$A,0),MATCH(AP$1,'Leave-One-Out - Data'!$B$1:$BA$1,0)),0)</f>
        <v>0</v>
      </c>
      <c r="AQ5" s="2">
        <f>IFERROR(INDEX('Leave-One-Out - Data'!$B:$BA,MATCH($P5,'Leave-One-Out - Data'!$A:$A,0),MATCH(AQ$1,'Leave-One-Out - Data'!$B$1:$BA$1,0)),0)</f>
        <v>0.41974761128425597</v>
      </c>
      <c r="AR5" s="2">
        <f>IFERROR(INDEX('Leave-One-Out - Data'!$B:$BA,MATCH($P5,'Leave-One-Out - Data'!$A:$A,0),MATCH(AR$1,'Leave-One-Out - Data'!$B$1:$BA$1,0)),0)</f>
        <v>0</v>
      </c>
      <c r="AS5" s="2">
        <f>IFERROR(INDEX('Leave-One-Out - Data'!$B:$BA,MATCH($P5,'Leave-One-Out - Data'!$A:$A,0),MATCH(AS$1,'Leave-One-Out - Data'!$B$1:$BA$1,0)),0)</f>
        <v>0.41994525685906409</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0.41925999471545217</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0.41943802353739734</v>
      </c>
      <c r="BD5" s="2">
        <f>IFERROR(INDEX('Leave-One-Out - Data'!$B:$BA,MATCH($P5,'Leave-One-Out - Data'!$A:$A,0),MATCH(BD$1,'Leave-One-Out - Data'!$B$1:$BA$1,0)),0)</f>
        <v>0.42316001439094542</v>
      </c>
      <c r="BE5" s="2">
        <f>IFERROR(INDEX('Leave-One-Out - Data'!$B:$BA,MATCH($P5,'Leave-One-Out - Data'!$A:$A,0),MATCH(BE$1,'Leave-One-Out - Data'!$B$1:$BA$1,0)),0)</f>
        <v>0</v>
      </c>
      <c r="BF5" s="2">
        <f>IFERROR(INDEX('Leave-One-Out - Data'!$B:$BA,MATCH($P5,'Leave-One-Out - Data'!$A:$A,0),MATCH(BF$1,'Leave-One-Out - Data'!$B$1:$BA$1,0)),0)</f>
        <v>0.41856745615601543</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0.41958548942208285</v>
      </c>
      <c r="BN5" s="2">
        <f>IFERROR(INDEX('Leave-One-Out - Data'!$B:$BA,MATCH($P5,'Leave-One-Out - Data'!$A:$A,0),MATCH(BN$1,'Leave-One-Out - Data'!$B$1:$BA$1,0)),0)</f>
        <v>0</v>
      </c>
      <c r="BO5" s="2">
        <f>IFERROR(INDEX('Leave-One-Out - Data'!$B:$BA,MATCH($P5,'Leave-One-Out - Data'!$A:$A,0),MATCH(BO$1,'Leave-One-Out - Data'!$B$1:$BA$1,0)),0)</f>
        <v>0.4187452090084553</v>
      </c>
      <c r="BP5" s="2">
        <f>IFERROR(INDEX('Leave-One-Out - Data'!$B:$BA,MATCH($P5,'Leave-One-Out - Data'!$A:$A,0),MATCH(BP$1,'Leave-One-Out - Data'!$B$1:$BA$1,0)),0)</f>
        <v>0.41278619793057442</v>
      </c>
      <c r="BQ5" s="2"/>
    </row>
    <row r="6" spans="16:70" x14ac:dyDescent="0.25">
      <c r="P6">
        <f>'Leave-One-Out - Data'!A5</f>
        <v>1985</v>
      </c>
      <c r="Q6" s="2">
        <f>IFERROR(INDEX('Leave-One-Out - Data'!$B:$BA,MATCH($P6,'Leave-One-Out - Data'!$A:$A,0),MATCH(Q$1,'Leave-One-Out - Data'!$B$1:$BA$1,0)),0)</f>
        <v>0.39177489280700684</v>
      </c>
      <c r="R6" s="2">
        <f>IFERROR(INDEX('Leave-One-Out - Data'!$B:$BA,MATCH($P6,'Leave-One-Out - Data'!$A:$A,0),MATCH(R$1,'Leave-One-Out - Data'!$B$1:$BA$1,0)),0)</f>
        <v>0.39270129913091661</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0.39372037389874465</v>
      </c>
      <c r="W6" s="2">
        <f>IFERROR(INDEX('Leave-One-Out - Data'!$B:$BA,MATCH($P6,'Leave-One-Out - Data'!$A:$A,0),MATCH(W$1,'Leave-One-Out - Data'!$B$1:$BA$1,0)),0)</f>
        <v>0</v>
      </c>
      <c r="X6" s="2">
        <f>IFERROR(INDEX('Leave-One-Out - Data'!$B:$BA,MATCH($P6,'Leave-One-Out - Data'!$A:$A,0),MATCH(X$1,'Leave-One-Out - Data'!$B$1:$BA$1,0)),0)</f>
        <v>0.38840842223167416</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0.39238811275362967</v>
      </c>
      <c r="AG6" s="2">
        <f>IFERROR(INDEX('Leave-One-Out - Data'!$B:$BA,MATCH($P6,'Leave-One-Out - Data'!$A:$A,0),MATCH(AG$1,'Leave-One-Out - Data'!$B$1:$BA$1,0)),0)</f>
        <v>0</v>
      </c>
      <c r="AH6" s="2">
        <f>IFERROR(INDEX('Leave-One-Out - Data'!$B:$BA,MATCH($P6,'Leave-One-Out - Data'!$A:$A,0),MATCH(AH$1,'Leave-One-Out - Data'!$B$1:$BA$1,0)),0)</f>
        <v>0.39301315906643874</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0.40448903450369833</v>
      </c>
      <c r="AP6" s="2">
        <f>IFERROR(INDEX('Leave-One-Out - Data'!$B:$BA,MATCH($P6,'Leave-One-Out - Data'!$A:$A,0),MATCH(AP$1,'Leave-One-Out - Data'!$B$1:$BA$1,0)),0)</f>
        <v>0</v>
      </c>
      <c r="AQ6" s="2">
        <f>IFERROR(INDEX('Leave-One-Out - Data'!$B:$BA,MATCH($P6,'Leave-One-Out - Data'!$A:$A,0),MATCH(AQ$1,'Leave-One-Out - Data'!$B$1:$BA$1,0)),0)</f>
        <v>0.39442283055186272</v>
      </c>
      <c r="AR6" s="2">
        <f>IFERROR(INDEX('Leave-One-Out - Data'!$B:$BA,MATCH($P6,'Leave-One-Out - Data'!$A:$A,0),MATCH(AR$1,'Leave-One-Out - Data'!$B$1:$BA$1,0)),0)</f>
        <v>0</v>
      </c>
      <c r="AS6" s="2">
        <f>IFERROR(INDEX('Leave-One-Out - Data'!$B:$BA,MATCH($P6,'Leave-One-Out - Data'!$A:$A,0),MATCH(AS$1,'Leave-One-Out - Data'!$B$1:$BA$1,0)),0)</f>
        <v>0.39295368972420691</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0.39408284145593642</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0.39239878013730051</v>
      </c>
      <c r="BD6" s="2">
        <f>IFERROR(INDEX('Leave-One-Out - Data'!$B:$BA,MATCH($P6,'Leave-One-Out - Data'!$A:$A,0),MATCH(BD$1,'Leave-One-Out - Data'!$B$1:$BA$1,0)),0)</f>
        <v>0.38848799219727514</v>
      </c>
      <c r="BE6" s="2">
        <f>IFERROR(INDEX('Leave-One-Out - Data'!$B:$BA,MATCH($P6,'Leave-One-Out - Data'!$A:$A,0),MATCH(BE$1,'Leave-One-Out - Data'!$B$1:$BA$1,0)),0)</f>
        <v>0</v>
      </c>
      <c r="BF6" s="2">
        <f>IFERROR(INDEX('Leave-One-Out - Data'!$B:$BA,MATCH($P6,'Leave-One-Out - Data'!$A:$A,0),MATCH(BF$1,'Leave-One-Out - Data'!$B$1:$BA$1,0)),0)</f>
        <v>0.39432275637984276</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0.39360432386398314</v>
      </c>
      <c r="BN6" s="2">
        <f>IFERROR(INDEX('Leave-One-Out - Data'!$B:$BA,MATCH($P6,'Leave-One-Out - Data'!$A:$A,0),MATCH(BN$1,'Leave-One-Out - Data'!$B$1:$BA$1,0)),0)</f>
        <v>0</v>
      </c>
      <c r="BO6" s="2">
        <f>IFERROR(INDEX('Leave-One-Out - Data'!$B:$BA,MATCH($P6,'Leave-One-Out - Data'!$A:$A,0),MATCH(BO$1,'Leave-One-Out - Data'!$B$1:$BA$1,0)),0)</f>
        <v>0.39336498060822489</v>
      </c>
      <c r="BP6" s="2">
        <f>IFERROR(INDEX('Leave-One-Out - Data'!$B:$BA,MATCH($P6,'Leave-One-Out - Data'!$A:$A,0),MATCH(BP$1,'Leave-One-Out - Data'!$B$1:$BA$1,0)),0)</f>
        <v>0.39514687621593475</v>
      </c>
      <c r="BQ6" s="2"/>
    </row>
    <row r="7" spans="16:70" x14ac:dyDescent="0.25">
      <c r="P7">
        <f>'Leave-One-Out - Data'!A6</f>
        <v>1986</v>
      </c>
      <c r="Q7" s="2">
        <f>IFERROR(INDEX('Leave-One-Out - Data'!$B:$BA,MATCH($P7,'Leave-One-Out - Data'!$A:$A,0),MATCH(Q$1,'Leave-One-Out - Data'!$B$1:$BA$1,0)),0)</f>
        <v>0.42994242906570435</v>
      </c>
      <c r="R7" s="2">
        <f>IFERROR(INDEX('Leave-One-Out - Data'!$B:$BA,MATCH($P7,'Leave-One-Out - Data'!$A:$A,0),MATCH(R$1,'Leave-One-Out - Data'!$B$1:$BA$1,0)),0)</f>
        <v>0.41936417025327677</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0.42160254412889481</v>
      </c>
      <c r="W7" s="2">
        <f>IFERROR(INDEX('Leave-One-Out - Data'!$B:$BA,MATCH($P7,'Leave-One-Out - Data'!$A:$A,0),MATCH(W$1,'Leave-One-Out - Data'!$B$1:$BA$1,0)),0)</f>
        <v>0</v>
      </c>
      <c r="X7" s="2">
        <f>IFERROR(INDEX('Leave-One-Out - Data'!$B:$BA,MATCH($P7,'Leave-One-Out - Data'!$A:$A,0),MATCH(X$1,'Leave-One-Out - Data'!$B$1:$BA$1,0)),0)</f>
        <v>0.41588403174281119</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0.41941284543275836</v>
      </c>
      <c r="AG7" s="2">
        <f>IFERROR(INDEX('Leave-One-Out - Data'!$B:$BA,MATCH($P7,'Leave-One-Out - Data'!$A:$A,0),MATCH(AG$1,'Leave-One-Out - Data'!$B$1:$BA$1,0)),0)</f>
        <v>0</v>
      </c>
      <c r="AH7" s="2">
        <f>IFERROR(INDEX('Leave-One-Out - Data'!$B:$BA,MATCH($P7,'Leave-One-Out - Data'!$A:$A,0),MATCH(AH$1,'Leave-One-Out - Data'!$B$1:$BA$1,0)),0)</f>
        <v>0.41988873460888859</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0.4239576359093189</v>
      </c>
      <c r="AP7" s="2">
        <f>IFERROR(INDEX('Leave-One-Out - Data'!$B:$BA,MATCH($P7,'Leave-One-Out - Data'!$A:$A,0),MATCH(AP$1,'Leave-One-Out - Data'!$B$1:$BA$1,0)),0)</f>
        <v>0</v>
      </c>
      <c r="AQ7" s="2">
        <f>IFERROR(INDEX('Leave-One-Out - Data'!$B:$BA,MATCH($P7,'Leave-One-Out - Data'!$A:$A,0),MATCH(AQ$1,'Leave-One-Out - Data'!$B$1:$BA$1,0)),0)</f>
        <v>0.42249430257081982</v>
      </c>
      <c r="AR7" s="2">
        <f>IFERROR(INDEX('Leave-One-Out - Data'!$B:$BA,MATCH($P7,'Leave-One-Out - Data'!$A:$A,0),MATCH(AR$1,'Leave-One-Out - Data'!$B$1:$BA$1,0)),0)</f>
        <v>0</v>
      </c>
      <c r="AS7" s="2">
        <f>IFERROR(INDEX('Leave-One-Out - Data'!$B:$BA,MATCH($P7,'Leave-One-Out - Data'!$A:$A,0),MATCH(AS$1,'Leave-One-Out - Data'!$B$1:$BA$1,0)),0)</f>
        <v>0.41972065201401715</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0.42114828953146932</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0.42257855552434925</v>
      </c>
      <c r="BD7" s="2">
        <f>IFERROR(INDEX('Leave-One-Out - Data'!$B:$BA,MATCH($P7,'Leave-One-Out - Data'!$A:$A,0),MATCH(BD$1,'Leave-One-Out - Data'!$B$1:$BA$1,0)),0)</f>
        <v>0.41732416144013401</v>
      </c>
      <c r="BE7" s="2">
        <f>IFERROR(INDEX('Leave-One-Out - Data'!$B:$BA,MATCH($P7,'Leave-One-Out - Data'!$A:$A,0),MATCH(BE$1,'Leave-One-Out - Data'!$B$1:$BA$1,0)),0)</f>
        <v>0</v>
      </c>
      <c r="BF7" s="2">
        <f>IFERROR(INDEX('Leave-One-Out - Data'!$B:$BA,MATCH($P7,'Leave-One-Out - Data'!$A:$A,0),MATCH(BF$1,'Leave-One-Out - Data'!$B$1:$BA$1,0)),0)</f>
        <v>0.42123980203270911</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0.42058795717358588</v>
      </c>
      <c r="BN7" s="2">
        <f>IFERROR(INDEX('Leave-One-Out - Data'!$B:$BA,MATCH($P7,'Leave-One-Out - Data'!$A:$A,0),MATCH(BN$1,'Leave-One-Out - Data'!$B$1:$BA$1,0)),0)</f>
        <v>0</v>
      </c>
      <c r="BO7" s="2">
        <f>IFERROR(INDEX('Leave-One-Out - Data'!$B:$BA,MATCH($P7,'Leave-One-Out - Data'!$A:$A,0),MATCH(BO$1,'Leave-One-Out - Data'!$B$1:$BA$1,0)),0)</f>
        <v>0.42063009220361713</v>
      </c>
      <c r="BP7" s="2">
        <f>IFERROR(INDEX('Leave-One-Out - Data'!$B:$BA,MATCH($P7,'Leave-One-Out - Data'!$A:$A,0),MATCH(BP$1,'Leave-One-Out - Data'!$B$1:$BA$1,0)),0)</f>
        <v>0.42361044424772265</v>
      </c>
      <c r="BQ7" s="2"/>
    </row>
    <row r="8" spans="16:70" x14ac:dyDescent="0.25">
      <c r="P8">
        <f>'Leave-One-Out - Data'!A7</f>
        <v>1987</v>
      </c>
      <c r="Q8" s="2">
        <f>IFERROR(INDEX('Leave-One-Out - Data'!$B:$BA,MATCH($P8,'Leave-One-Out - Data'!$A:$A,0),MATCH(Q$1,'Leave-One-Out - Data'!$B$1:$BA$1,0)),0)</f>
        <v>0.38387715816497803</v>
      </c>
      <c r="R8" s="2">
        <f>IFERROR(INDEX('Leave-One-Out - Data'!$B:$BA,MATCH($P8,'Leave-One-Out - Data'!$A:$A,0),MATCH(R$1,'Leave-One-Out - Data'!$B$1:$BA$1,0)),0)</f>
        <v>0.39052555578947074</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0.39025228813290597</v>
      </c>
      <c r="W8" s="2">
        <f>IFERROR(INDEX('Leave-One-Out - Data'!$B:$BA,MATCH($P8,'Leave-One-Out - Data'!$A:$A,0),MATCH(W$1,'Leave-One-Out - Data'!$B$1:$BA$1,0)),0)</f>
        <v>0</v>
      </c>
      <c r="X8" s="2">
        <f>IFERROR(INDEX('Leave-One-Out - Data'!$B:$BA,MATCH($P8,'Leave-One-Out - Data'!$A:$A,0),MATCH(X$1,'Leave-One-Out - Data'!$B$1:$BA$1,0)),0)</f>
        <v>0.39444387656450275</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0.3902166306078434</v>
      </c>
      <c r="AG8" s="2">
        <f>IFERROR(INDEX('Leave-One-Out - Data'!$B:$BA,MATCH($P8,'Leave-One-Out - Data'!$A:$A,0),MATCH(AG$1,'Leave-One-Out - Data'!$B$1:$BA$1,0)),0)</f>
        <v>0</v>
      </c>
      <c r="AH8" s="2">
        <f>IFERROR(INDEX('Leave-One-Out - Data'!$B:$BA,MATCH($P8,'Leave-One-Out - Data'!$A:$A,0),MATCH(AH$1,'Leave-One-Out - Data'!$B$1:$BA$1,0)),0)</f>
        <v>0.38948487049341196</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0.39221295385062693</v>
      </c>
      <c r="AP8" s="2">
        <f>IFERROR(INDEX('Leave-One-Out - Data'!$B:$BA,MATCH($P8,'Leave-One-Out - Data'!$A:$A,0),MATCH(AP$1,'Leave-One-Out - Data'!$B$1:$BA$1,0)),0)</f>
        <v>0</v>
      </c>
      <c r="AQ8" s="2">
        <f>IFERROR(INDEX('Leave-One-Out - Data'!$B:$BA,MATCH($P8,'Leave-One-Out - Data'!$A:$A,0),MATCH(AQ$1,'Leave-One-Out - Data'!$B$1:$BA$1,0)),0)</f>
        <v>0.39071432578563692</v>
      </c>
      <c r="AR8" s="2">
        <f>IFERROR(INDEX('Leave-One-Out - Data'!$B:$BA,MATCH($P8,'Leave-One-Out - Data'!$A:$A,0),MATCH(AR$1,'Leave-One-Out - Data'!$B$1:$BA$1,0)),0)</f>
        <v>0</v>
      </c>
      <c r="AS8" s="2">
        <f>IFERROR(INDEX('Leave-One-Out - Data'!$B:$BA,MATCH($P8,'Leave-One-Out - Data'!$A:$A,0),MATCH(AS$1,'Leave-One-Out - Data'!$B$1:$BA$1,0)),0)</f>
        <v>0.39135170894861221</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0.39098056423664101</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0.39173485797643659</v>
      </c>
      <c r="BD8" s="2">
        <f>IFERROR(INDEX('Leave-One-Out - Data'!$B:$BA,MATCH($P8,'Leave-One-Out - Data'!$A:$A,0),MATCH(BD$1,'Leave-One-Out - Data'!$B$1:$BA$1,0)),0)</f>
        <v>0.38495470267534249</v>
      </c>
      <c r="BE8" s="2">
        <f>IFERROR(INDEX('Leave-One-Out - Data'!$B:$BA,MATCH($P8,'Leave-One-Out - Data'!$A:$A,0),MATCH(BE$1,'Leave-One-Out - Data'!$B$1:$BA$1,0)),0)</f>
        <v>0</v>
      </c>
      <c r="BF8" s="2">
        <f>IFERROR(INDEX('Leave-One-Out - Data'!$B:$BA,MATCH($P8,'Leave-One-Out - Data'!$A:$A,0),MATCH(BF$1,'Leave-One-Out - Data'!$B$1:$BA$1,0)),0)</f>
        <v>0.39205279344320298</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0.39135282301902774</v>
      </c>
      <c r="BN8" s="2">
        <f>IFERROR(INDEX('Leave-One-Out - Data'!$B:$BA,MATCH($P8,'Leave-One-Out - Data'!$A:$A,0),MATCH(BN$1,'Leave-One-Out - Data'!$B$1:$BA$1,0)),0)</f>
        <v>0</v>
      </c>
      <c r="BO8" s="2">
        <f>IFERROR(INDEX('Leave-One-Out - Data'!$B:$BA,MATCH($P8,'Leave-One-Out - Data'!$A:$A,0),MATCH(BO$1,'Leave-One-Out - Data'!$B$1:$BA$1,0)),0)</f>
        <v>0.39039811131358143</v>
      </c>
      <c r="BP8" s="2">
        <f>IFERROR(INDEX('Leave-One-Out - Data'!$B:$BA,MATCH($P8,'Leave-One-Out - Data'!$A:$A,0),MATCH(BP$1,'Leave-One-Out - Data'!$B$1:$BA$1,0)),0)</f>
        <v>0.38978118386864657</v>
      </c>
      <c r="BQ8" s="2"/>
    </row>
    <row r="9" spans="16:70" x14ac:dyDescent="0.25">
      <c r="P9">
        <f>'Leave-One-Out - Data'!A8</f>
        <v>1988</v>
      </c>
      <c r="Q9" s="2">
        <f>IFERROR(INDEX('Leave-One-Out - Data'!$B:$BA,MATCH($P9,'Leave-One-Out - Data'!$A:$A,0),MATCH(Q$1,'Leave-One-Out - Data'!$B$1:$BA$1,0)),0)</f>
        <v>0.38562092185020447</v>
      </c>
      <c r="R9" s="2">
        <f>IFERROR(INDEX('Leave-One-Out - Data'!$B:$BA,MATCH($P9,'Leave-One-Out - Data'!$A:$A,0),MATCH(R$1,'Leave-One-Out - Data'!$B$1:$BA$1,0)),0)</f>
        <v>0.37933190551400187</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0.37909284207224853</v>
      </c>
      <c r="W9" s="2">
        <f>IFERROR(INDEX('Leave-One-Out - Data'!$B:$BA,MATCH($P9,'Leave-One-Out - Data'!$A:$A,0),MATCH(W$1,'Leave-One-Out - Data'!$B$1:$BA$1,0)),0)</f>
        <v>0</v>
      </c>
      <c r="X9" s="2">
        <f>IFERROR(INDEX('Leave-One-Out - Data'!$B:$BA,MATCH($P9,'Leave-One-Out - Data'!$A:$A,0),MATCH(X$1,'Leave-One-Out - Data'!$B$1:$BA$1,0)),0)</f>
        <v>0.38349844339489936</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0.37922685694694525</v>
      </c>
      <c r="AG9" s="2">
        <f>IFERROR(INDEX('Leave-One-Out - Data'!$B:$BA,MATCH($P9,'Leave-One-Out - Data'!$A:$A,0),MATCH(AG$1,'Leave-One-Out - Data'!$B$1:$BA$1,0)),0)</f>
        <v>0</v>
      </c>
      <c r="AH9" s="2">
        <f>IFERROR(INDEX('Leave-One-Out - Data'!$B:$BA,MATCH($P9,'Leave-One-Out - Data'!$A:$A,0),MATCH(AH$1,'Leave-One-Out - Data'!$B$1:$BA$1,0)),0)</f>
        <v>0.37927920258045195</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0.38240240806341175</v>
      </c>
      <c r="AP9" s="2">
        <f>IFERROR(INDEX('Leave-One-Out - Data'!$B:$BA,MATCH($P9,'Leave-One-Out - Data'!$A:$A,0),MATCH(AP$1,'Leave-One-Out - Data'!$B$1:$BA$1,0)),0)</f>
        <v>0</v>
      </c>
      <c r="AQ9" s="2">
        <f>IFERROR(INDEX('Leave-One-Out - Data'!$B:$BA,MATCH($P9,'Leave-One-Out - Data'!$A:$A,0),MATCH(AQ$1,'Leave-One-Out - Data'!$B$1:$BA$1,0)),0)</f>
        <v>0.37888786700367927</v>
      </c>
      <c r="AR9" s="2">
        <f>IFERROR(INDEX('Leave-One-Out - Data'!$B:$BA,MATCH($P9,'Leave-One-Out - Data'!$A:$A,0),MATCH(AR$1,'Leave-One-Out - Data'!$B$1:$BA$1,0)),0)</f>
        <v>0</v>
      </c>
      <c r="AS9" s="2">
        <f>IFERROR(INDEX('Leave-One-Out - Data'!$B:$BA,MATCH($P9,'Leave-One-Out - Data'!$A:$A,0),MATCH(AS$1,'Leave-One-Out - Data'!$B$1:$BA$1,0)),0)</f>
        <v>0.37900006216764454</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0.37931911909580235</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0.37996691703796392</v>
      </c>
      <c r="BD9" s="2">
        <f>IFERROR(INDEX('Leave-One-Out - Data'!$B:$BA,MATCH($P9,'Leave-One-Out - Data'!$A:$A,0),MATCH(BD$1,'Leave-One-Out - Data'!$B$1:$BA$1,0)),0)</f>
        <v>0.38406645038723941</v>
      </c>
      <c r="BE9" s="2">
        <f>IFERROR(INDEX('Leave-One-Out - Data'!$B:$BA,MATCH($P9,'Leave-One-Out - Data'!$A:$A,0),MATCH(BE$1,'Leave-One-Out - Data'!$B$1:$BA$1,0)),0)</f>
        <v>0</v>
      </c>
      <c r="BF9" s="2">
        <f>IFERROR(INDEX('Leave-One-Out - Data'!$B:$BA,MATCH($P9,'Leave-One-Out - Data'!$A:$A,0),MATCH(BF$1,'Leave-One-Out - Data'!$B$1:$BA$1,0)),0)</f>
        <v>0.37989203345775607</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0.37736273279786109</v>
      </c>
      <c r="BN9" s="2">
        <f>IFERROR(INDEX('Leave-One-Out - Data'!$B:$BA,MATCH($P9,'Leave-One-Out - Data'!$A:$A,0),MATCH(BN$1,'Leave-One-Out - Data'!$B$1:$BA$1,0)),0)</f>
        <v>0</v>
      </c>
      <c r="BO9" s="2">
        <f>IFERROR(INDEX('Leave-One-Out - Data'!$B:$BA,MATCH($P9,'Leave-One-Out - Data'!$A:$A,0),MATCH(BO$1,'Leave-One-Out - Data'!$B$1:$BA$1,0)),0)</f>
        <v>0.38027673825621605</v>
      </c>
      <c r="BP9" s="2">
        <f>IFERROR(INDEX('Leave-One-Out - Data'!$B:$BA,MATCH($P9,'Leave-One-Out - Data'!$A:$A,0),MATCH(BP$1,'Leave-One-Out - Data'!$B$1:$BA$1,0)),0)</f>
        <v>0.37614115259051323</v>
      </c>
      <c r="BQ9" s="2"/>
    </row>
    <row r="10" spans="16:70" x14ac:dyDescent="0.25">
      <c r="P10">
        <f>'Leave-One-Out - Data'!A9</f>
        <v>1989</v>
      </c>
      <c r="Q10" s="2">
        <f>IFERROR(INDEX('Leave-One-Out - Data'!$B:$BA,MATCH($P10,'Leave-One-Out - Data'!$A:$A,0),MATCH(Q$1,'Leave-One-Out - Data'!$B$1:$BA$1,0)),0)</f>
        <v>0.3767605721950531</v>
      </c>
      <c r="R10" s="2">
        <f>IFERROR(INDEX('Leave-One-Out - Data'!$B:$BA,MATCH($P10,'Leave-One-Out - Data'!$A:$A,0),MATCH(R$1,'Leave-One-Out - Data'!$B$1:$BA$1,0)),0)</f>
        <v>0.38563938981294632</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0.38644815284013745</v>
      </c>
      <c r="W10" s="2">
        <f>IFERROR(INDEX('Leave-One-Out - Data'!$B:$BA,MATCH($P10,'Leave-One-Out - Data'!$A:$A,0),MATCH(W$1,'Leave-One-Out - Data'!$B$1:$BA$1,0)),0)</f>
        <v>0</v>
      </c>
      <c r="X10" s="2">
        <f>IFERROR(INDEX('Leave-One-Out - Data'!$B:$BA,MATCH($P10,'Leave-One-Out - Data'!$A:$A,0),MATCH(X$1,'Leave-One-Out - Data'!$B$1:$BA$1,0)),0)</f>
        <v>0.38463106933236119</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0.38619180673360826</v>
      </c>
      <c r="AG10" s="2">
        <f>IFERROR(INDEX('Leave-One-Out - Data'!$B:$BA,MATCH($P10,'Leave-One-Out - Data'!$A:$A,0),MATCH(AG$1,'Leave-One-Out - Data'!$B$1:$BA$1,0)),0)</f>
        <v>0</v>
      </c>
      <c r="AH10" s="2">
        <f>IFERROR(INDEX('Leave-One-Out - Data'!$B:$BA,MATCH($P10,'Leave-One-Out - Data'!$A:$A,0),MATCH(AH$1,'Leave-One-Out - Data'!$B$1:$BA$1,0)),0)</f>
        <v>0.3890914933085442</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0.37432823488116251</v>
      </c>
      <c r="AP10" s="2">
        <f>IFERROR(INDEX('Leave-One-Out - Data'!$B:$BA,MATCH($P10,'Leave-One-Out - Data'!$A:$A,0),MATCH(AP$1,'Leave-One-Out - Data'!$B$1:$BA$1,0)),0)</f>
        <v>0</v>
      </c>
      <c r="AQ10" s="2">
        <f>IFERROR(INDEX('Leave-One-Out - Data'!$B:$BA,MATCH($P10,'Leave-One-Out - Data'!$A:$A,0),MATCH(AQ$1,'Leave-One-Out - Data'!$B$1:$BA$1,0)),0)</f>
        <v>0.38468550702929494</v>
      </c>
      <c r="AR10" s="2">
        <f>IFERROR(INDEX('Leave-One-Out - Data'!$B:$BA,MATCH($P10,'Leave-One-Out - Data'!$A:$A,0),MATCH(AR$1,'Leave-One-Out - Data'!$B$1:$BA$1,0)),0)</f>
        <v>0</v>
      </c>
      <c r="AS10" s="2">
        <f>IFERROR(INDEX('Leave-One-Out - Data'!$B:$BA,MATCH($P10,'Leave-One-Out - Data'!$A:$A,0),MATCH(AS$1,'Leave-One-Out - Data'!$B$1:$BA$1,0)),0)</f>
        <v>0.38587609136104584</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0.38523462668061259</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0.38695562183856963</v>
      </c>
      <c r="BD10" s="2">
        <f>IFERROR(INDEX('Leave-One-Out - Data'!$B:$BA,MATCH($P10,'Leave-One-Out - Data'!$A:$A,0),MATCH(BD$1,'Leave-One-Out - Data'!$B$1:$BA$1,0)),0)</f>
        <v>0.38363816952705387</v>
      </c>
      <c r="BE10" s="2">
        <f>IFERROR(INDEX('Leave-One-Out - Data'!$B:$BA,MATCH($P10,'Leave-One-Out - Data'!$A:$A,0),MATCH(BE$1,'Leave-One-Out - Data'!$B$1:$BA$1,0)),0)</f>
        <v>0</v>
      </c>
      <c r="BF10" s="2">
        <f>IFERROR(INDEX('Leave-One-Out - Data'!$B:$BA,MATCH($P10,'Leave-One-Out - Data'!$A:$A,0),MATCH(BF$1,'Leave-One-Out - Data'!$B$1:$BA$1,0)),0)</f>
        <v>0.38493328779935831</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0.38497192391753199</v>
      </c>
      <c r="BN10" s="2">
        <f>IFERROR(INDEX('Leave-One-Out - Data'!$B:$BA,MATCH($P10,'Leave-One-Out - Data'!$A:$A,0),MATCH(BN$1,'Leave-One-Out - Data'!$B$1:$BA$1,0)),0)</f>
        <v>0</v>
      </c>
      <c r="BO10" s="2">
        <f>IFERROR(INDEX('Leave-One-Out - Data'!$B:$BA,MATCH($P10,'Leave-One-Out - Data'!$A:$A,0),MATCH(BO$1,'Leave-One-Out - Data'!$B$1:$BA$1,0)),0)</f>
        <v>0.38756703290343286</v>
      </c>
      <c r="BP10" s="2">
        <f>IFERROR(INDEX('Leave-One-Out - Data'!$B:$BA,MATCH($P10,'Leave-One-Out - Data'!$A:$A,0),MATCH(BP$1,'Leave-One-Out - Data'!$B$1:$BA$1,0)),0)</f>
        <v>0.38894416284561156</v>
      </c>
      <c r="BQ10" s="2"/>
    </row>
    <row r="11" spans="16:70" x14ac:dyDescent="0.25">
      <c r="P11">
        <f>'Leave-One-Out - Data'!A10</f>
        <v>1990</v>
      </c>
      <c r="Q11" s="2">
        <f>IFERROR(INDEX('Leave-One-Out - Data'!$B:$BA,MATCH($P11,'Leave-One-Out - Data'!$A:$A,0),MATCH(Q$1,'Leave-One-Out - Data'!$B$1:$BA$1,0)),0)</f>
        <v>0.37627813220024109</v>
      </c>
      <c r="R11" s="2">
        <f>IFERROR(INDEX('Leave-One-Out - Data'!$B:$BA,MATCH($P11,'Leave-One-Out - Data'!$A:$A,0),MATCH(R$1,'Leave-One-Out - Data'!$B$1:$BA$1,0)),0)</f>
        <v>0.38219956463575372</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0.38150673365592963</v>
      </c>
      <c r="W11" s="2">
        <f>IFERROR(INDEX('Leave-One-Out - Data'!$B:$BA,MATCH($P11,'Leave-One-Out - Data'!$A:$A,0),MATCH(W$1,'Leave-One-Out - Data'!$B$1:$BA$1,0)),0)</f>
        <v>0</v>
      </c>
      <c r="X11" s="2">
        <f>IFERROR(INDEX('Leave-One-Out - Data'!$B:$BA,MATCH($P11,'Leave-One-Out - Data'!$A:$A,0),MATCH(X$1,'Leave-One-Out - Data'!$B$1:$BA$1,0)),0)</f>
        <v>0.386419653236866</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0.38173741701245317</v>
      </c>
      <c r="AG11" s="2">
        <f>IFERROR(INDEX('Leave-One-Out - Data'!$B:$BA,MATCH($P11,'Leave-One-Out - Data'!$A:$A,0),MATCH(AG$1,'Leave-One-Out - Data'!$B$1:$BA$1,0)),0)</f>
        <v>0</v>
      </c>
      <c r="AH11" s="2">
        <f>IFERROR(INDEX('Leave-One-Out - Data'!$B:$BA,MATCH($P11,'Leave-One-Out - Data'!$A:$A,0),MATCH(AH$1,'Leave-One-Out - Data'!$B$1:$BA$1,0)),0)</f>
        <v>0.38185050845146179</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0.39024688014388087</v>
      </c>
      <c r="AP11" s="2">
        <f>IFERROR(INDEX('Leave-One-Out - Data'!$B:$BA,MATCH($P11,'Leave-One-Out - Data'!$A:$A,0),MATCH(AP$1,'Leave-One-Out - Data'!$B$1:$BA$1,0)),0)</f>
        <v>0</v>
      </c>
      <c r="AQ11" s="2">
        <f>IFERROR(INDEX('Leave-One-Out - Data'!$B:$BA,MATCH($P11,'Leave-One-Out - Data'!$A:$A,0),MATCH(AQ$1,'Leave-One-Out - Data'!$B$1:$BA$1,0)),0)</f>
        <v>0.38287974402308456</v>
      </c>
      <c r="AR11" s="2">
        <f>IFERROR(INDEX('Leave-One-Out - Data'!$B:$BA,MATCH($P11,'Leave-One-Out - Data'!$A:$A,0),MATCH(AR$1,'Leave-One-Out - Data'!$B$1:$BA$1,0)),0)</f>
        <v>0</v>
      </c>
      <c r="AS11" s="2">
        <f>IFERROR(INDEX('Leave-One-Out - Data'!$B:$BA,MATCH($P11,'Leave-One-Out - Data'!$A:$A,0),MATCH(AS$1,'Leave-One-Out - Data'!$B$1:$BA$1,0)),0)</f>
        <v>0.38261727470159529</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0.38192646050453183</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0.38353239834308628</v>
      </c>
      <c r="BD11" s="2">
        <f>IFERROR(INDEX('Leave-One-Out - Data'!$B:$BA,MATCH($P11,'Leave-One-Out - Data'!$A:$A,0),MATCH(BD$1,'Leave-One-Out - Data'!$B$1:$BA$1,0)),0)</f>
        <v>0.38401186367869378</v>
      </c>
      <c r="BE11" s="2">
        <f>IFERROR(INDEX('Leave-One-Out - Data'!$B:$BA,MATCH($P11,'Leave-One-Out - Data'!$A:$A,0),MATCH(BE$1,'Leave-One-Out - Data'!$B$1:$BA$1,0)),0)</f>
        <v>0</v>
      </c>
      <c r="BF11" s="2">
        <f>IFERROR(INDEX('Leave-One-Out - Data'!$B:$BA,MATCH($P11,'Leave-One-Out - Data'!$A:$A,0),MATCH(BF$1,'Leave-One-Out - Data'!$B$1:$BA$1,0)),0)</f>
        <v>0.38156162774562841</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0.38215913388133055</v>
      </c>
      <c r="BN11" s="2">
        <f>IFERROR(INDEX('Leave-One-Out - Data'!$B:$BA,MATCH($P11,'Leave-One-Out - Data'!$A:$A,0),MATCH(BN$1,'Leave-One-Out - Data'!$B$1:$BA$1,0)),0)</f>
        <v>0</v>
      </c>
      <c r="BO11" s="2">
        <f>IFERROR(INDEX('Leave-One-Out - Data'!$B:$BA,MATCH($P11,'Leave-One-Out - Data'!$A:$A,0),MATCH(BO$1,'Leave-One-Out - Data'!$B$1:$BA$1,0)),0)</f>
        <v>0.38320530173182482</v>
      </c>
      <c r="BP11" s="2">
        <f>IFERROR(INDEX('Leave-One-Out - Data'!$B:$BA,MATCH($P11,'Leave-One-Out - Data'!$A:$A,0),MATCH(BP$1,'Leave-One-Out - Data'!$B$1:$BA$1,0)),0)</f>
        <v>0.37689828586578367</v>
      </c>
      <c r="BQ11" s="2"/>
    </row>
    <row r="12" spans="16:70" x14ac:dyDescent="0.25">
      <c r="P12">
        <f>'Leave-One-Out - Data'!A11</f>
        <v>1991</v>
      </c>
      <c r="Q12" s="2">
        <f>IFERROR(INDEX('Leave-One-Out - Data'!$B:$BA,MATCH($P12,'Leave-One-Out - Data'!$A:$A,0),MATCH(Q$1,'Leave-One-Out - Data'!$B$1:$BA$1,0)),0)</f>
        <v>0.3919999897480011</v>
      </c>
      <c r="R12" s="2">
        <f>IFERROR(INDEX('Leave-One-Out - Data'!$B:$BA,MATCH($P12,'Leave-One-Out - Data'!$A:$A,0),MATCH(R$1,'Leave-One-Out - Data'!$B$1:$BA$1,0)),0)</f>
        <v>0.37587051388621329</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0.37722590783238408</v>
      </c>
      <c r="W12" s="2">
        <f>IFERROR(INDEX('Leave-One-Out - Data'!$B:$BA,MATCH($P12,'Leave-One-Out - Data'!$A:$A,0),MATCH(W$1,'Leave-One-Out - Data'!$B$1:$BA$1,0)),0)</f>
        <v>0</v>
      </c>
      <c r="X12" s="2">
        <f>IFERROR(INDEX('Leave-One-Out - Data'!$B:$BA,MATCH($P12,'Leave-One-Out - Data'!$A:$A,0),MATCH(X$1,'Leave-One-Out - Data'!$B$1:$BA$1,0)),0)</f>
        <v>0.37312098100781449</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0.37640033769607539</v>
      </c>
      <c r="AG12" s="2">
        <f>IFERROR(INDEX('Leave-One-Out - Data'!$B:$BA,MATCH($P12,'Leave-One-Out - Data'!$A:$A,0),MATCH(AG$1,'Leave-One-Out - Data'!$B$1:$BA$1,0)),0)</f>
        <v>0</v>
      </c>
      <c r="AH12" s="2">
        <f>IFERROR(INDEX('Leave-One-Out - Data'!$B:$BA,MATCH($P12,'Leave-One-Out - Data'!$A:$A,0),MATCH(AH$1,'Leave-One-Out - Data'!$B$1:$BA$1,0)),0)</f>
        <v>0.37755995029211048</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0.38148967111110693</v>
      </c>
      <c r="AP12" s="2">
        <f>IFERROR(INDEX('Leave-One-Out - Data'!$B:$BA,MATCH($P12,'Leave-One-Out - Data'!$A:$A,0),MATCH(AP$1,'Leave-One-Out - Data'!$B$1:$BA$1,0)),0)</f>
        <v>0</v>
      </c>
      <c r="AQ12" s="2">
        <f>IFERROR(INDEX('Leave-One-Out - Data'!$B:$BA,MATCH($P12,'Leave-One-Out - Data'!$A:$A,0),MATCH(AQ$1,'Leave-One-Out - Data'!$B$1:$BA$1,0)),0)</f>
        <v>0.37611670827865595</v>
      </c>
      <c r="AR12" s="2">
        <f>IFERROR(INDEX('Leave-One-Out - Data'!$B:$BA,MATCH($P12,'Leave-One-Out - Data'!$A:$A,0),MATCH(AR$1,'Leave-One-Out - Data'!$B$1:$BA$1,0)),0)</f>
        <v>0</v>
      </c>
      <c r="AS12" s="2">
        <f>IFERROR(INDEX('Leave-One-Out - Data'!$B:$BA,MATCH($P12,'Leave-One-Out - Data'!$A:$A,0),MATCH(AS$1,'Leave-One-Out - Data'!$B$1:$BA$1,0)),0)</f>
        <v>0.37630028754472739</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0.37586391893029208</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0.37654593876004216</v>
      </c>
      <c r="BD12" s="2">
        <f>IFERROR(INDEX('Leave-One-Out - Data'!$B:$BA,MATCH($P12,'Leave-One-Out - Data'!$A:$A,0),MATCH(BD$1,'Leave-One-Out - Data'!$B$1:$BA$1,0)),0)</f>
        <v>0.37698969733715054</v>
      </c>
      <c r="BE12" s="2">
        <f>IFERROR(INDEX('Leave-One-Out - Data'!$B:$BA,MATCH($P12,'Leave-One-Out - Data'!$A:$A,0),MATCH(BE$1,'Leave-One-Out - Data'!$B$1:$BA$1,0)),0)</f>
        <v>0</v>
      </c>
      <c r="BF12" s="2">
        <f>IFERROR(INDEX('Leave-One-Out - Data'!$B:$BA,MATCH($P12,'Leave-One-Out - Data'!$A:$A,0),MATCH(BF$1,'Leave-One-Out - Data'!$B$1:$BA$1,0)),0)</f>
        <v>0.37570977658033367</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0.3757153708934784</v>
      </c>
      <c r="BN12" s="2">
        <f>IFERROR(INDEX('Leave-One-Out - Data'!$B:$BA,MATCH($P12,'Leave-One-Out - Data'!$A:$A,0),MATCH(BN$1,'Leave-One-Out - Data'!$B$1:$BA$1,0)),0)</f>
        <v>0</v>
      </c>
      <c r="BO12" s="2">
        <f>IFERROR(INDEX('Leave-One-Out - Data'!$B:$BA,MATCH($P12,'Leave-One-Out - Data'!$A:$A,0),MATCH(BO$1,'Leave-One-Out - Data'!$B$1:$BA$1,0)),0)</f>
        <v>0.37823787873983389</v>
      </c>
      <c r="BP12" s="2">
        <f>IFERROR(INDEX('Leave-One-Out - Data'!$B:$BA,MATCH($P12,'Leave-One-Out - Data'!$A:$A,0),MATCH(BP$1,'Leave-One-Out - Data'!$B$1:$BA$1,0)),0)</f>
        <v>0.37777380537986754</v>
      </c>
      <c r="BQ12" s="2"/>
    </row>
    <row r="13" spans="16:70" x14ac:dyDescent="0.25">
      <c r="P13">
        <f>'Leave-One-Out - Data'!A12</f>
        <v>1992</v>
      </c>
      <c r="Q13" s="2">
        <f>IFERROR(INDEX('Leave-One-Out - Data'!$B:$BA,MATCH($P13,'Leave-One-Out - Data'!$A:$A,0),MATCH(Q$1,'Leave-One-Out - Data'!$B$1:$BA$1,0)),0)</f>
        <v>0.35546037554740906</v>
      </c>
      <c r="R13" s="2">
        <f>IFERROR(INDEX('Leave-One-Out - Data'!$B:$BA,MATCH($P13,'Leave-One-Out - Data'!$A:$A,0),MATCH(R$1,'Leave-One-Out - Data'!$B$1:$BA$1,0)),0)</f>
        <v>0.36361245816946036</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0.36426270227134228</v>
      </c>
      <c r="W13" s="2">
        <f>IFERROR(INDEX('Leave-One-Out - Data'!$B:$BA,MATCH($P13,'Leave-One-Out - Data'!$A:$A,0),MATCH(W$1,'Leave-One-Out - Data'!$B$1:$BA$1,0)),0)</f>
        <v>0</v>
      </c>
      <c r="X13" s="2">
        <f>IFERROR(INDEX('Leave-One-Out - Data'!$B:$BA,MATCH($P13,'Leave-One-Out - Data'!$A:$A,0),MATCH(X$1,'Leave-One-Out - Data'!$B$1:$BA$1,0)),0)</f>
        <v>0.36249840971827502</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0.36391162025928503</v>
      </c>
      <c r="AG13" s="2">
        <f>IFERROR(INDEX('Leave-One-Out - Data'!$B:$BA,MATCH($P13,'Leave-One-Out - Data'!$A:$A,0),MATCH(AG$1,'Leave-One-Out - Data'!$B$1:$BA$1,0)),0)</f>
        <v>0</v>
      </c>
      <c r="AH13" s="2">
        <f>IFERROR(INDEX('Leave-One-Out - Data'!$B:$BA,MATCH($P13,'Leave-One-Out - Data'!$A:$A,0),MATCH(AH$1,'Leave-One-Out - Data'!$B$1:$BA$1,0)),0)</f>
        <v>0.36391733351349831</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0.36430533483624455</v>
      </c>
      <c r="AP13" s="2">
        <f>IFERROR(INDEX('Leave-One-Out - Data'!$B:$BA,MATCH($P13,'Leave-One-Out - Data'!$A:$A,0),MATCH(AP$1,'Leave-One-Out - Data'!$B$1:$BA$1,0)),0)</f>
        <v>0</v>
      </c>
      <c r="AQ13" s="2">
        <f>IFERROR(INDEX('Leave-One-Out - Data'!$B:$BA,MATCH($P13,'Leave-One-Out - Data'!$A:$A,0),MATCH(AQ$1,'Leave-One-Out - Data'!$B$1:$BA$1,0)),0)</f>
        <v>0.36414079581201075</v>
      </c>
      <c r="AR13" s="2">
        <f>IFERROR(INDEX('Leave-One-Out - Data'!$B:$BA,MATCH($P13,'Leave-One-Out - Data'!$A:$A,0),MATCH(AR$1,'Leave-One-Out - Data'!$B$1:$BA$1,0)),0)</f>
        <v>0</v>
      </c>
      <c r="AS13" s="2">
        <f>IFERROR(INDEX('Leave-One-Out - Data'!$B:$BA,MATCH($P13,'Leave-One-Out - Data'!$A:$A,0),MATCH(AS$1,'Leave-One-Out - Data'!$B$1:$BA$1,0)),0)</f>
        <v>0.36403724795579911</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0.36410149827599531</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0.36386859448254105</v>
      </c>
      <c r="BD13" s="2">
        <f>IFERROR(INDEX('Leave-One-Out - Data'!$B:$BA,MATCH($P13,'Leave-One-Out - Data'!$A:$A,0),MATCH(BD$1,'Leave-One-Out - Data'!$B$1:$BA$1,0)),0)</f>
        <v>0.36273790727555749</v>
      </c>
      <c r="BE13" s="2">
        <f>IFERROR(INDEX('Leave-One-Out - Data'!$B:$BA,MATCH($P13,'Leave-One-Out - Data'!$A:$A,0),MATCH(BE$1,'Leave-One-Out - Data'!$B$1:$BA$1,0)),0)</f>
        <v>0</v>
      </c>
      <c r="BF13" s="2">
        <f>IFERROR(INDEX('Leave-One-Out - Data'!$B:$BA,MATCH($P13,'Leave-One-Out - Data'!$A:$A,0),MATCH(BF$1,'Leave-One-Out - Data'!$B$1:$BA$1,0)),0)</f>
        <v>0.36494496735930437</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0.36298901405930517</v>
      </c>
      <c r="BN13" s="2">
        <f>IFERROR(INDEX('Leave-One-Out - Data'!$B:$BA,MATCH($P13,'Leave-One-Out - Data'!$A:$A,0),MATCH(BN$1,'Leave-One-Out - Data'!$B$1:$BA$1,0)),0)</f>
        <v>0</v>
      </c>
      <c r="BO13" s="2">
        <f>IFERROR(INDEX('Leave-One-Out - Data'!$B:$BA,MATCH($P13,'Leave-One-Out - Data'!$A:$A,0),MATCH(BO$1,'Leave-One-Out - Data'!$B$1:$BA$1,0)),0)</f>
        <v>0.36381919619441028</v>
      </c>
      <c r="BP13" s="2">
        <f>IFERROR(INDEX('Leave-One-Out - Data'!$B:$BA,MATCH($P13,'Leave-One-Out - Data'!$A:$A,0),MATCH(BP$1,'Leave-One-Out - Data'!$B$1:$BA$1,0)),0)</f>
        <v>0.35839405827224252</v>
      </c>
      <c r="BQ13" s="2"/>
    </row>
    <row r="14" spans="16:70" x14ac:dyDescent="0.25">
      <c r="P14">
        <f>'Leave-One-Out - Data'!A13</f>
        <v>1993</v>
      </c>
      <c r="Q14" s="2">
        <f>IFERROR(INDEX('Leave-One-Out - Data'!$B:$BA,MATCH($P14,'Leave-One-Out - Data'!$A:$A,0),MATCH(Q$1,'Leave-One-Out - Data'!$B$1:$BA$1,0)),0)</f>
        <v>0.32978722453117371</v>
      </c>
      <c r="R14" s="2">
        <f>IFERROR(INDEX('Leave-One-Out - Data'!$B:$BA,MATCH($P14,'Leave-One-Out - Data'!$A:$A,0),MATCH(R$1,'Leave-One-Out - Data'!$B$1:$BA$1,0)),0)</f>
        <v>0.33778256237506865</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0.33883845189213752</v>
      </c>
      <c r="W14" s="2">
        <f>IFERROR(INDEX('Leave-One-Out - Data'!$B:$BA,MATCH($P14,'Leave-One-Out - Data'!$A:$A,0),MATCH(W$1,'Leave-One-Out - Data'!$B$1:$BA$1,0)),0)</f>
        <v>0</v>
      </c>
      <c r="X14" s="2">
        <f>IFERROR(INDEX('Leave-One-Out - Data'!$B:$BA,MATCH($P14,'Leave-One-Out - Data'!$A:$A,0),MATCH(X$1,'Leave-One-Out - Data'!$B$1:$BA$1,0)),0)</f>
        <v>0.33650118231773374</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0.33772532325983051</v>
      </c>
      <c r="AG14" s="2">
        <f>IFERROR(INDEX('Leave-One-Out - Data'!$B:$BA,MATCH($P14,'Leave-One-Out - Data'!$A:$A,0),MATCH(AG$1,'Leave-One-Out - Data'!$B$1:$BA$1,0)),0)</f>
        <v>0</v>
      </c>
      <c r="AH14" s="2">
        <f>IFERROR(INDEX('Leave-One-Out - Data'!$B:$BA,MATCH($P14,'Leave-One-Out - Data'!$A:$A,0),MATCH(AH$1,'Leave-One-Out - Data'!$B$1:$BA$1,0)),0)</f>
        <v>0.33984558403491977</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0.33671976813673976</v>
      </c>
      <c r="AP14" s="2">
        <f>IFERROR(INDEX('Leave-One-Out - Data'!$B:$BA,MATCH($P14,'Leave-One-Out - Data'!$A:$A,0),MATCH(AP$1,'Leave-One-Out - Data'!$B$1:$BA$1,0)),0)</f>
        <v>0</v>
      </c>
      <c r="AQ14" s="2">
        <f>IFERROR(INDEX('Leave-One-Out - Data'!$B:$BA,MATCH($P14,'Leave-One-Out - Data'!$A:$A,0),MATCH(AQ$1,'Leave-One-Out - Data'!$B$1:$BA$1,0)),0)</f>
        <v>0.34022074544429781</v>
      </c>
      <c r="AR14" s="2">
        <f>IFERROR(INDEX('Leave-One-Out - Data'!$B:$BA,MATCH($P14,'Leave-One-Out - Data'!$A:$A,0),MATCH(AR$1,'Leave-One-Out - Data'!$B$1:$BA$1,0)),0)</f>
        <v>0</v>
      </c>
      <c r="AS14" s="2">
        <f>IFERROR(INDEX('Leave-One-Out - Data'!$B:$BA,MATCH($P14,'Leave-One-Out - Data'!$A:$A,0),MATCH(AS$1,'Leave-One-Out - Data'!$B$1:$BA$1,0)),0)</f>
        <v>0.33737284797430045</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0.33835608953237534</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0.33911794054508204</v>
      </c>
      <c r="BD14" s="2">
        <f>IFERROR(INDEX('Leave-One-Out - Data'!$B:$BA,MATCH($P14,'Leave-One-Out - Data'!$A:$A,0),MATCH(BD$1,'Leave-One-Out - Data'!$B$1:$BA$1,0)),0)</f>
        <v>0.33686254447698599</v>
      </c>
      <c r="BE14" s="2">
        <f>IFERROR(INDEX('Leave-One-Out - Data'!$B:$BA,MATCH($P14,'Leave-One-Out - Data'!$A:$A,0),MATCH(BE$1,'Leave-One-Out - Data'!$B$1:$BA$1,0)),0)</f>
        <v>0</v>
      </c>
      <c r="BF14" s="2">
        <f>IFERROR(INDEX('Leave-One-Out - Data'!$B:$BA,MATCH($P14,'Leave-One-Out - Data'!$A:$A,0),MATCH(BF$1,'Leave-One-Out - Data'!$B$1:$BA$1,0)),0)</f>
        <v>0.3389871617853642</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0.33627833455801009</v>
      </c>
      <c r="BN14" s="2">
        <f>IFERROR(INDEX('Leave-One-Out - Data'!$B:$BA,MATCH($P14,'Leave-One-Out - Data'!$A:$A,0),MATCH(BN$1,'Leave-One-Out - Data'!$B$1:$BA$1,0)),0)</f>
        <v>0</v>
      </c>
      <c r="BO14" s="2">
        <f>IFERROR(INDEX('Leave-One-Out - Data'!$B:$BA,MATCH($P14,'Leave-One-Out - Data'!$A:$A,0),MATCH(BO$1,'Leave-One-Out - Data'!$B$1:$BA$1,0)),0)</f>
        <v>0.33857130786776535</v>
      </c>
      <c r="BP14" s="2">
        <f>IFERROR(INDEX('Leave-One-Out - Data'!$B:$BA,MATCH($P14,'Leave-One-Out - Data'!$A:$A,0),MATCH(BP$1,'Leave-One-Out - Data'!$B$1:$BA$1,0)),0)</f>
        <v>0.33870640316605566</v>
      </c>
      <c r="BQ14" s="2"/>
    </row>
    <row r="15" spans="16:70" x14ac:dyDescent="0.25">
      <c r="P15">
        <f>'Leave-One-Out - Data'!A14</f>
        <v>1994</v>
      </c>
      <c r="Q15" s="2">
        <f>IFERROR(INDEX('Leave-One-Out - Data'!$B:$BA,MATCH($P15,'Leave-One-Out - Data'!$A:$A,0),MATCH(Q$1,'Leave-One-Out - Data'!$B$1:$BA$1,0)),0)</f>
        <v>0.33273056149482727</v>
      </c>
      <c r="R15" s="2">
        <f>IFERROR(INDEX('Leave-One-Out - Data'!$B:$BA,MATCH($P15,'Leave-One-Out - Data'!$A:$A,0),MATCH(R$1,'Leave-One-Out - Data'!$B$1:$BA$1,0)),0)</f>
        <v>0.33300294750928883</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0.33254453895986086</v>
      </c>
      <c r="W15" s="2">
        <f>IFERROR(INDEX('Leave-One-Out - Data'!$B:$BA,MATCH($P15,'Leave-One-Out - Data'!$A:$A,0),MATCH(W$1,'Leave-One-Out - Data'!$B$1:$BA$1,0)),0)</f>
        <v>0</v>
      </c>
      <c r="X15" s="2">
        <f>IFERROR(INDEX('Leave-One-Out - Data'!$B:$BA,MATCH($P15,'Leave-One-Out - Data'!$A:$A,0),MATCH(X$1,'Leave-One-Out - Data'!$B$1:$BA$1,0)),0)</f>
        <v>0.33151928953826426</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0.33306522107124331</v>
      </c>
      <c r="AG15" s="2">
        <f>IFERROR(INDEX('Leave-One-Out - Data'!$B:$BA,MATCH($P15,'Leave-One-Out - Data'!$A:$A,0),MATCH(AG$1,'Leave-One-Out - Data'!$B$1:$BA$1,0)),0)</f>
        <v>0</v>
      </c>
      <c r="AH15" s="2">
        <f>IFERROR(INDEX('Leave-One-Out - Data'!$B:$BA,MATCH($P15,'Leave-One-Out - Data'!$A:$A,0),MATCH(AH$1,'Leave-One-Out - Data'!$B$1:$BA$1,0)),0)</f>
        <v>0.33492439220845704</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0.34031329309940339</v>
      </c>
      <c r="AP15" s="2">
        <f>IFERROR(INDEX('Leave-One-Out - Data'!$B:$BA,MATCH($P15,'Leave-One-Out - Data'!$A:$A,0),MATCH(AP$1,'Leave-One-Out - Data'!$B$1:$BA$1,0)),0)</f>
        <v>0</v>
      </c>
      <c r="AQ15" s="2">
        <f>IFERROR(INDEX('Leave-One-Out - Data'!$B:$BA,MATCH($P15,'Leave-One-Out - Data'!$A:$A,0),MATCH(AQ$1,'Leave-One-Out - Data'!$B$1:$BA$1,0)),0)</f>
        <v>0.33140188625454908</v>
      </c>
      <c r="AR15" s="2">
        <f>IFERROR(INDEX('Leave-One-Out - Data'!$B:$BA,MATCH($P15,'Leave-One-Out - Data'!$A:$A,0),MATCH(AR$1,'Leave-One-Out - Data'!$B$1:$BA$1,0)),0)</f>
        <v>0</v>
      </c>
      <c r="AS15" s="2">
        <f>IFERROR(INDEX('Leave-One-Out - Data'!$B:$BA,MATCH($P15,'Leave-One-Out - Data'!$A:$A,0),MATCH(AS$1,'Leave-One-Out - Data'!$B$1:$BA$1,0)),0)</f>
        <v>0.33280102623999125</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0.33187062165141101</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0.33353869844973094</v>
      </c>
      <c r="BD15" s="2">
        <f>IFERROR(INDEX('Leave-One-Out - Data'!$B:$BA,MATCH($P15,'Leave-One-Out - Data'!$A:$A,0),MATCH(BD$1,'Leave-One-Out - Data'!$B$1:$BA$1,0)),0)</f>
        <v>0.3374632492363453</v>
      </c>
      <c r="BE15" s="2">
        <f>IFERROR(INDEX('Leave-One-Out - Data'!$B:$BA,MATCH($P15,'Leave-One-Out - Data'!$A:$A,0),MATCH(BE$1,'Leave-One-Out - Data'!$B$1:$BA$1,0)),0)</f>
        <v>0</v>
      </c>
      <c r="BF15" s="2">
        <f>IFERROR(INDEX('Leave-One-Out - Data'!$B:$BA,MATCH($P15,'Leave-One-Out - Data'!$A:$A,0),MATCH(BF$1,'Leave-One-Out - Data'!$B$1:$BA$1,0)),0)</f>
        <v>0.33665424820780754</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0.33365408629178994</v>
      </c>
      <c r="BN15" s="2">
        <f>IFERROR(INDEX('Leave-One-Out - Data'!$B:$BA,MATCH($P15,'Leave-One-Out - Data'!$A:$A,0),MATCH(BN$1,'Leave-One-Out - Data'!$B$1:$BA$1,0)),0)</f>
        <v>0</v>
      </c>
      <c r="BO15" s="2">
        <f>IFERROR(INDEX('Leave-One-Out - Data'!$B:$BA,MATCH($P15,'Leave-One-Out - Data'!$A:$A,0),MATCH(BO$1,'Leave-One-Out - Data'!$B$1:$BA$1,0)),0)</f>
        <v>0.33337053330242622</v>
      </c>
      <c r="BP15" s="2">
        <f>IFERROR(INDEX('Leave-One-Out - Data'!$B:$BA,MATCH($P15,'Leave-One-Out - Data'!$A:$A,0),MATCH(BP$1,'Leave-One-Out - Data'!$B$1:$BA$1,0)),0)</f>
        <v>0.32524750305712224</v>
      </c>
      <c r="BQ15" s="2"/>
    </row>
    <row r="16" spans="16:70" x14ac:dyDescent="0.25">
      <c r="P16">
        <f>'Leave-One-Out - Data'!A15</f>
        <v>1995</v>
      </c>
      <c r="Q16" s="2">
        <f>IFERROR(INDEX('Leave-One-Out - Data'!$B:$BA,MATCH($P16,'Leave-One-Out - Data'!$A:$A,0),MATCH(Q$1,'Leave-One-Out - Data'!$B$1:$BA$1,0)),0)</f>
        <v>0.35067436099052429</v>
      </c>
      <c r="R16" s="2">
        <f>IFERROR(INDEX('Leave-One-Out - Data'!$B:$BA,MATCH($P16,'Leave-One-Out - Data'!$A:$A,0),MATCH(R$1,'Leave-One-Out - Data'!$B$1:$BA$1,0)),0)</f>
        <v>0.33452633103728302</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0.3348732724189758</v>
      </c>
      <c r="W16" s="2">
        <f>IFERROR(INDEX('Leave-One-Out - Data'!$B:$BA,MATCH($P16,'Leave-One-Out - Data'!$A:$A,0),MATCH(W$1,'Leave-One-Out - Data'!$B$1:$BA$1,0)),0)</f>
        <v>0</v>
      </c>
      <c r="X16" s="2">
        <f>IFERROR(INDEX('Leave-One-Out - Data'!$B:$BA,MATCH($P16,'Leave-One-Out - Data'!$A:$A,0),MATCH(X$1,'Leave-One-Out - Data'!$B$1:$BA$1,0)),0)</f>
        <v>0.33387318480014794</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0.33525266930460934</v>
      </c>
      <c r="AG16" s="2">
        <f>IFERROR(INDEX('Leave-One-Out - Data'!$B:$BA,MATCH($P16,'Leave-One-Out - Data'!$A:$A,0),MATCH(AG$1,'Leave-One-Out - Data'!$B$1:$BA$1,0)),0)</f>
        <v>0</v>
      </c>
      <c r="AH16" s="2">
        <f>IFERROR(INDEX('Leave-One-Out - Data'!$B:$BA,MATCH($P16,'Leave-One-Out - Data'!$A:$A,0),MATCH(AH$1,'Leave-One-Out - Data'!$B$1:$BA$1,0)),0)</f>
        <v>0.33414664420485496</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0.32788669234514239</v>
      </c>
      <c r="AP16" s="2">
        <f>IFERROR(INDEX('Leave-One-Out - Data'!$B:$BA,MATCH($P16,'Leave-One-Out - Data'!$A:$A,0),MATCH(AP$1,'Leave-One-Out - Data'!$B$1:$BA$1,0)),0)</f>
        <v>0</v>
      </c>
      <c r="AQ16" s="2">
        <f>IFERROR(INDEX('Leave-One-Out - Data'!$B:$BA,MATCH($P16,'Leave-One-Out - Data'!$A:$A,0),MATCH(AQ$1,'Leave-One-Out - Data'!$B$1:$BA$1,0)),0)</f>
        <v>0.33504105037450793</v>
      </c>
      <c r="AR16" s="2">
        <f>IFERROR(INDEX('Leave-One-Out - Data'!$B:$BA,MATCH($P16,'Leave-One-Out - Data'!$A:$A,0),MATCH(AR$1,'Leave-One-Out - Data'!$B$1:$BA$1,0)),0)</f>
        <v>0</v>
      </c>
      <c r="AS16" s="2">
        <f>IFERROR(INDEX('Leave-One-Out - Data'!$B:$BA,MATCH($P16,'Leave-One-Out - Data'!$A:$A,0),MATCH(AS$1,'Leave-One-Out - Data'!$B$1:$BA$1,0)),0)</f>
        <v>0.3348307960033417</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0.33375925374031068</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0.33618927280604838</v>
      </c>
      <c r="BD16" s="2">
        <f>IFERROR(INDEX('Leave-One-Out - Data'!$B:$BA,MATCH($P16,'Leave-One-Out - Data'!$A:$A,0),MATCH(BD$1,'Leave-One-Out - Data'!$B$1:$BA$1,0)),0)</f>
        <v>0.33320687651634218</v>
      </c>
      <c r="BE16" s="2">
        <f>IFERROR(INDEX('Leave-One-Out - Data'!$B:$BA,MATCH($P16,'Leave-One-Out - Data'!$A:$A,0),MATCH(BE$1,'Leave-One-Out - Data'!$B$1:$BA$1,0)),0)</f>
        <v>0</v>
      </c>
      <c r="BF16" s="2">
        <f>IFERROR(INDEX('Leave-One-Out - Data'!$B:$BA,MATCH($P16,'Leave-One-Out - Data'!$A:$A,0),MATCH(BF$1,'Leave-One-Out - Data'!$B$1:$BA$1,0)),0)</f>
        <v>0.33807842579483993</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0.33378875857591633</v>
      </c>
      <c r="BN16" s="2">
        <f>IFERROR(INDEX('Leave-One-Out - Data'!$B:$BA,MATCH($P16,'Leave-One-Out - Data'!$A:$A,0),MATCH(BN$1,'Leave-One-Out - Data'!$B$1:$BA$1,0)),0)</f>
        <v>0</v>
      </c>
      <c r="BO16" s="2">
        <f>IFERROR(INDEX('Leave-One-Out - Data'!$B:$BA,MATCH($P16,'Leave-One-Out - Data'!$A:$A,0),MATCH(BO$1,'Leave-One-Out - Data'!$B$1:$BA$1,0)),0)</f>
        <v>0.334946247279644</v>
      </c>
      <c r="BP16" s="2">
        <f>IFERROR(INDEX('Leave-One-Out - Data'!$B:$BA,MATCH($P16,'Leave-One-Out - Data'!$A:$A,0),MATCH(BP$1,'Leave-One-Out - Data'!$B$1:$BA$1,0)),0)</f>
        <v>0.33743716984987254</v>
      </c>
      <c r="BQ16" s="2"/>
    </row>
    <row r="17" spans="16:69" x14ac:dyDescent="0.25">
      <c r="P17">
        <f>'Leave-One-Out - Data'!A16</f>
        <v>1996</v>
      </c>
      <c r="Q17" s="2">
        <f>IFERROR(INDEX('Leave-One-Out - Data'!$B:$BA,MATCH($P17,'Leave-One-Out - Data'!$A:$A,0),MATCH(Q$1,'Leave-One-Out - Data'!$B$1:$BA$1,0)),0)</f>
        <v>0.30434781312942505</v>
      </c>
      <c r="R17" s="2">
        <f>IFERROR(INDEX('Leave-One-Out - Data'!$B:$BA,MATCH($P17,'Leave-One-Out - Data'!$A:$A,0),MATCH(R$1,'Leave-One-Out - Data'!$B$1:$BA$1,0)),0)</f>
        <v>0.30679406479001042</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0.30665279044210908</v>
      </c>
      <c r="W17" s="2">
        <f>IFERROR(INDEX('Leave-One-Out - Data'!$B:$BA,MATCH($P17,'Leave-One-Out - Data'!$A:$A,0),MATCH(W$1,'Leave-One-Out - Data'!$B$1:$BA$1,0)),0)</f>
        <v>0</v>
      </c>
      <c r="X17" s="2">
        <f>IFERROR(INDEX('Leave-One-Out - Data'!$B:$BA,MATCH($P17,'Leave-One-Out - Data'!$A:$A,0),MATCH(X$1,'Leave-One-Out - Data'!$B$1:$BA$1,0)),0)</f>
        <v>0.3051068274974823</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0.30700501975417138</v>
      </c>
      <c r="AG17" s="2">
        <f>IFERROR(INDEX('Leave-One-Out - Data'!$B:$BA,MATCH($P17,'Leave-One-Out - Data'!$A:$A,0),MATCH(AG$1,'Leave-One-Out - Data'!$B$1:$BA$1,0)),0)</f>
        <v>0</v>
      </c>
      <c r="AH17" s="2">
        <f>IFERROR(INDEX('Leave-One-Out - Data'!$B:$BA,MATCH($P17,'Leave-One-Out - Data'!$A:$A,0),MATCH(AH$1,'Leave-One-Out - Data'!$B$1:$BA$1,0)),0)</f>
        <v>0.30877702498435972</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0.3070384776294231</v>
      </c>
      <c r="AP17" s="2">
        <f>IFERROR(INDEX('Leave-One-Out - Data'!$B:$BA,MATCH($P17,'Leave-One-Out - Data'!$A:$A,0),MATCH(AP$1,'Leave-One-Out - Data'!$B$1:$BA$1,0)),0)</f>
        <v>0</v>
      </c>
      <c r="AQ17" s="2">
        <f>IFERROR(INDEX('Leave-One-Out - Data'!$B:$BA,MATCH($P17,'Leave-One-Out - Data'!$A:$A,0),MATCH(AQ$1,'Leave-One-Out - Data'!$B$1:$BA$1,0)),0)</f>
        <v>0.30580219696462158</v>
      </c>
      <c r="AR17" s="2">
        <f>IFERROR(INDEX('Leave-One-Out - Data'!$B:$BA,MATCH($P17,'Leave-One-Out - Data'!$A:$A,0),MATCH(AR$1,'Leave-One-Out - Data'!$B$1:$BA$1,0)),0)</f>
        <v>0</v>
      </c>
      <c r="AS17" s="2">
        <f>IFERROR(INDEX('Leave-One-Out - Data'!$B:$BA,MATCH($P17,'Leave-One-Out - Data'!$A:$A,0),MATCH(AS$1,'Leave-One-Out - Data'!$B$1:$BA$1,0)),0)</f>
        <v>0.30711828532814978</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0.30509344127774241</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0.30761086098849771</v>
      </c>
      <c r="BD17" s="2">
        <f>IFERROR(INDEX('Leave-One-Out - Data'!$B:$BA,MATCH($P17,'Leave-One-Out - Data'!$A:$A,0),MATCH(BD$1,'Leave-One-Out - Data'!$B$1:$BA$1,0)),0)</f>
        <v>0.30969178639352324</v>
      </c>
      <c r="BE17" s="2">
        <f>IFERROR(INDEX('Leave-One-Out - Data'!$B:$BA,MATCH($P17,'Leave-One-Out - Data'!$A:$A,0),MATCH(BE$1,'Leave-One-Out - Data'!$B$1:$BA$1,0)),0)</f>
        <v>0</v>
      </c>
      <c r="BF17" s="2">
        <f>IFERROR(INDEX('Leave-One-Out - Data'!$B:$BA,MATCH($P17,'Leave-One-Out - Data'!$A:$A,0),MATCH(BF$1,'Leave-One-Out - Data'!$B$1:$BA$1,0)),0)</f>
        <v>0.30619205924868592</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0.3064066190421581</v>
      </c>
      <c r="BN17" s="2">
        <f>IFERROR(INDEX('Leave-One-Out - Data'!$B:$BA,MATCH($P17,'Leave-One-Out - Data'!$A:$A,0),MATCH(BN$1,'Leave-One-Out - Data'!$B$1:$BA$1,0)),0)</f>
        <v>0</v>
      </c>
      <c r="BO17" s="2">
        <f>IFERROR(INDEX('Leave-One-Out - Data'!$B:$BA,MATCH($P17,'Leave-One-Out - Data'!$A:$A,0),MATCH(BO$1,'Leave-One-Out - Data'!$B$1:$BA$1,0)),0)</f>
        <v>0.30861998474597929</v>
      </c>
      <c r="BP17" s="2">
        <f>IFERROR(INDEX('Leave-One-Out - Data'!$B:$BA,MATCH($P17,'Leave-One-Out - Data'!$A:$A,0),MATCH(BP$1,'Leave-One-Out - Data'!$B$1:$BA$1,0)),0)</f>
        <v>0.31129803188145161</v>
      </c>
      <c r="BQ17" s="2"/>
    </row>
    <row r="18" spans="16:69" x14ac:dyDescent="0.25">
      <c r="P18">
        <f>'Leave-One-Out - Data'!A17</f>
        <v>1997</v>
      </c>
      <c r="Q18" s="2">
        <f>IFERROR(INDEX('Leave-One-Out - Data'!$B:$BA,MATCH($P18,'Leave-One-Out - Data'!$A:$A,0),MATCH(Q$1,'Leave-One-Out - Data'!$B$1:$BA$1,0)),0)</f>
        <v>0.26956522464752197</v>
      </c>
      <c r="R18" s="2">
        <f>IFERROR(INDEX('Leave-One-Out - Data'!$B:$BA,MATCH($P18,'Leave-One-Out - Data'!$A:$A,0),MATCH(R$1,'Leave-One-Out - Data'!$B$1:$BA$1,0)),0)</f>
        <v>0.27817331631481651</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0.27826309435069568</v>
      </c>
      <c r="W18" s="2">
        <f>IFERROR(INDEX('Leave-One-Out - Data'!$B:$BA,MATCH($P18,'Leave-One-Out - Data'!$A:$A,0),MATCH(W$1,'Leave-One-Out - Data'!$B$1:$BA$1,0)),0)</f>
        <v>0</v>
      </c>
      <c r="X18" s="2">
        <f>IFERROR(INDEX('Leave-One-Out - Data'!$B:$BA,MATCH($P18,'Leave-One-Out - Data'!$A:$A,0),MATCH(X$1,'Leave-One-Out - Data'!$B$1:$BA$1,0)),0)</f>
        <v>0.27916846211254598</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0.2780046799778938</v>
      </c>
      <c r="AG18" s="2">
        <f>IFERROR(INDEX('Leave-One-Out - Data'!$B:$BA,MATCH($P18,'Leave-One-Out - Data'!$A:$A,0),MATCH(AG$1,'Leave-One-Out - Data'!$B$1:$BA$1,0)),0)</f>
        <v>0</v>
      </c>
      <c r="AH18" s="2">
        <f>IFERROR(INDEX('Leave-One-Out - Data'!$B:$BA,MATCH($P18,'Leave-One-Out - Data'!$A:$A,0),MATCH(AH$1,'Leave-One-Out - Data'!$B$1:$BA$1,0)),0)</f>
        <v>0.27900877052545542</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0.28736533223092559</v>
      </c>
      <c r="AP18" s="2">
        <f>IFERROR(INDEX('Leave-One-Out - Data'!$B:$BA,MATCH($P18,'Leave-One-Out - Data'!$A:$A,0),MATCH(AP$1,'Leave-One-Out - Data'!$B$1:$BA$1,0)),0)</f>
        <v>0</v>
      </c>
      <c r="AQ18" s="2">
        <f>IFERROR(INDEX('Leave-One-Out - Data'!$B:$BA,MATCH($P18,'Leave-One-Out - Data'!$A:$A,0),MATCH(AQ$1,'Leave-One-Out - Data'!$B$1:$BA$1,0)),0)</f>
        <v>0.27748318141698836</v>
      </c>
      <c r="AR18" s="2">
        <f>IFERROR(INDEX('Leave-One-Out - Data'!$B:$BA,MATCH($P18,'Leave-One-Out - Data'!$A:$A,0),MATCH(AR$1,'Leave-One-Out - Data'!$B$1:$BA$1,0)),0)</f>
        <v>0</v>
      </c>
      <c r="AS18" s="2">
        <f>IFERROR(INDEX('Leave-One-Out - Data'!$B:$BA,MATCH($P18,'Leave-One-Out - Data'!$A:$A,0),MATCH(AS$1,'Leave-One-Out - Data'!$B$1:$BA$1,0)),0)</f>
        <v>0.27879323968291281</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0.27815826310217379</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0.27622207182645797</v>
      </c>
      <c r="BD18" s="2">
        <f>IFERROR(INDEX('Leave-One-Out - Data'!$B:$BA,MATCH($P18,'Leave-One-Out - Data'!$A:$A,0),MATCH(BD$1,'Leave-One-Out - Data'!$B$1:$BA$1,0)),0)</f>
        <v>0.27588145193457597</v>
      </c>
      <c r="BE18" s="2">
        <f>IFERROR(INDEX('Leave-One-Out - Data'!$B:$BA,MATCH($P18,'Leave-One-Out - Data'!$A:$A,0),MATCH(BE$1,'Leave-One-Out - Data'!$B$1:$BA$1,0)),0)</f>
        <v>0</v>
      </c>
      <c r="BF18" s="2">
        <f>IFERROR(INDEX('Leave-One-Out - Data'!$B:$BA,MATCH($P18,'Leave-One-Out - Data'!$A:$A,0),MATCH(BF$1,'Leave-One-Out - Data'!$B$1:$BA$1,0)),0)</f>
        <v>0.27836909414827826</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0.27781811366975306</v>
      </c>
      <c r="BN18" s="2">
        <f>IFERROR(INDEX('Leave-One-Out - Data'!$B:$BA,MATCH($P18,'Leave-One-Out - Data'!$A:$A,0),MATCH(BN$1,'Leave-One-Out - Data'!$B$1:$BA$1,0)),0)</f>
        <v>0</v>
      </c>
      <c r="BO18" s="2">
        <f>IFERROR(INDEX('Leave-One-Out - Data'!$B:$BA,MATCH($P18,'Leave-One-Out - Data'!$A:$A,0),MATCH(BO$1,'Leave-One-Out - Data'!$B$1:$BA$1,0)),0)</f>
        <v>0.27818390725553033</v>
      </c>
      <c r="BP18" s="2">
        <f>IFERROR(INDEX('Leave-One-Out - Data'!$B:$BA,MATCH($P18,'Leave-One-Out - Data'!$A:$A,0),MATCH(BP$1,'Leave-One-Out - Data'!$B$1:$BA$1,0)),0)</f>
        <v>0.28413808873295782</v>
      </c>
      <c r="BQ18" s="2"/>
    </row>
    <row r="19" spans="16:69" x14ac:dyDescent="0.25">
      <c r="P19">
        <f>'Leave-One-Out - Data'!A18</f>
        <v>1998</v>
      </c>
      <c r="Q19" s="2">
        <f>IFERROR(INDEX('Leave-One-Out - Data'!$B:$BA,MATCH($P19,'Leave-One-Out - Data'!$A:$A,0),MATCH(Q$1,'Leave-One-Out - Data'!$B$1:$BA$1,0)),0)</f>
        <v>0.3430493175983429</v>
      </c>
      <c r="R19" s="2">
        <f>IFERROR(INDEX('Leave-One-Out - Data'!$B:$BA,MATCH($P19,'Leave-One-Out - Data'!$A:$A,0),MATCH(R$1,'Leave-One-Out - Data'!$B$1:$BA$1,0)),0)</f>
        <v>0.31621912422776227</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0.31622793807089333</v>
      </c>
      <c r="W19" s="2">
        <f>IFERROR(INDEX('Leave-One-Out - Data'!$B:$BA,MATCH($P19,'Leave-One-Out - Data'!$A:$A,0),MATCH(W$1,'Leave-One-Out - Data'!$B$1:$BA$1,0)),0)</f>
        <v>0</v>
      </c>
      <c r="X19" s="2">
        <f>IFERROR(INDEX('Leave-One-Out - Data'!$B:$BA,MATCH($P19,'Leave-One-Out - Data'!$A:$A,0),MATCH(X$1,'Leave-One-Out - Data'!$B$1:$BA$1,0)),0)</f>
        <v>0.31737209956347945</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0.31524996063113214</v>
      </c>
      <c r="AG19" s="2">
        <f>IFERROR(INDEX('Leave-One-Out - Data'!$B:$BA,MATCH($P19,'Leave-One-Out - Data'!$A:$A,0),MATCH(AG$1,'Leave-One-Out - Data'!$B$1:$BA$1,0)),0)</f>
        <v>0</v>
      </c>
      <c r="AH19" s="2">
        <f>IFERROR(INDEX('Leave-One-Out - Data'!$B:$BA,MATCH($P19,'Leave-One-Out - Data'!$A:$A,0),MATCH(AH$1,'Leave-One-Out - Data'!$B$1:$BA$1,0)),0)</f>
        <v>0.31644400636851788</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0.31787831264734268</v>
      </c>
      <c r="AP19" s="2">
        <f>IFERROR(INDEX('Leave-One-Out - Data'!$B:$BA,MATCH($P19,'Leave-One-Out - Data'!$A:$A,0),MATCH(AP$1,'Leave-One-Out - Data'!$B$1:$BA$1,0)),0)</f>
        <v>0</v>
      </c>
      <c r="AQ19" s="2">
        <f>IFERROR(INDEX('Leave-One-Out - Data'!$B:$BA,MATCH($P19,'Leave-One-Out - Data'!$A:$A,0),MATCH(AQ$1,'Leave-One-Out - Data'!$B$1:$BA$1,0)),0)</f>
        <v>0.32092721360921861</v>
      </c>
      <c r="AR19" s="2">
        <f>IFERROR(INDEX('Leave-One-Out - Data'!$B:$BA,MATCH($P19,'Leave-One-Out - Data'!$A:$A,0),MATCH(AR$1,'Leave-One-Out - Data'!$B$1:$BA$1,0)),0)</f>
        <v>0</v>
      </c>
      <c r="AS19" s="2">
        <f>IFERROR(INDEX('Leave-One-Out - Data'!$B:$BA,MATCH($P19,'Leave-One-Out - Data'!$A:$A,0),MATCH(AS$1,'Leave-One-Out - Data'!$B$1:$BA$1,0)),0)</f>
        <v>0.31594409914314747</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0.31711744070053099</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0.31748095983266833</v>
      </c>
      <c r="BD19" s="2">
        <f>IFERROR(INDEX('Leave-One-Out - Data'!$B:$BA,MATCH($P19,'Leave-One-Out - Data'!$A:$A,0),MATCH(BD$1,'Leave-One-Out - Data'!$B$1:$BA$1,0)),0)</f>
        <v>0.31044280669093133</v>
      </c>
      <c r="BE19" s="2">
        <f>IFERROR(INDEX('Leave-One-Out - Data'!$B:$BA,MATCH($P19,'Leave-One-Out - Data'!$A:$A,0),MATCH(BE$1,'Leave-One-Out - Data'!$B$1:$BA$1,0)),0)</f>
        <v>0</v>
      </c>
      <c r="BF19" s="2">
        <f>IFERROR(INDEX('Leave-One-Out - Data'!$B:$BA,MATCH($P19,'Leave-One-Out - Data'!$A:$A,0),MATCH(BF$1,'Leave-One-Out - Data'!$B$1:$BA$1,0)),0)</f>
        <v>0.31798346319794657</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0.31628873816132552</v>
      </c>
      <c r="BN19" s="2">
        <f>IFERROR(INDEX('Leave-One-Out - Data'!$B:$BA,MATCH($P19,'Leave-One-Out - Data'!$A:$A,0),MATCH(BN$1,'Leave-One-Out - Data'!$B$1:$BA$1,0)),0)</f>
        <v>0</v>
      </c>
      <c r="BO19" s="2">
        <f>IFERROR(INDEX('Leave-One-Out - Data'!$B:$BA,MATCH($P19,'Leave-One-Out - Data'!$A:$A,0),MATCH(BO$1,'Leave-One-Out - Data'!$B$1:$BA$1,0)),0)</f>
        <v>0.31593807663023465</v>
      </c>
      <c r="BP19" s="2">
        <f>IFERROR(INDEX('Leave-One-Out - Data'!$B:$BA,MATCH($P19,'Leave-One-Out - Data'!$A:$A,0),MATCH(BP$1,'Leave-One-Out - Data'!$B$1:$BA$1,0)),0)</f>
        <v>0.31375588957965378</v>
      </c>
      <c r="BQ19" s="2"/>
    </row>
    <row r="20" spans="16:69" x14ac:dyDescent="0.25">
      <c r="P20">
        <f>'Leave-One-Out - Data'!A19</f>
        <v>1999</v>
      </c>
      <c r="Q20" s="2">
        <f>IFERROR(INDEX('Leave-One-Out - Data'!$B:$BA,MATCH($P20,'Leave-One-Out - Data'!$A:$A,0),MATCH(Q$1,'Leave-One-Out - Data'!$B$1:$BA$1,0)),0)</f>
        <v>0.25872689485549927</v>
      </c>
      <c r="R20" s="2">
        <f>IFERROR(INDEX('Leave-One-Out - Data'!$B:$BA,MATCH($P20,'Leave-One-Out - Data'!$A:$A,0),MATCH(R$1,'Leave-One-Out - Data'!$B$1:$BA$1,0)),0)</f>
        <v>0.28286562258005138</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0.28242590737342838</v>
      </c>
      <c r="W20" s="2">
        <f>IFERROR(INDEX('Leave-One-Out - Data'!$B:$BA,MATCH($P20,'Leave-One-Out - Data'!$A:$A,0),MATCH(W$1,'Leave-One-Out - Data'!$B$1:$BA$1,0)),0)</f>
        <v>0</v>
      </c>
      <c r="X20" s="2">
        <f>IFERROR(INDEX('Leave-One-Out - Data'!$B:$BA,MATCH($P20,'Leave-One-Out - Data'!$A:$A,0),MATCH(X$1,'Leave-One-Out - Data'!$B$1:$BA$1,0)),0)</f>
        <v>0.28377554008364675</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0.28212029743194578</v>
      </c>
      <c r="AG20" s="2">
        <f>IFERROR(INDEX('Leave-One-Out - Data'!$B:$BA,MATCH($P20,'Leave-One-Out - Data'!$A:$A,0),MATCH(AG$1,'Leave-One-Out - Data'!$B$1:$BA$1,0)),0)</f>
        <v>0</v>
      </c>
      <c r="AH20" s="2">
        <f>IFERROR(INDEX('Leave-One-Out - Data'!$B:$BA,MATCH($P20,'Leave-One-Out - Data'!$A:$A,0),MATCH(AH$1,'Leave-One-Out - Data'!$B$1:$BA$1,0)),0)</f>
        <v>0.28164789593219763</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0.29070166146755222</v>
      </c>
      <c r="AP20" s="2">
        <f>IFERROR(INDEX('Leave-One-Out - Data'!$B:$BA,MATCH($P20,'Leave-One-Out - Data'!$A:$A,0),MATCH(AP$1,'Leave-One-Out - Data'!$B$1:$BA$1,0)),0)</f>
        <v>0</v>
      </c>
      <c r="AQ20" s="2">
        <f>IFERROR(INDEX('Leave-One-Out - Data'!$B:$BA,MATCH($P20,'Leave-One-Out - Data'!$A:$A,0),MATCH(AQ$1,'Leave-One-Out - Data'!$B$1:$BA$1,0)),0)</f>
        <v>0.28591838404536252</v>
      </c>
      <c r="AR20" s="2">
        <f>IFERROR(INDEX('Leave-One-Out - Data'!$B:$BA,MATCH($P20,'Leave-One-Out - Data'!$A:$A,0),MATCH(AR$1,'Leave-One-Out - Data'!$B$1:$BA$1,0)),0)</f>
        <v>0</v>
      </c>
      <c r="AS20" s="2">
        <f>IFERROR(INDEX('Leave-One-Out - Data'!$B:$BA,MATCH($P20,'Leave-One-Out - Data'!$A:$A,0),MATCH(AS$1,'Leave-One-Out - Data'!$B$1:$BA$1,0)),0)</f>
        <v>0.28241901659965518</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0.28321272104978562</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0.28302084863185883</v>
      </c>
      <c r="BD20" s="2">
        <f>IFERROR(INDEX('Leave-One-Out - Data'!$B:$BA,MATCH($P20,'Leave-One-Out - Data'!$A:$A,0),MATCH(BD$1,'Leave-One-Out - Data'!$B$1:$BA$1,0)),0)</f>
        <v>0.27824150919914242</v>
      </c>
      <c r="BE20" s="2">
        <f>IFERROR(INDEX('Leave-One-Out - Data'!$B:$BA,MATCH($P20,'Leave-One-Out - Data'!$A:$A,0),MATCH(BE$1,'Leave-One-Out - Data'!$B$1:$BA$1,0)),0)</f>
        <v>0</v>
      </c>
      <c r="BF20" s="2">
        <f>IFERROR(INDEX('Leave-One-Out - Data'!$B:$BA,MATCH($P20,'Leave-One-Out - Data'!$A:$A,0),MATCH(BF$1,'Leave-One-Out - Data'!$B$1:$BA$1,0)),0)</f>
        <v>0.28623525956273083</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0.28267024424672132</v>
      </c>
      <c r="BN20" s="2">
        <f>IFERROR(INDEX('Leave-One-Out - Data'!$B:$BA,MATCH($P20,'Leave-One-Out - Data'!$A:$A,0),MATCH(BN$1,'Leave-One-Out - Data'!$B$1:$BA$1,0)),0)</f>
        <v>0</v>
      </c>
      <c r="BO20" s="2">
        <f>IFERROR(INDEX('Leave-One-Out - Data'!$B:$BA,MATCH($P20,'Leave-One-Out - Data'!$A:$A,0),MATCH(BO$1,'Leave-One-Out - Data'!$B$1:$BA$1,0)),0)</f>
        <v>0.2826280400454998</v>
      </c>
      <c r="BP20" s="2">
        <f>IFERROR(INDEX('Leave-One-Out - Data'!$B:$BA,MATCH($P20,'Leave-One-Out - Data'!$A:$A,0),MATCH(BP$1,'Leave-One-Out - Data'!$B$1:$BA$1,0)),0)</f>
        <v>0.28369853916764259</v>
      </c>
      <c r="BQ20" s="2"/>
    </row>
    <row r="21" spans="16:69" x14ac:dyDescent="0.25">
      <c r="P21">
        <f>'Leave-One-Out - Data'!A20</f>
        <v>2000</v>
      </c>
      <c r="Q21" s="2">
        <f>IFERROR(INDEX('Leave-One-Out - Data'!$B:$BA,MATCH($P21,'Leave-One-Out - Data'!$A:$A,0),MATCH(Q$1,'Leave-One-Out - Data'!$B$1:$BA$1,0)),0)</f>
        <v>0.30885529518127441</v>
      </c>
      <c r="R21" s="2">
        <f>IFERROR(INDEX('Leave-One-Out - Data'!$B:$BA,MATCH($P21,'Leave-One-Out - Data'!$A:$A,0),MATCH(R$1,'Leave-One-Out - Data'!$B$1:$BA$1,0)),0)</f>
        <v>0.30447611433267596</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0.30391223302483561</v>
      </c>
      <c r="W21" s="2">
        <f>IFERROR(INDEX('Leave-One-Out - Data'!$B:$BA,MATCH($P21,'Leave-One-Out - Data'!$A:$A,0),MATCH(W$1,'Leave-One-Out - Data'!$B$1:$BA$1,0)),0)</f>
        <v>0</v>
      </c>
      <c r="X21" s="2">
        <f>IFERROR(INDEX('Leave-One-Out - Data'!$B:$BA,MATCH($P21,'Leave-One-Out - Data'!$A:$A,0),MATCH(X$1,'Leave-One-Out - Data'!$B$1:$BA$1,0)),0)</f>
        <v>0.3072834721803665</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0.30412548127770433</v>
      </c>
      <c r="AG21" s="2">
        <f>IFERROR(INDEX('Leave-One-Out - Data'!$B:$BA,MATCH($P21,'Leave-One-Out - Data'!$A:$A,0),MATCH(AG$1,'Leave-One-Out - Data'!$B$1:$BA$1,0)),0)</f>
        <v>0</v>
      </c>
      <c r="AH21" s="2">
        <f>IFERROR(INDEX('Leave-One-Out - Data'!$B:$BA,MATCH($P21,'Leave-One-Out - Data'!$A:$A,0),MATCH(AH$1,'Leave-One-Out - Data'!$B$1:$BA$1,0)),0)</f>
        <v>0.30516871687769892</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0.29852037942409515</v>
      </c>
      <c r="AP21" s="2">
        <f>IFERROR(INDEX('Leave-One-Out - Data'!$B:$BA,MATCH($P21,'Leave-One-Out - Data'!$A:$A,0),MATCH(AP$1,'Leave-One-Out - Data'!$B$1:$BA$1,0)),0)</f>
        <v>0</v>
      </c>
      <c r="AQ21" s="2">
        <f>IFERROR(INDEX('Leave-One-Out - Data'!$B:$BA,MATCH($P21,'Leave-One-Out - Data'!$A:$A,0),MATCH(AQ$1,'Leave-One-Out - Data'!$B$1:$BA$1,0)),0)</f>
        <v>0.306077123016119</v>
      </c>
      <c r="AR21" s="2">
        <f>IFERROR(INDEX('Leave-One-Out - Data'!$B:$BA,MATCH($P21,'Leave-One-Out - Data'!$A:$A,0),MATCH(AR$1,'Leave-One-Out - Data'!$B$1:$BA$1,0)),0)</f>
        <v>0</v>
      </c>
      <c r="AS21" s="2">
        <f>IFERROR(INDEX('Leave-One-Out - Data'!$B:$BA,MATCH($P21,'Leave-One-Out - Data'!$A:$A,0),MATCH(AS$1,'Leave-One-Out - Data'!$B$1:$BA$1,0)),0)</f>
        <v>0.30478363940119751</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0.30376604828238479</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0.30593487498164185</v>
      </c>
      <c r="BD21" s="2">
        <f>IFERROR(INDEX('Leave-One-Out - Data'!$B:$BA,MATCH($P21,'Leave-One-Out - Data'!$A:$A,0),MATCH(BD$1,'Leave-One-Out - Data'!$B$1:$BA$1,0)),0)</f>
        <v>0.3041296719610691</v>
      </c>
      <c r="BE21" s="2">
        <f>IFERROR(INDEX('Leave-One-Out - Data'!$B:$BA,MATCH($P21,'Leave-One-Out - Data'!$A:$A,0),MATCH(BE$1,'Leave-One-Out - Data'!$B$1:$BA$1,0)),0)</f>
        <v>0</v>
      </c>
      <c r="BF21" s="2">
        <f>IFERROR(INDEX('Leave-One-Out - Data'!$B:$BA,MATCH($P21,'Leave-One-Out - Data'!$A:$A,0),MATCH(BF$1,'Leave-One-Out - Data'!$B$1:$BA$1,0)),0)</f>
        <v>0.30402478882670403</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0.30351031488180158</v>
      </c>
      <c r="BN21" s="2">
        <f>IFERROR(INDEX('Leave-One-Out - Data'!$B:$BA,MATCH($P21,'Leave-One-Out - Data'!$A:$A,0),MATCH(BN$1,'Leave-One-Out - Data'!$B$1:$BA$1,0)),0)</f>
        <v>0</v>
      </c>
      <c r="BO21" s="2">
        <f>IFERROR(INDEX('Leave-One-Out - Data'!$B:$BA,MATCH($P21,'Leave-One-Out - Data'!$A:$A,0),MATCH(BO$1,'Leave-One-Out - Data'!$B$1:$BA$1,0)),0)</f>
        <v>0.30461682826280601</v>
      </c>
      <c r="BP21" s="2">
        <f>IFERROR(INDEX('Leave-One-Out - Data'!$B:$BA,MATCH($P21,'Leave-One-Out - Data'!$A:$A,0),MATCH(BP$1,'Leave-One-Out - Data'!$B$1:$BA$1,0)),0)</f>
        <v>0.31177364447712896</v>
      </c>
      <c r="BQ21" s="2"/>
    </row>
    <row r="22" spans="16:69" x14ac:dyDescent="0.25">
      <c r="P22">
        <f>'Leave-One-Out - Data'!A21</f>
        <v>2001</v>
      </c>
      <c r="Q22" s="2">
        <f>IFERROR(INDEX('Leave-One-Out - Data'!$B:$BA,MATCH($P22,'Leave-One-Out - Data'!$A:$A,0),MATCH(Q$1,'Leave-One-Out - Data'!$B$1:$BA$1,0)),0)</f>
        <v>0.2932790219783783</v>
      </c>
      <c r="R22" s="2">
        <f>IFERROR(INDEX('Leave-One-Out - Data'!$B:$BA,MATCH($P22,'Leave-One-Out - Data'!$A:$A,0),MATCH(R$1,'Leave-One-Out - Data'!$B$1:$BA$1,0)),0)</f>
        <v>0.30996625009179118</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0.31021890407800673</v>
      </c>
      <c r="W22" s="2">
        <f>IFERROR(INDEX('Leave-One-Out - Data'!$B:$BA,MATCH($P22,'Leave-One-Out - Data'!$A:$A,0),MATCH(W$1,'Leave-One-Out - Data'!$B$1:$BA$1,0)),0)</f>
        <v>0</v>
      </c>
      <c r="X22" s="2">
        <f>IFERROR(INDEX('Leave-One-Out - Data'!$B:$BA,MATCH($P22,'Leave-One-Out - Data'!$A:$A,0),MATCH(X$1,'Leave-One-Out - Data'!$B$1:$BA$1,0)),0)</f>
        <v>0.31059333741664885</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0.30964891144633294</v>
      </c>
      <c r="AG22" s="2">
        <f>IFERROR(INDEX('Leave-One-Out - Data'!$B:$BA,MATCH($P22,'Leave-One-Out - Data'!$A:$A,0),MATCH(AG$1,'Leave-One-Out - Data'!$B$1:$BA$1,0)),0)</f>
        <v>0</v>
      </c>
      <c r="AH22" s="2">
        <f>IFERROR(INDEX('Leave-One-Out - Data'!$B:$BA,MATCH($P22,'Leave-One-Out - Data'!$A:$A,0),MATCH(AH$1,'Leave-One-Out - Data'!$B$1:$BA$1,0)),0)</f>
        <v>0.31039154413342479</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0.31582085689902306</v>
      </c>
      <c r="AP22" s="2">
        <f>IFERROR(INDEX('Leave-One-Out - Data'!$B:$BA,MATCH($P22,'Leave-One-Out - Data'!$A:$A,0),MATCH(AP$1,'Leave-One-Out - Data'!$B$1:$BA$1,0)),0)</f>
        <v>0</v>
      </c>
      <c r="AQ22" s="2">
        <f>IFERROR(INDEX('Leave-One-Out - Data'!$B:$BA,MATCH($P22,'Leave-One-Out - Data'!$A:$A,0),MATCH(AQ$1,'Leave-One-Out - Data'!$B$1:$BA$1,0)),0)</f>
        <v>0.3086899116933346</v>
      </c>
      <c r="AR22" s="2">
        <f>IFERROR(INDEX('Leave-One-Out - Data'!$B:$BA,MATCH($P22,'Leave-One-Out - Data'!$A:$A,0),MATCH(AR$1,'Leave-One-Out - Data'!$B$1:$BA$1,0)),0)</f>
        <v>0</v>
      </c>
      <c r="AS22" s="2">
        <f>IFERROR(INDEX('Leave-One-Out - Data'!$B:$BA,MATCH($P22,'Leave-One-Out - Data'!$A:$A,0),MATCH(AS$1,'Leave-One-Out - Data'!$B$1:$BA$1,0)),0)</f>
        <v>0.31078026506304746</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0.31033860507607458</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0.31142860685288909</v>
      </c>
      <c r="BD22" s="2">
        <f>IFERROR(INDEX('Leave-One-Out - Data'!$B:$BA,MATCH($P22,'Leave-One-Out - Data'!$A:$A,0),MATCH(BD$1,'Leave-One-Out - Data'!$B$1:$BA$1,0)),0)</f>
        <v>0.31008235609531398</v>
      </c>
      <c r="BE22" s="2">
        <f>IFERROR(INDEX('Leave-One-Out - Data'!$B:$BA,MATCH($P22,'Leave-One-Out - Data'!$A:$A,0),MATCH(BE$1,'Leave-One-Out - Data'!$B$1:$BA$1,0)),0)</f>
        <v>0</v>
      </c>
      <c r="BF22" s="2">
        <f>IFERROR(INDEX('Leave-One-Out - Data'!$B:$BA,MATCH($P22,'Leave-One-Out - Data'!$A:$A,0),MATCH(BF$1,'Leave-One-Out - Data'!$B$1:$BA$1,0)),0)</f>
        <v>0.30834274604916567</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0.31125271055102349</v>
      </c>
      <c r="BN22" s="2">
        <f>IFERROR(INDEX('Leave-One-Out - Data'!$B:$BA,MATCH($P22,'Leave-One-Out - Data'!$A:$A,0),MATCH(BN$1,'Leave-One-Out - Data'!$B$1:$BA$1,0)),0)</f>
        <v>0</v>
      </c>
      <c r="BO22" s="2">
        <f>IFERROR(INDEX('Leave-One-Out - Data'!$B:$BA,MATCH($P22,'Leave-One-Out - Data'!$A:$A,0),MATCH(BO$1,'Leave-One-Out - Data'!$B$1:$BA$1,0)),0)</f>
        <v>0.310046250373125</v>
      </c>
      <c r="BP22" s="2">
        <f>IFERROR(INDEX('Leave-One-Out - Data'!$B:$BA,MATCH($P22,'Leave-One-Out - Data'!$A:$A,0),MATCH(BP$1,'Leave-One-Out - Data'!$B$1:$BA$1,0)),0)</f>
        <v>0.30859777352213857</v>
      </c>
      <c r="BQ22" s="2"/>
    </row>
    <row r="23" spans="16:69" x14ac:dyDescent="0.25">
      <c r="P23">
        <f>'Leave-One-Out - Data'!A22</f>
        <v>2002</v>
      </c>
      <c r="Q23" s="2">
        <f>IFERROR(INDEX('Leave-One-Out - Data'!$B:$BA,MATCH($P23,'Leave-One-Out - Data'!$A:$A,0),MATCH(Q$1,'Leave-One-Out - Data'!$B$1:$BA$1,0)),0)</f>
        <v>0.33266532421112061</v>
      </c>
      <c r="R23" s="2">
        <f>IFERROR(INDEX('Leave-One-Out - Data'!$B:$BA,MATCH($P23,'Leave-One-Out - Data'!$A:$A,0),MATCH(R$1,'Leave-One-Out - Data'!$B$1:$BA$1,0)),0)</f>
        <v>0.31471189543604849</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0.31445334485173232</v>
      </c>
      <c r="W23" s="2">
        <f>IFERROR(INDEX('Leave-One-Out - Data'!$B:$BA,MATCH($P23,'Leave-One-Out - Data'!$A:$A,0),MATCH(W$1,'Leave-One-Out - Data'!$B$1:$BA$1,0)),0)</f>
        <v>0</v>
      </c>
      <c r="X23" s="2">
        <f>IFERROR(INDEX('Leave-One-Out - Data'!$B:$BA,MATCH($P23,'Leave-One-Out - Data'!$A:$A,0),MATCH(X$1,'Leave-One-Out - Data'!$B$1:$BA$1,0)),0)</f>
        <v>0.31534452420473102</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0.3146997691690922</v>
      </c>
      <c r="AG23" s="2">
        <f>IFERROR(INDEX('Leave-One-Out - Data'!$B:$BA,MATCH($P23,'Leave-One-Out - Data'!$A:$A,0),MATCH(AG$1,'Leave-One-Out - Data'!$B$1:$BA$1,0)),0)</f>
        <v>0</v>
      </c>
      <c r="AH23" s="2">
        <f>IFERROR(INDEX('Leave-One-Out - Data'!$B:$BA,MATCH($P23,'Leave-One-Out - Data'!$A:$A,0),MATCH(AH$1,'Leave-One-Out - Data'!$B$1:$BA$1,0)),0)</f>
        <v>0.31205153936147689</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0.31942341497540472</v>
      </c>
      <c r="AP23" s="2">
        <f>IFERROR(INDEX('Leave-One-Out - Data'!$B:$BA,MATCH($P23,'Leave-One-Out - Data'!$A:$A,0),MATCH(AP$1,'Leave-One-Out - Data'!$B$1:$BA$1,0)),0)</f>
        <v>0</v>
      </c>
      <c r="AQ23" s="2">
        <f>IFERROR(INDEX('Leave-One-Out - Data'!$B:$BA,MATCH($P23,'Leave-One-Out - Data'!$A:$A,0),MATCH(AQ$1,'Leave-One-Out - Data'!$B$1:$BA$1,0)),0)</f>
        <v>0.31613848453760146</v>
      </c>
      <c r="AR23" s="2">
        <f>IFERROR(INDEX('Leave-One-Out - Data'!$B:$BA,MATCH($P23,'Leave-One-Out - Data'!$A:$A,0),MATCH(AR$1,'Leave-One-Out - Data'!$B$1:$BA$1,0)),0)</f>
        <v>0</v>
      </c>
      <c r="AS23" s="2">
        <f>IFERROR(INDEX('Leave-One-Out - Data'!$B:$BA,MATCH($P23,'Leave-One-Out - Data'!$A:$A,0),MATCH(AS$1,'Leave-One-Out - Data'!$B$1:$BA$1,0)),0)</f>
        <v>0.31489478719234465</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0.31495475748181345</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0.31445742961764334</v>
      </c>
      <c r="BD23" s="2">
        <f>IFERROR(INDEX('Leave-One-Out - Data'!$B:$BA,MATCH($P23,'Leave-One-Out - Data'!$A:$A,0),MATCH(BD$1,'Leave-One-Out - Data'!$B$1:$BA$1,0)),0)</f>
        <v>0.31650619107484823</v>
      </c>
      <c r="BE23" s="2">
        <f>IFERROR(INDEX('Leave-One-Out - Data'!$B:$BA,MATCH($P23,'Leave-One-Out - Data'!$A:$A,0),MATCH(BE$1,'Leave-One-Out - Data'!$B$1:$BA$1,0)),0)</f>
        <v>0</v>
      </c>
      <c r="BF23" s="2">
        <f>IFERROR(INDEX('Leave-One-Out - Data'!$B:$BA,MATCH($P23,'Leave-One-Out - Data'!$A:$A,0),MATCH(BF$1,'Leave-One-Out - Data'!$B$1:$BA$1,0)),0)</f>
        <v>0.31422568491101266</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0.31269395253062249</v>
      </c>
      <c r="BN23" s="2">
        <f>IFERROR(INDEX('Leave-One-Out - Data'!$B:$BA,MATCH($P23,'Leave-One-Out - Data'!$A:$A,0),MATCH(BN$1,'Leave-One-Out - Data'!$B$1:$BA$1,0)),0)</f>
        <v>0</v>
      </c>
      <c r="BO23" s="2">
        <f>IFERROR(INDEX('Leave-One-Out - Data'!$B:$BA,MATCH($P23,'Leave-One-Out - Data'!$A:$A,0),MATCH(BO$1,'Leave-One-Out - Data'!$B$1:$BA$1,0)),0)</f>
        <v>0.31498512583971022</v>
      </c>
      <c r="BP23" s="2">
        <f>IFERROR(INDEX('Leave-One-Out - Data'!$B:$BA,MATCH($P23,'Leave-One-Out - Data'!$A:$A,0),MATCH(BP$1,'Leave-One-Out - Data'!$B$1:$BA$1,0)),0)</f>
        <v>0.31408767798542969</v>
      </c>
      <c r="BQ23" s="2"/>
    </row>
    <row r="24" spans="16:69" x14ac:dyDescent="0.25">
      <c r="P24">
        <f>'Leave-One-Out - Data'!A23</f>
        <v>2003</v>
      </c>
      <c r="Q24" s="2">
        <f>IFERROR(INDEX('Leave-One-Out - Data'!$B:$BA,MATCH($P24,'Leave-One-Out - Data'!$A:$A,0),MATCH(Q$1,'Leave-One-Out - Data'!$B$1:$BA$1,0)),0)</f>
        <v>0.29126214981079102</v>
      </c>
      <c r="R24" s="2">
        <f>IFERROR(INDEX('Leave-One-Out - Data'!$B:$BA,MATCH($P24,'Leave-One-Out - Data'!$A:$A,0),MATCH(R$1,'Leave-One-Out - Data'!$B$1:$BA$1,0)),0)</f>
        <v>0.30234938293695446</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0.30146908664703365</v>
      </c>
      <c r="W24" s="2">
        <f>IFERROR(INDEX('Leave-One-Out - Data'!$B:$BA,MATCH($P24,'Leave-One-Out - Data'!$A:$A,0),MATCH(W$1,'Leave-One-Out - Data'!$B$1:$BA$1,0)),0)</f>
        <v>0</v>
      </c>
      <c r="X24" s="2">
        <f>IFERROR(INDEX('Leave-One-Out - Data'!$B:$BA,MATCH($P24,'Leave-One-Out - Data'!$A:$A,0),MATCH(X$1,'Leave-One-Out - Data'!$B$1:$BA$1,0)),0)</f>
        <v>0.30296825709939001</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0.30222605031728739</v>
      </c>
      <c r="AG24" s="2">
        <f>IFERROR(INDEX('Leave-One-Out - Data'!$B:$BA,MATCH($P24,'Leave-One-Out - Data'!$A:$A,0),MATCH(AG$1,'Leave-One-Out - Data'!$B$1:$BA$1,0)),0)</f>
        <v>0</v>
      </c>
      <c r="AH24" s="2">
        <f>IFERROR(INDEX('Leave-One-Out - Data'!$B:$BA,MATCH($P24,'Leave-One-Out - Data'!$A:$A,0),MATCH(AH$1,'Leave-One-Out - Data'!$B$1:$BA$1,0)),0)</f>
        <v>0.3013063645362854</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0.29462394762039185</v>
      </c>
      <c r="AP24" s="2">
        <f>IFERROR(INDEX('Leave-One-Out - Data'!$B:$BA,MATCH($P24,'Leave-One-Out - Data'!$A:$A,0),MATCH(AP$1,'Leave-One-Out - Data'!$B$1:$BA$1,0)),0)</f>
        <v>0</v>
      </c>
      <c r="AQ24" s="2">
        <f>IFERROR(INDEX('Leave-One-Out - Data'!$B:$BA,MATCH($P24,'Leave-One-Out - Data'!$A:$A,0),MATCH(AQ$1,'Leave-One-Out - Data'!$B$1:$BA$1,0)),0)</f>
        <v>0.30277555620670321</v>
      </c>
      <c r="AR24" s="2">
        <f>IFERROR(INDEX('Leave-One-Out - Data'!$B:$BA,MATCH($P24,'Leave-One-Out - Data'!$A:$A,0),MATCH(AR$1,'Leave-One-Out - Data'!$B$1:$BA$1,0)),0)</f>
        <v>0</v>
      </c>
      <c r="AS24" s="2">
        <f>IFERROR(INDEX('Leave-One-Out - Data'!$B:$BA,MATCH($P24,'Leave-One-Out - Data'!$A:$A,0),MATCH(AS$1,'Leave-One-Out - Data'!$B$1:$BA$1,0)),0)</f>
        <v>0.30239255395531656</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0.30142951858043665</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0.30372305861115456</v>
      </c>
      <c r="BD24" s="2">
        <f>IFERROR(INDEX('Leave-One-Out - Data'!$B:$BA,MATCH($P24,'Leave-One-Out - Data'!$A:$A,0),MATCH(BD$1,'Leave-One-Out - Data'!$B$1:$BA$1,0)),0)</f>
        <v>0.30061212998628617</v>
      </c>
      <c r="BE24" s="2">
        <f>IFERROR(INDEX('Leave-One-Out - Data'!$B:$BA,MATCH($P24,'Leave-One-Out - Data'!$A:$A,0),MATCH(BE$1,'Leave-One-Out - Data'!$B$1:$BA$1,0)),0)</f>
        <v>0</v>
      </c>
      <c r="BF24" s="2">
        <f>IFERROR(INDEX('Leave-One-Out - Data'!$B:$BA,MATCH($P24,'Leave-One-Out - Data'!$A:$A,0),MATCH(BF$1,'Leave-One-Out - Data'!$B$1:$BA$1,0)),0)</f>
        <v>0.30425256642699239</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0.30200543656945228</v>
      </c>
      <c r="BN24" s="2">
        <f>IFERROR(INDEX('Leave-One-Out - Data'!$B:$BA,MATCH($P24,'Leave-One-Out - Data'!$A:$A,0),MATCH(BN$1,'Leave-One-Out - Data'!$B$1:$BA$1,0)),0)</f>
        <v>0</v>
      </c>
      <c r="BO24" s="2">
        <f>IFERROR(INDEX('Leave-One-Out - Data'!$B:$BA,MATCH($P24,'Leave-One-Out - Data'!$A:$A,0),MATCH(BO$1,'Leave-One-Out - Data'!$B$1:$BA$1,0)),0)</f>
        <v>0.30243335628509521</v>
      </c>
      <c r="BP24" s="2">
        <f>IFERROR(INDEX('Leave-One-Out - Data'!$B:$BA,MATCH($P24,'Leave-One-Out - Data'!$A:$A,0),MATCH(BP$1,'Leave-One-Out - Data'!$B$1:$BA$1,0)),0)</f>
        <v>0.30632220190763471</v>
      </c>
      <c r="BQ24" s="2"/>
    </row>
    <row r="25" spans="16:69" x14ac:dyDescent="0.25">
      <c r="P25">
        <f>'Leave-One-Out - Data'!A24</f>
        <v>2004</v>
      </c>
      <c r="Q25" s="2">
        <f>IFERROR(INDEX('Leave-One-Out - Data'!$B:$BA,MATCH($P25,'Leave-One-Out - Data'!$A:$A,0),MATCH(Q$1,'Leave-One-Out - Data'!$B$1:$BA$1,0)),0)</f>
        <v>0.30158731341362</v>
      </c>
      <c r="R25" s="2">
        <f>IFERROR(INDEX('Leave-One-Out - Data'!$B:$BA,MATCH($P25,'Leave-One-Out - Data'!$A:$A,0),MATCH(R$1,'Leave-One-Out - Data'!$B$1:$BA$1,0)),0)</f>
        <v>0.29137469252943998</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0.29092889952659612</v>
      </c>
      <c r="W25" s="2">
        <f>IFERROR(INDEX('Leave-One-Out - Data'!$B:$BA,MATCH($P25,'Leave-One-Out - Data'!$A:$A,0),MATCH(W$1,'Leave-One-Out - Data'!$B$1:$BA$1,0)),0)</f>
        <v>0</v>
      </c>
      <c r="X25" s="2">
        <f>IFERROR(INDEX('Leave-One-Out - Data'!$B:$BA,MATCH($P25,'Leave-One-Out - Data'!$A:$A,0),MATCH(X$1,'Leave-One-Out - Data'!$B$1:$BA$1,0)),0)</f>
        <v>0.29264234974980352</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0.29059311181306846</v>
      </c>
      <c r="AG25" s="2">
        <f>IFERROR(INDEX('Leave-One-Out - Data'!$B:$BA,MATCH($P25,'Leave-One-Out - Data'!$A:$A,0),MATCH(AG$1,'Leave-One-Out - Data'!$B$1:$BA$1,0)),0)</f>
        <v>0</v>
      </c>
      <c r="AH25" s="2">
        <f>IFERROR(INDEX('Leave-One-Out - Data'!$B:$BA,MATCH($P25,'Leave-One-Out - Data'!$A:$A,0),MATCH(AH$1,'Leave-One-Out - Data'!$B$1:$BA$1,0)),0)</f>
        <v>0.29295792526006698</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0.29689502224326131</v>
      </c>
      <c r="AP25" s="2">
        <f>IFERROR(INDEX('Leave-One-Out - Data'!$B:$BA,MATCH($P25,'Leave-One-Out - Data'!$A:$A,0),MATCH(AP$1,'Leave-One-Out - Data'!$B$1:$BA$1,0)),0)</f>
        <v>0</v>
      </c>
      <c r="AQ25" s="2">
        <f>IFERROR(INDEX('Leave-One-Out - Data'!$B:$BA,MATCH($P25,'Leave-One-Out - Data'!$A:$A,0),MATCH(AQ$1,'Leave-One-Out - Data'!$B$1:$BA$1,0)),0)</f>
        <v>0.28996952193975445</v>
      </c>
      <c r="AR25" s="2">
        <f>IFERROR(INDEX('Leave-One-Out - Data'!$B:$BA,MATCH($P25,'Leave-One-Out - Data'!$A:$A,0),MATCH(AR$1,'Leave-One-Out - Data'!$B$1:$BA$1,0)),0)</f>
        <v>0</v>
      </c>
      <c r="AS25" s="2">
        <f>IFERROR(INDEX('Leave-One-Out - Data'!$B:$BA,MATCH($P25,'Leave-One-Out - Data'!$A:$A,0),MATCH(AS$1,'Leave-One-Out - Data'!$B$1:$BA$1,0)),0)</f>
        <v>0.29157400223612784</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0.29192570370435716</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0.29030382844805719</v>
      </c>
      <c r="BD25" s="2">
        <f>IFERROR(INDEX('Leave-One-Out - Data'!$B:$BA,MATCH($P25,'Leave-One-Out - Data'!$A:$A,0),MATCH(BD$1,'Leave-One-Out - Data'!$B$1:$BA$1,0)),0)</f>
        <v>0.28719205597043035</v>
      </c>
      <c r="BE25" s="2">
        <f>IFERROR(INDEX('Leave-One-Out - Data'!$B:$BA,MATCH($P25,'Leave-One-Out - Data'!$A:$A,0),MATCH(BE$1,'Leave-One-Out - Data'!$B$1:$BA$1,0)),0)</f>
        <v>0</v>
      </c>
      <c r="BF25" s="2">
        <f>IFERROR(INDEX('Leave-One-Out - Data'!$B:$BA,MATCH($P25,'Leave-One-Out - Data'!$A:$A,0),MATCH(BF$1,'Leave-One-Out - Data'!$B$1:$BA$1,0)),0)</f>
        <v>0.28923063346743588</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0.29158120471239091</v>
      </c>
      <c r="BN25" s="2">
        <f>IFERROR(INDEX('Leave-One-Out - Data'!$B:$BA,MATCH($P25,'Leave-One-Out - Data'!$A:$A,0),MATCH(BN$1,'Leave-One-Out - Data'!$B$1:$BA$1,0)),0)</f>
        <v>0</v>
      </c>
      <c r="BO25" s="2">
        <f>IFERROR(INDEX('Leave-One-Out - Data'!$B:$BA,MATCH($P25,'Leave-One-Out - Data'!$A:$A,0),MATCH(BO$1,'Leave-One-Out - Data'!$B$1:$BA$1,0)),0)</f>
        <v>0.29120634427666664</v>
      </c>
      <c r="BP25" s="2">
        <f>IFERROR(INDEX('Leave-One-Out - Data'!$B:$BA,MATCH($P25,'Leave-One-Out - Data'!$A:$A,0),MATCH(BP$1,'Leave-One-Out - Data'!$B$1:$BA$1,0)),0)</f>
        <v>0.2866540916264057</v>
      </c>
      <c r="BQ25" s="2"/>
    </row>
    <row r="26" spans="16:69" x14ac:dyDescent="0.25">
      <c r="P26">
        <f>'Leave-One-Out - Data'!A25</f>
        <v>2005</v>
      </c>
      <c r="Q26" s="2">
        <f>IFERROR(INDEX('Leave-One-Out - Data'!$B:$BA,MATCH($P26,'Leave-One-Out - Data'!$A:$A,0),MATCH(Q$1,'Leave-One-Out - Data'!$B$1:$BA$1,0)),0)</f>
        <v>0.29263156652450562</v>
      </c>
      <c r="R26" s="2">
        <f>IFERROR(INDEX('Leave-One-Out - Data'!$B:$BA,MATCH($P26,'Leave-One-Out - Data'!$A:$A,0),MATCH(R$1,'Leave-One-Out - Data'!$B$1:$BA$1,0)),0)</f>
        <v>0.30309589132666587</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0.30437373761832714</v>
      </c>
      <c r="W26" s="2">
        <f>IFERROR(INDEX('Leave-One-Out - Data'!$B:$BA,MATCH($P26,'Leave-One-Out - Data'!$A:$A,0),MATCH(W$1,'Leave-One-Out - Data'!$B$1:$BA$1,0)),0)</f>
        <v>0</v>
      </c>
      <c r="X26" s="2">
        <f>IFERROR(INDEX('Leave-One-Out - Data'!$B:$BA,MATCH($P26,'Leave-One-Out - Data'!$A:$A,0),MATCH(X$1,'Leave-One-Out - Data'!$B$1:$BA$1,0)),0)</f>
        <v>0.29964438226819035</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0.30230496808886526</v>
      </c>
      <c r="AG26" s="2">
        <f>IFERROR(INDEX('Leave-One-Out - Data'!$B:$BA,MATCH($P26,'Leave-One-Out - Data'!$A:$A,0),MATCH(AG$1,'Leave-One-Out - Data'!$B$1:$BA$1,0)),0)</f>
        <v>0</v>
      </c>
      <c r="AH26" s="2">
        <f>IFERROR(INDEX('Leave-One-Out - Data'!$B:$BA,MATCH($P26,'Leave-One-Out - Data'!$A:$A,0),MATCH(AH$1,'Leave-One-Out - Data'!$B$1:$BA$1,0)),0)</f>
        <v>0.30536689111590387</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0.30988353051245215</v>
      </c>
      <c r="AP26" s="2">
        <f>IFERROR(INDEX('Leave-One-Out - Data'!$B:$BA,MATCH($P26,'Leave-One-Out - Data'!$A:$A,0),MATCH(AP$1,'Leave-One-Out - Data'!$B$1:$BA$1,0)),0)</f>
        <v>0</v>
      </c>
      <c r="AQ26" s="2">
        <f>IFERROR(INDEX('Leave-One-Out - Data'!$B:$BA,MATCH($P26,'Leave-One-Out - Data'!$A:$A,0),MATCH(AQ$1,'Leave-One-Out - Data'!$B$1:$BA$1,0)),0)</f>
        <v>0.30657473622262477</v>
      </c>
      <c r="AR26" s="2">
        <f>IFERROR(INDEX('Leave-One-Out - Data'!$B:$BA,MATCH($P26,'Leave-One-Out - Data'!$A:$A,0),MATCH(AR$1,'Leave-One-Out - Data'!$B$1:$BA$1,0)),0)</f>
        <v>0</v>
      </c>
      <c r="AS26" s="2">
        <f>IFERROR(INDEX('Leave-One-Out - Data'!$B:$BA,MATCH($P26,'Leave-One-Out - Data'!$A:$A,0),MATCH(AS$1,'Leave-One-Out - Data'!$B$1:$BA$1,0)),0)</f>
        <v>0.30258850681781768</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0.30438701057434081</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0.30589067718386653</v>
      </c>
      <c r="BD26" s="2">
        <f>IFERROR(INDEX('Leave-One-Out - Data'!$B:$BA,MATCH($P26,'Leave-One-Out - Data'!$A:$A,0),MATCH(BD$1,'Leave-One-Out - Data'!$B$1:$BA$1,0)),0)</f>
        <v>0.30325385585427284</v>
      </c>
      <c r="BE26" s="2">
        <f>IFERROR(INDEX('Leave-One-Out - Data'!$B:$BA,MATCH($P26,'Leave-One-Out - Data'!$A:$A,0),MATCH(BE$1,'Leave-One-Out - Data'!$B$1:$BA$1,0)),0)</f>
        <v>0</v>
      </c>
      <c r="BF26" s="2">
        <f>IFERROR(INDEX('Leave-One-Out - Data'!$B:$BA,MATCH($P26,'Leave-One-Out - Data'!$A:$A,0),MATCH(BF$1,'Leave-One-Out - Data'!$B$1:$BA$1,0)),0)</f>
        <v>0.30154759523272512</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0.30295822802186018</v>
      </c>
      <c r="BN26" s="2">
        <f>IFERROR(INDEX('Leave-One-Out - Data'!$B:$BA,MATCH($P26,'Leave-One-Out - Data'!$A:$A,0),MATCH(BN$1,'Leave-One-Out - Data'!$B$1:$BA$1,0)),0)</f>
        <v>0</v>
      </c>
      <c r="BO26" s="2">
        <f>IFERROR(INDEX('Leave-One-Out - Data'!$B:$BA,MATCH($P26,'Leave-One-Out - Data'!$A:$A,0),MATCH(BO$1,'Leave-One-Out - Data'!$B$1:$BA$1,0)),0)</f>
        <v>0.3041515633314848</v>
      </c>
      <c r="BP26" s="2">
        <f>IFERROR(INDEX('Leave-One-Out - Data'!$B:$BA,MATCH($P26,'Leave-One-Out - Data'!$A:$A,0),MATCH(BP$1,'Leave-One-Out - Data'!$B$1:$BA$1,0)),0)</f>
        <v>0.30300122426450254</v>
      </c>
      <c r="BQ26" s="2"/>
    </row>
    <row r="27" spans="16:69" x14ac:dyDescent="0.25">
      <c r="P27">
        <f>'Leave-One-Out - Data'!A26</f>
        <v>2006</v>
      </c>
      <c r="Q27" s="2">
        <f>IFERROR(INDEX('Leave-One-Out - Data'!$B:$BA,MATCH($P27,'Leave-One-Out - Data'!$A:$A,0),MATCH(Q$1,'Leave-One-Out - Data'!$B$1:$BA$1,0)),0)</f>
        <v>0.31662869453430176</v>
      </c>
      <c r="R27" s="2">
        <f>IFERROR(INDEX('Leave-One-Out - Data'!$B:$BA,MATCH($P27,'Leave-One-Out - Data'!$A:$A,0),MATCH(R$1,'Leave-One-Out - Data'!$B$1:$BA$1,0)),0)</f>
        <v>0.30032211939990522</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0.30105012089014055</v>
      </c>
      <c r="W27" s="2">
        <f>IFERROR(INDEX('Leave-One-Out - Data'!$B:$BA,MATCH($P27,'Leave-One-Out - Data'!$A:$A,0),MATCH(W$1,'Leave-One-Out - Data'!$B$1:$BA$1,0)),0)</f>
        <v>0</v>
      </c>
      <c r="X27" s="2">
        <f>IFERROR(INDEX('Leave-One-Out - Data'!$B:$BA,MATCH($P27,'Leave-One-Out - Data'!$A:$A,0),MATCH(X$1,'Leave-One-Out - Data'!$B$1:$BA$1,0)),0)</f>
        <v>0.2997298351228237</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0.30026292039453978</v>
      </c>
      <c r="AG27" s="2">
        <f>IFERROR(INDEX('Leave-One-Out - Data'!$B:$BA,MATCH($P27,'Leave-One-Out - Data'!$A:$A,0),MATCH(AG$1,'Leave-One-Out - Data'!$B$1:$BA$1,0)),0)</f>
        <v>0</v>
      </c>
      <c r="AH27" s="2">
        <f>IFERROR(INDEX('Leave-One-Out - Data'!$B:$BA,MATCH($P27,'Leave-One-Out - Data'!$A:$A,0),MATCH(AH$1,'Leave-One-Out - Data'!$B$1:$BA$1,0)),0)</f>
        <v>0.30218231022357944</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0.30139953847229484</v>
      </c>
      <c r="AP27" s="2">
        <f>IFERROR(INDEX('Leave-One-Out - Data'!$B:$BA,MATCH($P27,'Leave-One-Out - Data'!$A:$A,0),MATCH(AP$1,'Leave-One-Out - Data'!$B$1:$BA$1,0)),0)</f>
        <v>0</v>
      </c>
      <c r="AQ27" s="2">
        <f>IFERROR(INDEX('Leave-One-Out - Data'!$B:$BA,MATCH($P27,'Leave-One-Out - Data'!$A:$A,0),MATCH(AQ$1,'Leave-One-Out - Data'!$B$1:$BA$1,0)),0)</f>
        <v>0.29805711904168125</v>
      </c>
      <c r="AR27" s="2">
        <f>IFERROR(INDEX('Leave-One-Out - Data'!$B:$BA,MATCH($P27,'Leave-One-Out - Data'!$A:$A,0),MATCH(AR$1,'Leave-One-Out - Data'!$B$1:$BA$1,0)),0)</f>
        <v>0</v>
      </c>
      <c r="AS27" s="2">
        <f>IFERROR(INDEX('Leave-One-Out - Data'!$B:$BA,MATCH($P27,'Leave-One-Out - Data'!$A:$A,0),MATCH(AS$1,'Leave-One-Out - Data'!$B$1:$BA$1,0)),0)</f>
        <v>0.30103140684962276</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0.30082124112546438</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0.29984884072840212</v>
      </c>
      <c r="BD27" s="2">
        <f>IFERROR(INDEX('Leave-One-Out - Data'!$B:$BA,MATCH($P27,'Leave-One-Out - Data'!$A:$A,0),MATCH(BD$1,'Leave-One-Out - Data'!$B$1:$BA$1,0)),0)</f>
        <v>0.29858344681560989</v>
      </c>
      <c r="BE27" s="2">
        <f>IFERROR(INDEX('Leave-One-Out - Data'!$B:$BA,MATCH($P27,'Leave-One-Out - Data'!$A:$A,0),MATCH(BE$1,'Leave-One-Out - Data'!$B$1:$BA$1,0)),0)</f>
        <v>0</v>
      </c>
      <c r="BF27" s="2">
        <f>IFERROR(INDEX('Leave-One-Out - Data'!$B:$BA,MATCH($P27,'Leave-One-Out - Data'!$A:$A,0),MATCH(BF$1,'Leave-One-Out - Data'!$B$1:$BA$1,0)),0)</f>
        <v>0.29934279908239841</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0.30077802301943302</v>
      </c>
      <c r="BN27" s="2">
        <f>IFERROR(INDEX('Leave-One-Out - Data'!$B:$BA,MATCH($P27,'Leave-One-Out - Data'!$A:$A,0),MATCH(BN$1,'Leave-One-Out - Data'!$B$1:$BA$1,0)),0)</f>
        <v>0</v>
      </c>
      <c r="BO27" s="2">
        <f>IFERROR(INDEX('Leave-One-Out - Data'!$B:$BA,MATCH($P27,'Leave-One-Out - Data'!$A:$A,0),MATCH(BO$1,'Leave-One-Out - Data'!$B$1:$BA$1,0)),0)</f>
        <v>0.30044804750382897</v>
      </c>
      <c r="BP27" s="2">
        <f>IFERROR(INDEX('Leave-One-Out - Data'!$B:$BA,MATCH($P27,'Leave-One-Out - Data'!$A:$A,0),MATCH(BP$1,'Leave-One-Out - Data'!$B$1:$BA$1,0)),0)</f>
        <v>0.3004171181470156</v>
      </c>
      <c r="BQ27" s="2"/>
    </row>
    <row r="28" spans="16:69" x14ac:dyDescent="0.25">
      <c r="P28">
        <f>'Leave-One-Out - Data'!A27</f>
        <v>2007</v>
      </c>
      <c r="Q28" s="2">
        <f>IFERROR(INDEX('Leave-One-Out - Data'!$B:$BA,MATCH($P28,'Leave-One-Out - Data'!$A:$A,0),MATCH(Q$1,'Leave-One-Out - Data'!$B$1:$BA$1,0)),0)</f>
        <v>0.32378855347633362</v>
      </c>
      <c r="R28" s="2">
        <f>IFERROR(INDEX('Leave-One-Out - Data'!$B:$BA,MATCH($P28,'Leave-One-Out - Data'!$A:$A,0),MATCH(R$1,'Leave-One-Out - Data'!$B$1:$BA$1,0)),0)</f>
        <v>0.30877213242650037</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0.30730259035527707</v>
      </c>
      <c r="W28" s="2">
        <f>IFERROR(INDEX('Leave-One-Out - Data'!$B:$BA,MATCH($P28,'Leave-One-Out - Data'!$A:$A,0),MATCH(W$1,'Leave-One-Out - Data'!$B$1:$BA$1,0)),0)</f>
        <v>0</v>
      </c>
      <c r="X28" s="2">
        <f>IFERROR(INDEX('Leave-One-Out - Data'!$B:$BA,MATCH($P28,'Leave-One-Out - Data'!$A:$A,0),MATCH(X$1,'Leave-One-Out - Data'!$B$1:$BA$1,0)),0)</f>
        <v>0.31032974596321583</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0.30766793595254421</v>
      </c>
      <c r="AG28" s="2">
        <f>IFERROR(INDEX('Leave-One-Out - Data'!$B:$BA,MATCH($P28,'Leave-One-Out - Data'!$A:$A,0),MATCH(AG$1,'Leave-One-Out - Data'!$B$1:$BA$1,0)),0)</f>
        <v>0</v>
      </c>
      <c r="AH28" s="2">
        <f>IFERROR(INDEX('Leave-One-Out - Data'!$B:$BA,MATCH($P28,'Leave-One-Out - Data'!$A:$A,0),MATCH(AH$1,'Leave-One-Out - Data'!$B$1:$BA$1,0)),0)</f>
        <v>0.31048996743559842</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0.30892653332650655</v>
      </c>
      <c r="AP28" s="2">
        <f>IFERROR(INDEX('Leave-One-Out - Data'!$B:$BA,MATCH($P28,'Leave-One-Out - Data'!$A:$A,0),MATCH(AP$1,'Leave-One-Out - Data'!$B$1:$BA$1,0)),0)</f>
        <v>0</v>
      </c>
      <c r="AQ28" s="2">
        <f>IFERROR(INDEX('Leave-One-Out - Data'!$B:$BA,MATCH($P28,'Leave-One-Out - Data'!$A:$A,0),MATCH(AQ$1,'Leave-One-Out - Data'!$B$1:$BA$1,0)),0)</f>
        <v>0.30774059592187408</v>
      </c>
      <c r="AR28" s="2">
        <f>IFERROR(INDEX('Leave-One-Out - Data'!$B:$BA,MATCH($P28,'Leave-One-Out - Data'!$A:$A,0),MATCH(AR$1,'Leave-One-Out - Data'!$B$1:$BA$1,0)),0)</f>
        <v>0</v>
      </c>
      <c r="AS28" s="2">
        <f>IFERROR(INDEX('Leave-One-Out - Data'!$B:$BA,MATCH($P28,'Leave-One-Out - Data'!$A:$A,0),MATCH(AS$1,'Leave-One-Out - Data'!$B$1:$BA$1,0)),0)</f>
        <v>0.30899168500304225</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0.30788339367508888</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0.30929214932024474</v>
      </c>
      <c r="BD28" s="2">
        <f>IFERROR(INDEX('Leave-One-Out - Data'!$B:$BA,MATCH($P28,'Leave-One-Out - Data'!$A:$A,0),MATCH(BD$1,'Leave-One-Out - Data'!$B$1:$BA$1,0)),0)</f>
        <v>0.30890259787440305</v>
      </c>
      <c r="BE28" s="2">
        <f>IFERROR(INDEX('Leave-One-Out - Data'!$B:$BA,MATCH($P28,'Leave-One-Out - Data'!$A:$A,0),MATCH(BE$1,'Leave-One-Out - Data'!$B$1:$BA$1,0)),0)</f>
        <v>0</v>
      </c>
      <c r="BF28" s="2">
        <f>IFERROR(INDEX('Leave-One-Out - Data'!$B:$BA,MATCH($P28,'Leave-One-Out - Data'!$A:$A,0),MATCH(BF$1,'Leave-One-Out - Data'!$B$1:$BA$1,0)),0)</f>
        <v>0.30751311381161206</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0.30979250067472464</v>
      </c>
      <c r="BN28" s="2">
        <f>IFERROR(INDEX('Leave-One-Out - Data'!$B:$BA,MATCH($P28,'Leave-One-Out - Data'!$A:$A,0),MATCH(BN$1,'Leave-One-Out - Data'!$B$1:$BA$1,0)),0)</f>
        <v>0</v>
      </c>
      <c r="BO28" s="2">
        <f>IFERROR(INDEX('Leave-One-Out - Data'!$B:$BA,MATCH($P28,'Leave-One-Out - Data'!$A:$A,0),MATCH(BO$1,'Leave-One-Out - Data'!$B$1:$BA$1,0)),0)</f>
        <v>0.30868092986941337</v>
      </c>
      <c r="BP28" s="2">
        <f>IFERROR(INDEX('Leave-One-Out - Data'!$B:$BA,MATCH($P28,'Leave-One-Out - Data'!$A:$A,0),MATCH(BP$1,'Leave-One-Out - Data'!$B$1:$BA$1,0)),0)</f>
        <v>0.3052318290174007</v>
      </c>
      <c r="BQ28" s="2"/>
    </row>
    <row r="29" spans="16:69" x14ac:dyDescent="0.25">
      <c r="P29">
        <f>'Leave-One-Out - Data'!A28</f>
        <v>2008</v>
      </c>
      <c r="Q29" s="2">
        <f>IFERROR(INDEX('Leave-One-Out - Data'!$B:$BA,MATCH($P29,'Leave-One-Out - Data'!$A:$A,0),MATCH(Q$1,'Leave-One-Out - Data'!$B$1:$BA$1,0)),0)</f>
        <v>0.308270663022995</v>
      </c>
      <c r="R29" s="2">
        <f>IFERROR(INDEX('Leave-One-Out - Data'!$B:$BA,MATCH($P29,'Leave-One-Out - Data'!$A:$A,0),MATCH(R$1,'Leave-One-Out - Data'!$B$1:$BA$1,0)),0)</f>
        <v>0.31561786864697927</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0.31510892082750797</v>
      </c>
      <c r="W29" s="2">
        <f>IFERROR(INDEX('Leave-One-Out - Data'!$B:$BA,MATCH($P29,'Leave-One-Out - Data'!$A:$A,0),MATCH(W$1,'Leave-One-Out - Data'!$B$1:$BA$1,0)),0)</f>
        <v>0</v>
      </c>
      <c r="X29" s="2">
        <f>IFERROR(INDEX('Leave-One-Out - Data'!$B:$BA,MATCH($P29,'Leave-One-Out - Data'!$A:$A,0),MATCH(X$1,'Leave-One-Out - Data'!$B$1:$BA$1,0)),0)</f>
        <v>0.31501253516972061</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0.31516922748088833</v>
      </c>
      <c r="AG29" s="2">
        <f>IFERROR(INDEX('Leave-One-Out - Data'!$B:$BA,MATCH($P29,'Leave-One-Out - Data'!$A:$A,0),MATCH(AG$1,'Leave-One-Out - Data'!$B$1:$BA$1,0)),0)</f>
        <v>0</v>
      </c>
      <c r="AH29" s="2">
        <f>IFERROR(INDEX('Leave-One-Out - Data'!$B:$BA,MATCH($P29,'Leave-One-Out - Data'!$A:$A,0),MATCH(AH$1,'Leave-One-Out - Data'!$B$1:$BA$1,0)),0)</f>
        <v>0.3143104830384254</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0.32128125973045829</v>
      </c>
      <c r="AP29" s="2">
        <f>IFERROR(INDEX('Leave-One-Out - Data'!$B:$BA,MATCH($P29,'Leave-One-Out - Data'!$A:$A,0),MATCH(AP$1,'Leave-One-Out - Data'!$B$1:$BA$1,0)),0)</f>
        <v>0</v>
      </c>
      <c r="AQ29" s="2">
        <f>IFERROR(INDEX('Leave-One-Out - Data'!$B:$BA,MATCH($P29,'Leave-One-Out - Data'!$A:$A,0),MATCH(AQ$1,'Leave-One-Out - Data'!$B$1:$BA$1,0)),0)</f>
        <v>0.31620955808460716</v>
      </c>
      <c r="AR29" s="2">
        <f>IFERROR(INDEX('Leave-One-Out - Data'!$B:$BA,MATCH($P29,'Leave-One-Out - Data'!$A:$A,0),MATCH(AR$1,'Leave-One-Out - Data'!$B$1:$BA$1,0)),0)</f>
        <v>0</v>
      </c>
      <c r="AS29" s="2">
        <f>IFERROR(INDEX('Leave-One-Out - Data'!$B:$BA,MATCH($P29,'Leave-One-Out - Data'!$A:$A,0),MATCH(AS$1,'Leave-One-Out - Data'!$B$1:$BA$1,0)),0)</f>
        <v>0.31604517048597336</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0.31589828647673124</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0.31509605383872985</v>
      </c>
      <c r="BD29" s="2">
        <f>IFERROR(INDEX('Leave-One-Out - Data'!$B:$BA,MATCH($P29,'Leave-One-Out - Data'!$A:$A,0),MATCH(BD$1,'Leave-One-Out - Data'!$B$1:$BA$1,0)),0)</f>
        <v>0.31496131652593612</v>
      </c>
      <c r="BE29" s="2">
        <f>IFERROR(INDEX('Leave-One-Out - Data'!$B:$BA,MATCH($P29,'Leave-One-Out - Data'!$A:$A,0),MATCH(BE$1,'Leave-One-Out - Data'!$B$1:$BA$1,0)),0)</f>
        <v>0</v>
      </c>
      <c r="BF29" s="2">
        <f>IFERROR(INDEX('Leave-One-Out - Data'!$B:$BA,MATCH($P29,'Leave-One-Out - Data'!$A:$A,0),MATCH(BF$1,'Leave-One-Out - Data'!$B$1:$BA$1,0)),0)</f>
        <v>0.31374186730384823</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0.31555269254744045</v>
      </c>
      <c r="BN29" s="2">
        <f>IFERROR(INDEX('Leave-One-Out - Data'!$B:$BA,MATCH($P29,'Leave-One-Out - Data'!$A:$A,0),MATCH(BN$1,'Leave-One-Out - Data'!$B$1:$BA$1,0)),0)</f>
        <v>0</v>
      </c>
      <c r="BO29" s="2">
        <f>IFERROR(INDEX('Leave-One-Out - Data'!$B:$BA,MATCH($P29,'Leave-One-Out - Data'!$A:$A,0),MATCH(BO$1,'Leave-One-Out - Data'!$B$1:$BA$1,0)),0)</f>
        <v>0.31603018297255037</v>
      </c>
      <c r="BP29" s="2">
        <f>IFERROR(INDEX('Leave-One-Out - Data'!$B:$BA,MATCH($P29,'Leave-One-Out - Data'!$A:$A,0),MATCH(BP$1,'Leave-One-Out - Data'!$B$1:$BA$1,0)),0)</f>
        <v>0.30910593448579315</v>
      </c>
      <c r="BQ29" s="2"/>
    </row>
    <row r="30" spans="16:69" x14ac:dyDescent="0.25">
      <c r="P30">
        <f>'Leave-One-Out - Data'!A29</f>
        <v>2009</v>
      </c>
      <c r="Q30" s="2">
        <f>IFERROR(INDEX('Leave-One-Out - Data'!$B:$BA,MATCH($P30,'Leave-One-Out - Data'!$A:$A,0),MATCH(Q$1,'Leave-One-Out - Data'!$B$1:$BA$1,0)),0)</f>
        <v>0.30421686172485352</v>
      </c>
      <c r="R30" s="2">
        <f>IFERROR(INDEX('Leave-One-Out - Data'!$B:$BA,MATCH($P30,'Leave-One-Out - Data'!$A:$A,0),MATCH(R$1,'Leave-One-Out - Data'!$B$1:$BA$1,0)),0)</f>
        <v>0.30088931144773956</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0.30239570413529876</v>
      </c>
      <c r="W30" s="2">
        <f>IFERROR(INDEX('Leave-One-Out - Data'!$B:$BA,MATCH($P30,'Leave-One-Out - Data'!$A:$A,0),MATCH(W$1,'Leave-One-Out - Data'!$B$1:$BA$1,0)),0)</f>
        <v>0</v>
      </c>
      <c r="X30" s="2">
        <f>IFERROR(INDEX('Leave-One-Out - Data'!$B:$BA,MATCH($P30,'Leave-One-Out - Data'!$A:$A,0),MATCH(X$1,'Leave-One-Out - Data'!$B$1:$BA$1,0)),0)</f>
        <v>0.2985149776637554</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0.30072836504876616</v>
      </c>
      <c r="AG30" s="2">
        <f>IFERROR(INDEX('Leave-One-Out - Data'!$B:$BA,MATCH($P30,'Leave-One-Out - Data'!$A:$A,0),MATCH(AG$1,'Leave-One-Out - Data'!$B$1:$BA$1,0)),0)</f>
        <v>0</v>
      </c>
      <c r="AH30" s="2">
        <f>IFERROR(INDEX('Leave-One-Out - Data'!$B:$BA,MATCH($P30,'Leave-One-Out - Data'!$A:$A,0),MATCH(AH$1,'Leave-One-Out - Data'!$B$1:$BA$1,0)),0)</f>
        <v>0.3014890295565128</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0.32094510522484776</v>
      </c>
      <c r="AP30" s="2">
        <f>IFERROR(INDEX('Leave-One-Out - Data'!$B:$BA,MATCH($P30,'Leave-One-Out - Data'!$A:$A,0),MATCH(AP$1,'Leave-One-Out - Data'!$B$1:$BA$1,0)),0)</f>
        <v>0</v>
      </c>
      <c r="AQ30" s="2">
        <f>IFERROR(INDEX('Leave-One-Out - Data'!$B:$BA,MATCH($P30,'Leave-One-Out - Data'!$A:$A,0),MATCH(AQ$1,'Leave-One-Out - Data'!$B$1:$BA$1,0)),0)</f>
        <v>0.30211410893499846</v>
      </c>
      <c r="AR30" s="2">
        <f>IFERROR(INDEX('Leave-One-Out - Data'!$B:$BA,MATCH($P30,'Leave-One-Out - Data'!$A:$A,0),MATCH(AR$1,'Leave-One-Out - Data'!$B$1:$BA$1,0)),0)</f>
        <v>0</v>
      </c>
      <c r="AS30" s="2">
        <f>IFERROR(INDEX('Leave-One-Out - Data'!$B:$BA,MATCH($P30,'Leave-One-Out - Data'!$A:$A,0),MATCH(AS$1,'Leave-One-Out - Data'!$B$1:$BA$1,0)),0)</f>
        <v>0.3006441278606653</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0.30245531386137015</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0.29938835313916212</v>
      </c>
      <c r="BD30" s="2">
        <f>IFERROR(INDEX('Leave-One-Out - Data'!$B:$BA,MATCH($P30,'Leave-One-Out - Data'!$A:$A,0),MATCH(BD$1,'Leave-One-Out - Data'!$B$1:$BA$1,0)),0)</f>
        <v>0.30809693087637424</v>
      </c>
      <c r="BE30" s="2">
        <f>IFERROR(INDEX('Leave-One-Out - Data'!$B:$BA,MATCH($P30,'Leave-One-Out - Data'!$A:$A,0),MATCH(BE$1,'Leave-One-Out - Data'!$B$1:$BA$1,0)),0)</f>
        <v>0</v>
      </c>
      <c r="BF30" s="2">
        <f>IFERROR(INDEX('Leave-One-Out - Data'!$B:$BA,MATCH($P30,'Leave-One-Out - Data'!$A:$A,0),MATCH(BF$1,'Leave-One-Out - Data'!$B$1:$BA$1,0)),0)</f>
        <v>0.29702199961245057</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0.29818876066803934</v>
      </c>
      <c r="BN30" s="2">
        <f>IFERROR(INDEX('Leave-One-Out - Data'!$B:$BA,MATCH($P30,'Leave-One-Out - Data'!$A:$A,0),MATCH(BN$1,'Leave-One-Out - Data'!$B$1:$BA$1,0)),0)</f>
        <v>0</v>
      </c>
      <c r="BO30" s="2">
        <f>IFERROR(INDEX('Leave-One-Out - Data'!$B:$BA,MATCH($P30,'Leave-One-Out - Data'!$A:$A,0),MATCH(BO$1,'Leave-One-Out - Data'!$B$1:$BA$1,0)),0)</f>
        <v>0.30234119902551176</v>
      </c>
      <c r="BP30" s="2">
        <f>IFERROR(INDEX('Leave-One-Out - Data'!$B:$BA,MATCH($P30,'Leave-One-Out - Data'!$A:$A,0),MATCH(BP$1,'Leave-One-Out - Data'!$B$1:$BA$1,0)),0)</f>
        <v>0.29629374559223648</v>
      </c>
      <c r="BQ30" s="2"/>
    </row>
    <row r="31" spans="16:69" x14ac:dyDescent="0.25">
      <c r="P31">
        <f>'Leave-One-Out - Data'!A30</f>
        <v>2010</v>
      </c>
      <c r="Q31" s="2">
        <f>IFERROR(INDEX('Leave-One-Out - Data'!$B:$BA,MATCH($P31,'Leave-One-Out - Data'!$A:$A,0),MATCH(Q$1,'Leave-One-Out - Data'!$B$1:$BA$1,0)),0)</f>
        <v>0.22096318006515503</v>
      </c>
      <c r="R31" s="2">
        <f>IFERROR(INDEX('Leave-One-Out - Data'!$B:$BA,MATCH($P31,'Leave-One-Out - Data'!$A:$A,0),MATCH(R$1,'Leave-One-Out - Data'!$B$1:$BA$1,0)),0)</f>
        <v>0.29165321768820285</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0.29144074623286725</v>
      </c>
      <c r="W31" s="2">
        <f>IFERROR(INDEX('Leave-One-Out - Data'!$B:$BA,MATCH($P31,'Leave-One-Out - Data'!$A:$A,0),MATCH(W$1,'Leave-One-Out - Data'!$B$1:$BA$1,0)),0)</f>
        <v>0</v>
      </c>
      <c r="X31" s="2">
        <f>IFERROR(INDEX('Leave-One-Out - Data'!$B:$BA,MATCH($P31,'Leave-One-Out - Data'!$A:$A,0),MATCH(X$1,'Leave-One-Out - Data'!$B$1:$BA$1,0)),0)</f>
        <v>0.29567557050287718</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0.29059929367899895</v>
      </c>
      <c r="AG31" s="2">
        <f>IFERROR(INDEX('Leave-One-Out - Data'!$B:$BA,MATCH($P31,'Leave-One-Out - Data'!$A:$A,0),MATCH(AG$1,'Leave-One-Out - Data'!$B$1:$BA$1,0)),0)</f>
        <v>0</v>
      </c>
      <c r="AH31" s="2">
        <f>IFERROR(INDEX('Leave-One-Out - Data'!$B:$BA,MATCH($P31,'Leave-One-Out - Data'!$A:$A,0),MATCH(AH$1,'Leave-One-Out - Data'!$B$1:$BA$1,0)),0)</f>
        <v>0.29015937548875803</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0.29151686295866963</v>
      </c>
      <c r="AP31" s="2">
        <f>IFERROR(INDEX('Leave-One-Out - Data'!$B:$BA,MATCH($P31,'Leave-One-Out - Data'!$A:$A,0),MATCH(AP$1,'Leave-One-Out - Data'!$B$1:$BA$1,0)),0)</f>
        <v>0</v>
      </c>
      <c r="AQ31" s="2">
        <f>IFERROR(INDEX('Leave-One-Out - Data'!$B:$BA,MATCH($P31,'Leave-One-Out - Data'!$A:$A,0),MATCH(AQ$1,'Leave-One-Out - Data'!$B$1:$BA$1,0)),0)</f>
        <v>0.29664701770246032</v>
      </c>
      <c r="AR31" s="2">
        <f>IFERROR(INDEX('Leave-One-Out - Data'!$B:$BA,MATCH($P31,'Leave-One-Out - Data'!$A:$A,0),MATCH(AR$1,'Leave-One-Out - Data'!$B$1:$BA$1,0)),0)</f>
        <v>0</v>
      </c>
      <c r="AS31" s="2">
        <f>IFERROR(INDEX('Leave-One-Out - Data'!$B:$BA,MATCH($P31,'Leave-One-Out - Data'!$A:$A,0),MATCH(AS$1,'Leave-One-Out - Data'!$B$1:$BA$1,0)),0)</f>
        <v>0.29130765080451959</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0.2925428599566221</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0.29647017768025397</v>
      </c>
      <c r="BD31" s="2">
        <f>IFERROR(INDEX('Leave-One-Out - Data'!$B:$BA,MATCH($P31,'Leave-One-Out - Data'!$A:$A,0),MATCH(BD$1,'Leave-One-Out - Data'!$B$1:$BA$1,0)),0)</f>
        <v>0.29057643026113511</v>
      </c>
      <c r="BE31" s="2">
        <f>IFERROR(INDEX('Leave-One-Out - Data'!$B:$BA,MATCH($P31,'Leave-One-Out - Data'!$A:$A,0),MATCH(BE$1,'Leave-One-Out - Data'!$B$1:$BA$1,0)),0)</f>
        <v>0</v>
      </c>
      <c r="BF31" s="2">
        <f>IFERROR(INDEX('Leave-One-Out - Data'!$B:$BA,MATCH($P31,'Leave-One-Out - Data'!$A:$A,0),MATCH(BF$1,'Leave-One-Out - Data'!$B$1:$BA$1,0)),0)</f>
        <v>0.29063883259892465</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0.29112167645990844</v>
      </c>
      <c r="BN31" s="2">
        <f>IFERROR(INDEX('Leave-One-Out - Data'!$B:$BA,MATCH($P31,'Leave-One-Out - Data'!$A:$A,0),MATCH(BN$1,'Leave-One-Out - Data'!$B$1:$BA$1,0)),0)</f>
        <v>0</v>
      </c>
      <c r="BO31" s="2">
        <f>IFERROR(INDEX('Leave-One-Out - Data'!$B:$BA,MATCH($P31,'Leave-One-Out - Data'!$A:$A,0),MATCH(BO$1,'Leave-One-Out - Data'!$B$1:$BA$1,0)),0)</f>
        <v>0.29216975609958168</v>
      </c>
      <c r="BP31" s="2">
        <f>IFERROR(INDEX('Leave-One-Out - Data'!$B:$BA,MATCH($P31,'Leave-One-Out - Data'!$A:$A,0),MATCH(BP$1,'Leave-One-Out - Data'!$B$1:$BA$1,0)),0)</f>
        <v>0.2896382240206003</v>
      </c>
      <c r="BQ31" s="2"/>
    </row>
    <row r="32" spans="16:69" x14ac:dyDescent="0.25">
      <c r="P32">
        <f>'Leave-One-Out - Data'!A31</f>
        <v>2011</v>
      </c>
      <c r="Q32" s="2">
        <f>IFERROR(INDEX('Leave-One-Out - Data'!$B:$BA,MATCH($P32,'Leave-One-Out - Data'!$A:$A,0),MATCH(Q$1,'Leave-One-Out - Data'!$B$1:$BA$1,0)),0)</f>
        <v>0.25301206111907959</v>
      </c>
      <c r="R32" s="2">
        <f>IFERROR(INDEX('Leave-One-Out - Data'!$B:$BA,MATCH($P32,'Leave-One-Out - Data'!$A:$A,0),MATCH(R$1,'Leave-One-Out - Data'!$B$1:$BA$1,0)),0)</f>
        <v>0.29056902673840523</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0.29193592372536659</v>
      </c>
      <c r="W32" s="2">
        <f>IFERROR(INDEX('Leave-One-Out - Data'!$B:$BA,MATCH($P32,'Leave-One-Out - Data'!$A:$A,0),MATCH(W$1,'Leave-One-Out - Data'!$B$1:$BA$1,0)),0)</f>
        <v>0</v>
      </c>
      <c r="X32" s="2">
        <f>IFERROR(INDEX('Leave-One-Out - Data'!$B:$BA,MATCH($P32,'Leave-One-Out - Data'!$A:$A,0),MATCH(X$1,'Leave-One-Out - Data'!$B$1:$BA$1,0)),0)</f>
        <v>0.28580039009451863</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0.29059989902377126</v>
      </c>
      <c r="AG32" s="2">
        <f>IFERROR(INDEX('Leave-One-Out - Data'!$B:$BA,MATCH($P32,'Leave-One-Out - Data'!$A:$A,0),MATCH(AG$1,'Leave-One-Out - Data'!$B$1:$BA$1,0)),0)</f>
        <v>0</v>
      </c>
      <c r="AH32" s="2">
        <f>IFERROR(INDEX('Leave-One-Out - Data'!$B:$BA,MATCH($P32,'Leave-One-Out - Data'!$A:$A,0),MATCH(AH$1,'Leave-One-Out - Data'!$B$1:$BA$1,0)),0)</f>
        <v>0.29375540295243263</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0.29479880765080457</v>
      </c>
      <c r="AP32" s="2">
        <f>IFERROR(INDEX('Leave-One-Out - Data'!$B:$BA,MATCH($P32,'Leave-One-Out - Data'!$A:$A,0),MATCH(AP$1,'Leave-One-Out - Data'!$B$1:$BA$1,0)),0)</f>
        <v>0</v>
      </c>
      <c r="AQ32" s="2">
        <f>IFERROR(INDEX('Leave-One-Out - Data'!$B:$BA,MATCH($P32,'Leave-One-Out - Data'!$A:$A,0),MATCH(AQ$1,'Leave-One-Out - Data'!$B$1:$BA$1,0)),0)</f>
        <v>0.29151896306872366</v>
      </c>
      <c r="AR32" s="2">
        <f>IFERROR(INDEX('Leave-One-Out - Data'!$B:$BA,MATCH($P32,'Leave-One-Out - Data'!$A:$A,0),MATCH(AR$1,'Leave-One-Out - Data'!$B$1:$BA$1,0)),0)</f>
        <v>0</v>
      </c>
      <c r="AS32" s="2">
        <f>IFERROR(INDEX('Leave-One-Out - Data'!$B:$BA,MATCH($P32,'Leave-One-Out - Data'!$A:$A,0),MATCH(AS$1,'Leave-One-Out - Data'!$B$1:$BA$1,0)),0)</f>
        <v>0.29089373180270195</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0.29053705477714542</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0.2919302745461464</v>
      </c>
      <c r="BD32" s="2">
        <f>IFERROR(INDEX('Leave-One-Out - Data'!$B:$BA,MATCH($P32,'Leave-One-Out - Data'!$A:$A,0),MATCH(BD$1,'Leave-One-Out - Data'!$B$1:$BA$1,0)),0)</f>
        <v>0.28900659951567653</v>
      </c>
      <c r="BE32" s="2">
        <f>IFERROR(INDEX('Leave-One-Out - Data'!$B:$BA,MATCH($P32,'Leave-One-Out - Data'!$A:$A,0),MATCH(BE$1,'Leave-One-Out - Data'!$B$1:$BA$1,0)),0)</f>
        <v>0</v>
      </c>
      <c r="BF32" s="2">
        <f>IFERROR(INDEX('Leave-One-Out - Data'!$B:$BA,MATCH($P32,'Leave-One-Out - Data'!$A:$A,0),MATCH(BF$1,'Leave-One-Out - Data'!$B$1:$BA$1,0)),0)</f>
        <v>0.28896391046047215</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0.29115187963843348</v>
      </c>
      <c r="BN32" s="2">
        <f>IFERROR(INDEX('Leave-One-Out - Data'!$B:$BA,MATCH($P32,'Leave-One-Out - Data'!$A:$A,0),MATCH(BN$1,'Leave-One-Out - Data'!$B$1:$BA$1,0)),0)</f>
        <v>0</v>
      </c>
      <c r="BO32" s="2">
        <f>IFERROR(INDEX('Leave-One-Out - Data'!$B:$BA,MATCH($P32,'Leave-One-Out - Data'!$A:$A,0),MATCH(BO$1,'Leave-One-Out - Data'!$B$1:$BA$1,0)),0)</f>
        <v>0.29244465842843054</v>
      </c>
      <c r="BP32" s="2">
        <f>IFERROR(INDEX('Leave-One-Out - Data'!$B:$BA,MATCH($P32,'Leave-One-Out - Data'!$A:$A,0),MATCH(BP$1,'Leave-One-Out - Data'!$B$1:$BA$1,0)),0)</f>
        <v>0.29656719866394987</v>
      </c>
      <c r="BQ32" s="2"/>
    </row>
    <row r="33" spans="2:69" x14ac:dyDescent="0.25">
      <c r="P33">
        <f>'Leave-One-Out - Data'!A32</f>
        <v>2012</v>
      </c>
      <c r="Q33" s="2">
        <f>IFERROR(INDEX('Leave-One-Out - Data'!$B:$BA,MATCH($P33,'Leave-One-Out - Data'!$A:$A,0),MATCH(Q$1,'Leave-One-Out - Data'!$B$1:$BA$1,0)),0)</f>
        <v>0.34337350726127625</v>
      </c>
      <c r="R33" s="2">
        <f>IFERROR(INDEX('Leave-One-Out - Data'!$B:$BA,MATCH($P33,'Leave-One-Out - Data'!$A:$A,0),MATCH(R$1,'Leave-One-Out - Data'!$B$1:$BA$1,0)),0)</f>
        <v>0.29605962260067464</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0.29500586190819739</v>
      </c>
      <c r="W33" s="2">
        <f>IFERROR(INDEX('Leave-One-Out - Data'!$B:$BA,MATCH($P33,'Leave-One-Out - Data'!$A:$A,0),MATCH(W$1,'Leave-One-Out - Data'!$B$1:$BA$1,0)),0)</f>
        <v>0</v>
      </c>
      <c r="X33" s="2">
        <f>IFERROR(INDEX('Leave-One-Out - Data'!$B:$BA,MATCH($P33,'Leave-One-Out - Data'!$A:$A,0),MATCH(X$1,'Leave-One-Out - Data'!$B$1:$BA$1,0)),0)</f>
        <v>0.2979836235493421</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0.29481731885671619</v>
      </c>
      <c r="AG33" s="2">
        <f>IFERROR(INDEX('Leave-One-Out - Data'!$B:$BA,MATCH($P33,'Leave-One-Out - Data'!$A:$A,0),MATCH(AG$1,'Leave-One-Out - Data'!$B$1:$BA$1,0)),0)</f>
        <v>0</v>
      </c>
      <c r="AH33" s="2">
        <f>IFERROR(INDEX('Leave-One-Out - Data'!$B:$BA,MATCH($P33,'Leave-One-Out - Data'!$A:$A,0),MATCH(AH$1,'Leave-One-Out - Data'!$B$1:$BA$1,0)),0)</f>
        <v>0.29861804991960528</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0.30148494338989262</v>
      </c>
      <c r="AP33" s="2">
        <f>IFERROR(INDEX('Leave-One-Out - Data'!$B:$BA,MATCH($P33,'Leave-One-Out - Data'!$A:$A,0),MATCH(AP$1,'Leave-One-Out - Data'!$B$1:$BA$1,0)),0)</f>
        <v>0</v>
      </c>
      <c r="AQ33" s="2">
        <f>IFERROR(INDEX('Leave-One-Out - Data'!$B:$BA,MATCH($P33,'Leave-One-Out - Data'!$A:$A,0),MATCH(AQ$1,'Leave-One-Out - Data'!$B$1:$BA$1,0)),0)</f>
        <v>0.29702954885363575</v>
      </c>
      <c r="AR33" s="2">
        <f>IFERROR(INDEX('Leave-One-Out - Data'!$B:$BA,MATCH($P33,'Leave-One-Out - Data'!$A:$A,0),MATCH(AR$1,'Leave-One-Out - Data'!$B$1:$BA$1,0)),0)</f>
        <v>0</v>
      </c>
      <c r="AS33" s="2">
        <f>IFERROR(INDEX('Leave-One-Out - Data'!$B:$BA,MATCH($P33,'Leave-One-Out - Data'!$A:$A,0),MATCH(AS$1,'Leave-One-Out - Data'!$B$1:$BA$1,0)),0)</f>
        <v>0.29530054903030395</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0.29529698584973818</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0.29955740009248261</v>
      </c>
      <c r="BD33" s="2">
        <f>IFERROR(INDEX('Leave-One-Out - Data'!$B:$BA,MATCH($P33,'Leave-One-Out - Data'!$A:$A,0),MATCH(BD$1,'Leave-One-Out - Data'!$B$1:$BA$1,0)),0)</f>
        <v>0.29940994998812676</v>
      </c>
      <c r="BE33" s="2">
        <f>IFERROR(INDEX('Leave-One-Out - Data'!$B:$BA,MATCH($P33,'Leave-One-Out - Data'!$A:$A,0),MATCH(BE$1,'Leave-One-Out - Data'!$B$1:$BA$1,0)),0)</f>
        <v>0</v>
      </c>
      <c r="BF33" s="2">
        <f>IFERROR(INDEX('Leave-One-Out - Data'!$B:$BA,MATCH($P33,'Leave-One-Out - Data'!$A:$A,0),MATCH(BF$1,'Leave-One-Out - Data'!$B$1:$BA$1,0)),0)</f>
        <v>0.29413517016172402</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0.29675695620477199</v>
      </c>
      <c r="BN33" s="2">
        <f>IFERROR(INDEX('Leave-One-Out - Data'!$B:$BA,MATCH($P33,'Leave-One-Out - Data'!$A:$A,0),MATCH(BN$1,'Leave-One-Out - Data'!$B$1:$BA$1,0)),0)</f>
        <v>0</v>
      </c>
      <c r="BO33" s="2">
        <f>IFERROR(INDEX('Leave-One-Out - Data'!$B:$BA,MATCH($P33,'Leave-One-Out - Data'!$A:$A,0),MATCH(BO$1,'Leave-One-Out - Data'!$B$1:$BA$1,0)),0)</f>
        <v>0.29720850190520287</v>
      </c>
      <c r="BP33" s="2">
        <f>IFERROR(INDEX('Leave-One-Out - Data'!$B:$BA,MATCH($P33,'Leave-One-Out - Data'!$A:$A,0),MATCH(BP$1,'Leave-One-Out - Data'!$B$1:$BA$1,0)),0)</f>
        <v>0.28903712508082391</v>
      </c>
      <c r="BQ33" s="2"/>
    </row>
    <row r="34" spans="2:69" x14ac:dyDescent="0.25">
      <c r="P34">
        <f>'Leave-One-Out - Data'!A33</f>
        <v>2013</v>
      </c>
      <c r="Q34" s="2">
        <f>IFERROR(INDEX('Leave-One-Out - Data'!$B:$BA,MATCH($P34,'Leave-One-Out - Data'!$A:$A,0),MATCH(Q$1,'Leave-One-Out - Data'!$B$1:$BA$1,0)),0)</f>
        <v>0.29325512051582336</v>
      </c>
      <c r="R34" s="2">
        <f>IFERROR(INDEX('Leave-One-Out - Data'!$B:$BA,MATCH($P34,'Leave-One-Out - Data'!$A:$A,0),MATCH(R$1,'Leave-One-Out - Data'!$B$1:$BA$1,0)),0)</f>
        <v>0.27607860396802425</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0.27575894196331502</v>
      </c>
      <c r="W34" s="2">
        <f>IFERROR(INDEX('Leave-One-Out - Data'!$B:$BA,MATCH($P34,'Leave-One-Out - Data'!$A:$A,0),MATCH(W$1,'Leave-One-Out - Data'!$B$1:$BA$1,0)),0)</f>
        <v>0</v>
      </c>
      <c r="X34" s="2">
        <f>IFERROR(INDEX('Leave-One-Out - Data'!$B:$BA,MATCH($P34,'Leave-One-Out - Data'!$A:$A,0),MATCH(X$1,'Leave-One-Out - Data'!$B$1:$BA$1,0)),0)</f>
        <v>0.27496226873993868</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0.27601645456254487</v>
      </c>
      <c r="AG34" s="2">
        <f>IFERROR(INDEX('Leave-One-Out - Data'!$B:$BA,MATCH($P34,'Leave-One-Out - Data'!$A:$A,0),MATCH(AG$1,'Leave-One-Out - Data'!$B$1:$BA$1,0)),0)</f>
        <v>0</v>
      </c>
      <c r="AH34" s="2">
        <f>IFERROR(INDEX('Leave-One-Out - Data'!$B:$BA,MATCH($P34,'Leave-One-Out - Data'!$A:$A,0),MATCH(AH$1,'Leave-One-Out - Data'!$B$1:$BA$1,0)),0)</f>
        <v>0.27628158017992976</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0.2946156756877899</v>
      </c>
      <c r="AP34" s="2">
        <f>IFERROR(INDEX('Leave-One-Out - Data'!$B:$BA,MATCH($P34,'Leave-One-Out - Data'!$A:$A,0),MATCH(AP$1,'Leave-One-Out - Data'!$B$1:$BA$1,0)),0)</f>
        <v>0</v>
      </c>
      <c r="AQ34" s="2">
        <f>IFERROR(INDEX('Leave-One-Out - Data'!$B:$BA,MATCH($P34,'Leave-One-Out - Data'!$A:$A,0),MATCH(AQ$1,'Leave-One-Out - Data'!$B$1:$BA$1,0)),0)</f>
        <v>0.27406876698136329</v>
      </c>
      <c r="AR34" s="2">
        <f>IFERROR(INDEX('Leave-One-Out - Data'!$B:$BA,MATCH($P34,'Leave-One-Out - Data'!$A:$A,0),MATCH(AR$1,'Leave-One-Out - Data'!$B$1:$BA$1,0)),0)</f>
        <v>0</v>
      </c>
      <c r="AS34" s="2">
        <f>IFERROR(INDEX('Leave-One-Out - Data'!$B:$BA,MATCH($P34,'Leave-One-Out - Data'!$A:$A,0),MATCH(AS$1,'Leave-One-Out - Data'!$B$1:$BA$1,0)),0)</f>
        <v>0.27651644809544085</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0.27569343578815464</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0.27286008495092395</v>
      </c>
      <c r="BD34" s="2">
        <f>IFERROR(INDEX('Leave-One-Out - Data'!$B:$BA,MATCH($P34,'Leave-One-Out - Data'!$A:$A,0),MATCH(BD$1,'Leave-One-Out - Data'!$B$1:$BA$1,0)),0)</f>
        <v>0.27582240130007268</v>
      </c>
      <c r="BE34" s="2">
        <f>IFERROR(INDEX('Leave-One-Out - Data'!$B:$BA,MATCH($P34,'Leave-One-Out - Data'!$A:$A,0),MATCH(BE$1,'Leave-One-Out - Data'!$B$1:$BA$1,0)),0)</f>
        <v>0</v>
      </c>
      <c r="BF34" s="2">
        <f>IFERROR(INDEX('Leave-One-Out - Data'!$B:$BA,MATCH($P34,'Leave-One-Out - Data'!$A:$A,0),MATCH(BF$1,'Leave-One-Out - Data'!$B$1:$BA$1,0)),0)</f>
        <v>0.27277151447534564</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0.27476622968912123</v>
      </c>
      <c r="BN34" s="2">
        <f>IFERROR(INDEX('Leave-One-Out - Data'!$B:$BA,MATCH($P34,'Leave-One-Out - Data'!$A:$A,0),MATCH(BN$1,'Leave-One-Out - Data'!$B$1:$BA$1,0)),0)</f>
        <v>0</v>
      </c>
      <c r="BO34" s="2">
        <f>IFERROR(INDEX('Leave-One-Out - Data'!$B:$BA,MATCH($P34,'Leave-One-Out - Data'!$A:$A,0),MATCH(BO$1,'Leave-One-Out - Data'!$B$1:$BA$1,0)),0)</f>
        <v>0.27710346703231337</v>
      </c>
      <c r="BP34" s="2">
        <f>IFERROR(INDEX('Leave-One-Out - Data'!$B:$BA,MATCH($P34,'Leave-One-Out - Data'!$A:$A,0),MATCH(BP$1,'Leave-One-Out - Data'!$B$1:$BA$1,0)),0)</f>
        <v>0.27653143173456191</v>
      </c>
      <c r="BQ34" s="2"/>
    </row>
    <row r="35" spans="2:69" x14ac:dyDescent="0.25">
      <c r="P35">
        <f>'Leave-One-Out - Data'!A34</f>
        <v>2014</v>
      </c>
      <c r="Q35" s="2">
        <f>IFERROR(INDEX('Leave-One-Out - Data'!$B:$BA,MATCH($P35,'Leave-One-Out - Data'!$A:$A,0),MATCH(Q$1,'Leave-One-Out - Data'!$B$1:$BA$1,0)),0)</f>
        <v>0.27272728085517883</v>
      </c>
      <c r="R35" s="2">
        <f>IFERROR(INDEX('Leave-One-Out - Data'!$B:$BA,MATCH($P35,'Leave-One-Out - Data'!$A:$A,0),MATCH(R$1,'Leave-One-Out - Data'!$B$1:$BA$1,0)),0)</f>
        <v>0.27671616150438788</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0.27564590345323087</v>
      </c>
      <c r="W35" s="2">
        <f>IFERROR(INDEX('Leave-One-Out - Data'!$B:$BA,MATCH($P35,'Leave-One-Out - Data'!$A:$A,0),MATCH(W$1,'Leave-One-Out - Data'!$B$1:$BA$1,0)),0)</f>
        <v>0</v>
      </c>
      <c r="X35" s="2">
        <f>IFERROR(INDEX('Leave-One-Out - Data'!$B:$BA,MATCH($P35,'Leave-One-Out - Data'!$A:$A,0),MATCH(X$1,'Leave-One-Out - Data'!$B$1:$BA$1,0)),0)</f>
        <v>0.27482346767187116</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0.27567762392759326</v>
      </c>
      <c r="AG35" s="2">
        <f>IFERROR(INDEX('Leave-One-Out - Data'!$B:$BA,MATCH($P35,'Leave-One-Out - Data'!$A:$A,0),MATCH(AG$1,'Leave-One-Out - Data'!$B$1:$BA$1,0)),0)</f>
        <v>0</v>
      </c>
      <c r="AH35" s="2">
        <f>IFERROR(INDEX('Leave-One-Out - Data'!$B:$BA,MATCH($P35,'Leave-One-Out - Data'!$A:$A,0),MATCH(AH$1,'Leave-One-Out - Data'!$B$1:$BA$1,0)),0)</f>
        <v>0.27739960174262523</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0.28334985888004305</v>
      </c>
      <c r="AP35" s="2">
        <f>IFERROR(INDEX('Leave-One-Out - Data'!$B:$BA,MATCH($P35,'Leave-One-Out - Data'!$A:$A,0),MATCH(AP$1,'Leave-One-Out - Data'!$B$1:$BA$1,0)),0)</f>
        <v>0</v>
      </c>
      <c r="AQ35" s="2">
        <f>IFERROR(INDEX('Leave-One-Out - Data'!$B:$BA,MATCH($P35,'Leave-One-Out - Data'!$A:$A,0),MATCH(AQ$1,'Leave-One-Out - Data'!$B$1:$BA$1,0)),0)</f>
        <v>0.27781817150115962</v>
      </c>
      <c r="AR35" s="2">
        <f>IFERROR(INDEX('Leave-One-Out - Data'!$B:$BA,MATCH($P35,'Leave-One-Out - Data'!$A:$A,0),MATCH(AR$1,'Leave-One-Out - Data'!$B$1:$BA$1,0)),0)</f>
        <v>0</v>
      </c>
      <c r="AS35" s="2">
        <f>IFERROR(INDEX('Leave-One-Out - Data'!$B:$BA,MATCH($P35,'Leave-One-Out - Data'!$A:$A,0),MATCH(AS$1,'Leave-One-Out - Data'!$B$1:$BA$1,0)),0)</f>
        <v>0.27618343831598768</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0.27648889569938184</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0.27838378310203549</v>
      </c>
      <c r="BD35" s="2">
        <f>IFERROR(INDEX('Leave-One-Out - Data'!$B:$BA,MATCH($P35,'Leave-One-Out - Data'!$A:$A,0),MATCH(BD$1,'Leave-One-Out - Data'!$B$1:$BA$1,0)),0)</f>
        <v>0.27805130183696747</v>
      </c>
      <c r="BE35" s="2">
        <f>IFERROR(INDEX('Leave-One-Out - Data'!$B:$BA,MATCH($P35,'Leave-One-Out - Data'!$A:$A,0),MATCH(BE$1,'Leave-One-Out - Data'!$B$1:$BA$1,0)),0)</f>
        <v>0</v>
      </c>
      <c r="BF35" s="2">
        <f>IFERROR(INDEX('Leave-One-Out - Data'!$B:$BA,MATCH($P35,'Leave-One-Out - Data'!$A:$A,0),MATCH(BF$1,'Leave-One-Out - Data'!$B$1:$BA$1,0)),0)</f>
        <v>0.27663595199584962</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0.2778788974583149</v>
      </c>
      <c r="BN35" s="2">
        <f>IFERROR(INDEX('Leave-One-Out - Data'!$B:$BA,MATCH($P35,'Leave-One-Out - Data'!$A:$A,0),MATCH(BN$1,'Leave-One-Out - Data'!$B$1:$BA$1,0)),0)</f>
        <v>0</v>
      </c>
      <c r="BO35" s="2">
        <f>IFERROR(INDEX('Leave-One-Out - Data'!$B:$BA,MATCH($P35,'Leave-One-Out - Data'!$A:$A,0),MATCH(BO$1,'Leave-One-Out - Data'!$B$1:$BA$1,0)),0)</f>
        <v>0.27715547958016395</v>
      </c>
      <c r="BP35" s="2">
        <f>IFERROR(INDEX('Leave-One-Out - Data'!$B:$BA,MATCH($P35,'Leave-One-Out - Data'!$A:$A,0),MATCH(BP$1,'Leave-One-Out - Data'!$B$1:$BA$1,0)),0)</f>
        <v>0.26994636942446226</v>
      </c>
      <c r="BQ35" s="2"/>
    </row>
    <row r="36" spans="2:69" x14ac:dyDescent="0.25">
      <c r="P36">
        <f>'Leave-One-Out - Data'!A35</f>
        <v>2015</v>
      </c>
      <c r="Q36" s="2">
        <f>IFERROR(INDEX('Leave-One-Out - Data'!$B:$BA,MATCH($P36,'Leave-One-Out - Data'!$A:$A,0),MATCH(Q$1,'Leave-One-Out - Data'!$B$1:$BA$1,0)),0)</f>
        <v>0.28020566701889038</v>
      </c>
      <c r="R36" s="2">
        <f>IFERROR(INDEX('Leave-One-Out - Data'!$B:$BA,MATCH($P36,'Leave-One-Out - Data'!$A:$A,0),MATCH(R$1,'Leave-One-Out - Data'!$B$1:$BA$1,0)),0)</f>
        <v>0.26352136230468748</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0.26051704294979572</v>
      </c>
      <c r="W36" s="2">
        <f>IFERROR(INDEX('Leave-One-Out - Data'!$B:$BA,MATCH($P36,'Leave-One-Out - Data'!$A:$A,0),MATCH(W$1,'Leave-One-Out - Data'!$B$1:$BA$1,0)),0)</f>
        <v>0</v>
      </c>
      <c r="X36" s="2">
        <f>IFERROR(INDEX('Leave-One-Out - Data'!$B:$BA,MATCH($P36,'Leave-One-Out - Data'!$A:$A,0),MATCH(X$1,'Leave-One-Out - Data'!$B$1:$BA$1,0)),0)</f>
        <v>0.26628183707594871</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0.26246483087539674</v>
      </c>
      <c r="AG36" s="2">
        <f>IFERROR(INDEX('Leave-One-Out - Data'!$B:$BA,MATCH($P36,'Leave-One-Out - Data'!$A:$A,0),MATCH(AG$1,'Leave-One-Out - Data'!$B$1:$BA$1,0)),0)</f>
        <v>0</v>
      </c>
      <c r="AH36" s="2">
        <f>IFERROR(INDEX('Leave-One-Out - Data'!$B:$BA,MATCH($P36,'Leave-One-Out - Data'!$A:$A,0),MATCH(AH$1,'Leave-One-Out - Data'!$B$1:$BA$1,0)),0)</f>
        <v>0.2631331955939531</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0.27987400671839713</v>
      </c>
      <c r="AP36" s="2">
        <f>IFERROR(INDEX('Leave-One-Out - Data'!$B:$BA,MATCH($P36,'Leave-One-Out - Data'!$A:$A,0),MATCH(AP$1,'Leave-One-Out - Data'!$B$1:$BA$1,0)),0)</f>
        <v>0</v>
      </c>
      <c r="AQ36" s="2">
        <f>IFERROR(INDEX('Leave-One-Out - Data'!$B:$BA,MATCH($P36,'Leave-One-Out - Data'!$A:$A,0),MATCH(AQ$1,'Leave-One-Out - Data'!$B$1:$BA$1,0)),0)</f>
        <v>0.25875328354537491</v>
      </c>
      <c r="AR36" s="2">
        <f>IFERROR(INDEX('Leave-One-Out - Data'!$B:$BA,MATCH($P36,'Leave-One-Out - Data'!$A:$A,0),MATCH(AR$1,'Leave-One-Out - Data'!$B$1:$BA$1,0)),0)</f>
        <v>0</v>
      </c>
      <c r="AS36" s="2">
        <f>IFERROR(INDEX('Leave-One-Out - Data'!$B:$BA,MATCH($P36,'Leave-One-Out - Data'!$A:$A,0),MATCH(AS$1,'Leave-One-Out - Data'!$B$1:$BA$1,0)),0)</f>
        <v>0.26401013313233851</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0.26255670811235904</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0.25828482273221021</v>
      </c>
      <c r="BD36" s="2">
        <f>IFERROR(INDEX('Leave-One-Out - Data'!$B:$BA,MATCH($P36,'Leave-One-Out - Data'!$A:$A,0),MATCH(BD$1,'Leave-One-Out - Data'!$B$1:$BA$1,0)),0)</f>
        <v>0.26324254772067068</v>
      </c>
      <c r="BE36" s="2">
        <f>IFERROR(INDEX('Leave-One-Out - Data'!$B:$BA,MATCH($P36,'Leave-One-Out - Data'!$A:$A,0),MATCH(BE$1,'Leave-One-Out - Data'!$B$1:$BA$1,0)),0)</f>
        <v>0</v>
      </c>
      <c r="BF36" s="2">
        <f>IFERROR(INDEX('Leave-One-Out - Data'!$B:$BA,MATCH($P36,'Leave-One-Out - Data'!$A:$A,0),MATCH(BF$1,'Leave-One-Out - Data'!$B$1:$BA$1,0)),0)</f>
        <v>0.26317255795001981</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0.26437632125616073</v>
      </c>
      <c r="BN36" s="2">
        <f>IFERROR(INDEX('Leave-One-Out - Data'!$B:$BA,MATCH($P36,'Leave-One-Out - Data'!$A:$A,0),MATCH(BN$1,'Leave-One-Out - Data'!$B$1:$BA$1,0)),0)</f>
        <v>0</v>
      </c>
      <c r="BO36" s="2">
        <f>IFERROR(INDEX('Leave-One-Out - Data'!$B:$BA,MATCH($P36,'Leave-One-Out - Data'!$A:$A,0),MATCH(BO$1,'Leave-One-Out - Data'!$B$1:$BA$1,0)),0)</f>
        <v>0.26191630843281744</v>
      </c>
      <c r="BP36" s="2">
        <f>IFERROR(INDEX('Leave-One-Out - Data'!$B:$BA,MATCH($P36,'Leave-One-Out - Data'!$A:$A,0),MATCH(BP$1,'Leave-One-Out - Data'!$B$1:$BA$1,0)),0)</f>
        <v>0.24701309482753275</v>
      </c>
      <c r="BQ36" s="2"/>
    </row>
    <row r="37" spans="2:69" x14ac:dyDescent="0.25">
      <c r="B37" s="22"/>
      <c r="C37" s="2"/>
      <c r="D37" s="2"/>
      <c r="E37" s="2"/>
      <c r="F37" s="2"/>
      <c r="G37" s="2"/>
      <c r="H37" s="2"/>
      <c r="I37" s="2"/>
      <c r="J37" s="2"/>
    </row>
    <row r="38" spans="2:69" x14ac:dyDescent="0.25">
      <c r="B38" s="22"/>
      <c r="C38" s="2"/>
      <c r="D38" s="2"/>
      <c r="E38" s="2"/>
      <c r="F38" s="2"/>
      <c r="G38" s="2"/>
      <c r="H38" s="2"/>
      <c r="I38" s="2"/>
      <c r="J38" s="2"/>
      <c r="K38" s="2"/>
    </row>
    <row r="39" spans="2:69" x14ac:dyDescent="0.25">
      <c r="B39" s="22"/>
      <c r="C39" s="2"/>
      <c r="D39" s="2"/>
      <c r="E39" s="2"/>
      <c r="F39" s="2"/>
      <c r="G39" s="2"/>
      <c r="H39" s="2"/>
      <c r="I39" s="2"/>
      <c r="J39" s="2"/>
    </row>
    <row r="40" spans="2:69" x14ac:dyDescent="0.25">
      <c r="B40" s="22"/>
      <c r="C40" s="2"/>
      <c r="D40" s="2"/>
      <c r="E40" s="2"/>
      <c r="F40" s="2"/>
      <c r="G40" s="2"/>
      <c r="H40" s="2"/>
      <c r="I40" s="2"/>
      <c r="J40" s="2"/>
    </row>
    <row r="41" spans="2:69" x14ac:dyDescent="0.25">
      <c r="B41" s="22"/>
      <c r="C41" s="2"/>
      <c r="D41" s="2"/>
      <c r="E41" s="2"/>
      <c r="F41" s="2"/>
      <c r="G41" s="2"/>
      <c r="H41" s="2"/>
      <c r="I41" s="2"/>
      <c r="J41" s="2"/>
    </row>
    <row r="42" spans="2:69" x14ac:dyDescent="0.25">
      <c r="B42" s="22"/>
      <c r="C42" s="2"/>
      <c r="D42" s="2"/>
      <c r="E42" s="2"/>
      <c r="F42" s="2"/>
      <c r="G42" s="2"/>
      <c r="H42" s="2"/>
      <c r="I42" s="2"/>
      <c r="J42" s="2"/>
    </row>
    <row r="43" spans="2:69" x14ac:dyDescent="0.25">
      <c r="B43" s="22"/>
      <c r="C43" s="2"/>
      <c r="D43" s="2"/>
      <c r="E43" s="2"/>
      <c r="F43" s="2"/>
      <c r="G43" s="2"/>
      <c r="H43" s="2"/>
      <c r="I43" s="2"/>
      <c r="J43" s="2"/>
    </row>
    <row r="44" spans="2:69" x14ac:dyDescent="0.25">
      <c r="B44" s="22"/>
      <c r="C44" s="2"/>
      <c r="D44" s="2"/>
      <c r="E44" s="2"/>
      <c r="F44" s="2"/>
      <c r="G44" s="2"/>
      <c r="H44" s="2"/>
      <c r="I44" s="2"/>
      <c r="J44" s="2"/>
    </row>
    <row r="45" spans="2:69" x14ac:dyDescent="0.25">
      <c r="B45" s="22"/>
      <c r="C45" s="2"/>
      <c r="D45" s="2"/>
      <c r="E45" s="2"/>
      <c r="F45" s="2"/>
      <c r="G45" s="2"/>
      <c r="H45" s="2"/>
      <c r="I45" s="2"/>
      <c r="J45" s="2"/>
    </row>
    <row r="46" spans="2:69" x14ac:dyDescent="0.25">
      <c r="B46" s="22"/>
      <c r="C46" s="2"/>
      <c r="D46" s="2"/>
      <c r="E46" s="2"/>
      <c r="F46" s="2"/>
      <c r="G46" s="2"/>
      <c r="H46" s="2"/>
      <c r="I46" s="2"/>
      <c r="J46" s="2"/>
    </row>
    <row r="47" spans="2:69" x14ac:dyDescent="0.25">
      <c r="B47" s="22"/>
      <c r="C47" s="2"/>
      <c r="D47" s="2"/>
      <c r="E47" s="2"/>
      <c r="F47" s="2"/>
      <c r="G47" s="2"/>
      <c r="H47" s="2"/>
      <c r="I47" s="2"/>
      <c r="J47" s="2"/>
    </row>
    <row r="48" spans="2:69" x14ac:dyDescent="0.25">
      <c r="B48" s="22"/>
      <c r="C48" s="2"/>
      <c r="D48" s="2"/>
      <c r="E48" s="2"/>
      <c r="F48" s="2"/>
      <c r="G48" s="2"/>
      <c r="H48" s="2"/>
      <c r="I48" s="2"/>
      <c r="J48" s="2"/>
    </row>
    <row r="49" spans="2:10" x14ac:dyDescent="0.25">
      <c r="B49" s="22"/>
      <c r="C49" s="2"/>
      <c r="D49" s="2"/>
      <c r="E49" s="2"/>
      <c r="F49" s="2"/>
      <c r="G49" s="2"/>
      <c r="H49" s="2"/>
      <c r="I49" s="2"/>
      <c r="J49" s="2"/>
    </row>
    <row r="50" spans="2:10" x14ac:dyDescent="0.25">
      <c r="B50" s="22"/>
      <c r="C50" s="2"/>
      <c r="D50" s="2"/>
      <c r="E50" s="2"/>
      <c r="F50" s="2"/>
      <c r="G50" s="2"/>
      <c r="H50" s="2"/>
      <c r="I50" s="2"/>
      <c r="J50" s="2"/>
    </row>
    <row r="51" spans="2:10" x14ac:dyDescent="0.25">
      <c r="B51" s="22"/>
      <c r="C51" s="2"/>
      <c r="D51" s="2"/>
      <c r="E51" s="2"/>
      <c r="F51" s="2"/>
      <c r="G51" s="2"/>
      <c r="H51" s="2"/>
      <c r="I51" s="2"/>
      <c r="J51" s="2"/>
    </row>
    <row r="52" spans="2:10" x14ac:dyDescent="0.25">
      <c r="B52" s="22"/>
      <c r="C52" s="2"/>
      <c r="D52" s="2"/>
      <c r="E52" s="2"/>
      <c r="F52" s="2"/>
      <c r="G52" s="2"/>
      <c r="H52" s="2"/>
      <c r="I52" s="2"/>
      <c r="J52" s="2"/>
    </row>
    <row r="53" spans="2:10" x14ac:dyDescent="0.25">
      <c r="B53" s="22"/>
      <c r="C53" s="2"/>
      <c r="D53" s="2"/>
      <c r="E53" s="2"/>
      <c r="F53" s="2"/>
      <c r="G53" s="2"/>
      <c r="H53" s="2"/>
      <c r="I53" s="2"/>
      <c r="J53" s="2"/>
    </row>
    <row r="54" spans="2:10" x14ac:dyDescent="0.25">
      <c r="B54" s="22"/>
      <c r="C54" s="2"/>
      <c r="D54" s="2"/>
      <c r="E54" s="2"/>
      <c r="F54" s="2"/>
      <c r="G54" s="2"/>
      <c r="H54" s="2"/>
      <c r="I54" s="2"/>
      <c r="J54" s="2"/>
    </row>
    <row r="55" spans="2:10" x14ac:dyDescent="0.25">
      <c r="B55" s="22"/>
      <c r="C55" s="2"/>
      <c r="D55" s="2"/>
      <c r="E55" s="2"/>
      <c r="F55" s="2"/>
      <c r="G55" s="2"/>
      <c r="H55" s="2"/>
      <c r="I55" s="2"/>
      <c r="J55" s="2"/>
    </row>
    <row r="56" spans="2:10" x14ac:dyDescent="0.25">
      <c r="B56" s="22"/>
      <c r="C56" s="2"/>
      <c r="D56" s="2"/>
      <c r="E56" s="2"/>
      <c r="F56" s="2"/>
      <c r="G56" s="2"/>
      <c r="H56" s="2"/>
      <c r="I56" s="2"/>
      <c r="J56" s="2"/>
    </row>
    <row r="57" spans="2:10" x14ac:dyDescent="0.25">
      <c r="B57" s="22"/>
      <c r="C57" s="2"/>
      <c r="D57" s="2"/>
      <c r="E57" s="2"/>
      <c r="F57" s="2"/>
      <c r="G57" s="2"/>
      <c r="H57" s="2"/>
      <c r="I57" s="2"/>
      <c r="J57" s="2"/>
    </row>
    <row r="58" spans="2:10" x14ac:dyDescent="0.25">
      <c r="B58" s="22"/>
      <c r="C58" s="2"/>
      <c r="D58" s="2"/>
      <c r="E58" s="2"/>
      <c r="F58" s="2"/>
      <c r="G58" s="2"/>
      <c r="H58" s="2"/>
      <c r="I58" s="2"/>
      <c r="J58" s="2"/>
    </row>
    <row r="59" spans="2:10" x14ac:dyDescent="0.25">
      <c r="B59" s="22"/>
      <c r="C59" s="2"/>
      <c r="D59" s="2"/>
      <c r="E59" s="2"/>
      <c r="F59" s="2"/>
      <c r="G59" s="2"/>
      <c r="H59" s="2"/>
      <c r="I59" s="2"/>
      <c r="J59" s="2"/>
    </row>
    <row r="60" spans="2:10" x14ac:dyDescent="0.25">
      <c r="B60" s="22"/>
      <c r="C60" s="2"/>
      <c r="D60" s="2"/>
      <c r="E60" s="2"/>
      <c r="F60" s="2"/>
      <c r="G60" s="2"/>
      <c r="H60" s="2"/>
      <c r="I60" s="2"/>
      <c r="J60" s="2"/>
    </row>
    <row r="61" spans="2:10" x14ac:dyDescent="0.25">
      <c r="B61" s="22"/>
      <c r="C61" s="2"/>
      <c r="D61" s="2"/>
      <c r="E61" s="2"/>
      <c r="F61" s="2"/>
      <c r="G61" s="2"/>
      <c r="H61" s="2"/>
      <c r="I61" s="2"/>
      <c r="J61" s="2"/>
    </row>
    <row r="62" spans="2:10" x14ac:dyDescent="0.25">
      <c r="B62" s="22"/>
      <c r="C62" s="2"/>
      <c r="D62" s="2"/>
      <c r="E62" s="2"/>
      <c r="F62" s="2"/>
      <c r="G62" s="2"/>
      <c r="H62" s="2"/>
      <c r="I62" s="2"/>
      <c r="J62" s="2"/>
    </row>
    <row r="63" spans="2:10" x14ac:dyDescent="0.25">
      <c r="B63" s="22"/>
      <c r="C63" s="2"/>
      <c r="D63" s="2"/>
      <c r="E63" s="2"/>
      <c r="F63" s="2"/>
      <c r="G63" s="2"/>
      <c r="H63" s="2"/>
      <c r="I63" s="2"/>
      <c r="J63" s="2"/>
    </row>
    <row r="64" spans="2:10" x14ac:dyDescent="0.25">
      <c r="B64" s="22"/>
      <c r="C64" s="2"/>
      <c r="D64" s="2"/>
      <c r="E64" s="2"/>
      <c r="F64" s="2"/>
      <c r="G64" s="2"/>
      <c r="H64" s="2"/>
      <c r="I64" s="2"/>
      <c r="J64" s="2"/>
    </row>
    <row r="65" spans="2:10" x14ac:dyDescent="0.25">
      <c r="B65" s="22"/>
      <c r="C65" s="2"/>
      <c r="D65" s="2"/>
      <c r="E65" s="2"/>
      <c r="F65" s="2"/>
      <c r="G65" s="2"/>
      <c r="H65" s="2"/>
      <c r="I65" s="2"/>
      <c r="J65" s="2"/>
    </row>
    <row r="66" spans="2:10" x14ac:dyDescent="0.25">
      <c r="B66" s="22"/>
      <c r="C66" s="2"/>
      <c r="D66" s="2"/>
      <c r="E66" s="2"/>
      <c r="F66" s="2"/>
      <c r="G66" s="2"/>
      <c r="H66" s="2"/>
      <c r="I66" s="2"/>
      <c r="J66" s="2"/>
    </row>
    <row r="67" spans="2:10" x14ac:dyDescent="0.25">
      <c r="B67" s="22"/>
      <c r="C67" s="2"/>
      <c r="D67" s="2"/>
      <c r="E67" s="2"/>
      <c r="F67" s="2"/>
      <c r="G67" s="2"/>
      <c r="H67" s="2"/>
      <c r="I67" s="2"/>
      <c r="J67" s="2"/>
    </row>
    <row r="68" spans="2:10" x14ac:dyDescent="0.25">
      <c r="B68" s="22"/>
      <c r="C68" s="2"/>
      <c r="D68" s="2"/>
      <c r="E68" s="2"/>
      <c r="F68" s="2"/>
      <c r="G68" s="2"/>
      <c r="H68" s="2"/>
      <c r="I68" s="2"/>
      <c r="J68" s="2"/>
    </row>
    <row r="69" spans="2:10" x14ac:dyDescent="0.25">
      <c r="B69" s="22"/>
      <c r="C69" s="2"/>
      <c r="D69" s="2"/>
      <c r="E69" s="2"/>
      <c r="F69" s="2"/>
      <c r="G69" s="2"/>
      <c r="H69" s="2"/>
      <c r="I69" s="2"/>
      <c r="J69" s="2"/>
    </row>
    <row r="70" spans="2:10" x14ac:dyDescent="0.25">
      <c r="B70" s="22"/>
      <c r="C70" s="2"/>
      <c r="D70" s="2"/>
      <c r="E70" s="2"/>
      <c r="F70" s="2"/>
      <c r="G70" s="2"/>
      <c r="H70" s="2"/>
      <c r="I70" s="2"/>
      <c r="J70"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All Lags - Data</vt:lpstr>
      <vt:lpstr>Placebo Lags - Data</vt:lpstr>
      <vt:lpstr>Pre-Treatment Test - Data</vt:lpstr>
      <vt:lpstr>Leave-One-Out - Data</vt:lpstr>
      <vt:lpstr>All Lags Figure</vt:lpstr>
      <vt:lpstr>Placebo Lags Figure</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2018-01-10T17:05:41Z</dcterms:modified>
</cp:coreProperties>
</file>