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john/upnrunning/drive/otherdev/mailchimp-mailshot-sync/assets/downloads/"/>
    </mc:Choice>
  </mc:AlternateContent>
  <xr:revisionPtr revIDLastSave="0" documentId="13_ncr:1_{566ACF21-E900-5441-B12A-0AEE67E65DF2}" xr6:coauthVersionLast="45" xr6:coauthVersionMax="45" xr10:uidLastSave="{00000000-0000-0000-0000-000000000000}"/>
  <bookViews>
    <workbookView xWindow="0" yWindow="460" windowWidth="28800" windowHeight="16540" xr2:uid="{00000000-000D-0000-FFFF-FFFF00000000}"/>
  </bookViews>
  <sheets>
    <sheet name="Zendesk Organisation Fields" sheetId="4" r:id="rId1"/>
    <sheet name="Zendesk User Fields" sheetId="1" r:id="rId2"/>
    <sheet name="Hidden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7" roundtripDataSignature="AMtx7mieXFlubBE5OAO3LJ6nhVs5BPGSFQ=="/>
    </ext>
  </extLst>
</workbook>
</file>

<file path=xl/calcChain.xml><?xml version="1.0" encoding="utf-8"?>
<calcChain xmlns="http://schemas.openxmlformats.org/spreadsheetml/2006/main">
  <c r="P4" i="4" l="1"/>
  <c r="P5" i="4" s="1"/>
  <c r="O17" i="4"/>
  <c r="G16" i="4" a="1"/>
  <c r="G16" i="4" s="1"/>
  <c r="G15" i="4" a="1"/>
  <c r="G15" i="4" s="1"/>
  <c r="G14" i="4" a="1"/>
  <c r="G14" i="4" s="1"/>
  <c r="G13" i="4" a="1"/>
  <c r="G13" i="4" s="1"/>
  <c r="G12" i="4" a="1"/>
  <c r="G12" i="4" s="1"/>
  <c r="N12" i="4" s="1"/>
  <c r="G11" i="4" a="1"/>
  <c r="G11" i="4" s="1"/>
  <c r="L11" i="4" s="1"/>
  <c r="G10" i="4" a="1"/>
  <c r="G10" i="4" s="1"/>
  <c r="G9" i="4" a="1"/>
  <c r="G9" i="4" s="1"/>
  <c r="G8" i="4" a="1"/>
  <c r="G8" i="4" s="1"/>
  <c r="G7" i="4" a="1"/>
  <c r="G7" i="4" s="1"/>
  <c r="G6" i="4" a="1"/>
  <c r="G6" i="4" s="1"/>
  <c r="G5" i="4" a="1"/>
  <c r="G5" i="4" s="1"/>
  <c r="G4" i="4" a="1"/>
  <c r="G4" i="4" s="1"/>
  <c r="H12" i="4" l="1"/>
  <c r="I12" i="4" s="1"/>
  <c r="L12" i="4"/>
  <c r="M12" i="4"/>
  <c r="N5" i="4"/>
  <c r="J5" i="4"/>
  <c r="M5" i="4"/>
  <c r="L5" i="4"/>
  <c r="H5" i="4"/>
  <c r="N9" i="4"/>
  <c r="J9" i="4"/>
  <c r="M9" i="4"/>
  <c r="L9" i="4"/>
  <c r="H9" i="4"/>
  <c r="M16" i="4"/>
  <c r="L16" i="4"/>
  <c r="H16" i="4"/>
  <c r="N16" i="4"/>
  <c r="J16" i="4"/>
  <c r="N6" i="4"/>
  <c r="J6" i="4"/>
  <c r="L6" i="4"/>
  <c r="H6" i="4"/>
  <c r="M6" i="4"/>
  <c r="N10" i="4"/>
  <c r="J10" i="4"/>
  <c r="M10" i="4"/>
  <c r="L10" i="4"/>
  <c r="H10" i="4"/>
  <c r="N13" i="4"/>
  <c r="J13" i="4"/>
  <c r="M13" i="4"/>
  <c r="L13" i="4"/>
  <c r="H13" i="4"/>
  <c r="L7" i="4"/>
  <c r="H7" i="4"/>
  <c r="N7" i="4"/>
  <c r="J7" i="4"/>
  <c r="M7" i="4"/>
  <c r="N14" i="4"/>
  <c r="J14" i="4"/>
  <c r="M14" i="4"/>
  <c r="L14" i="4"/>
  <c r="H14" i="4"/>
  <c r="M4" i="4"/>
  <c r="L4" i="4"/>
  <c r="H4" i="4"/>
  <c r="N4" i="4"/>
  <c r="J4" i="4"/>
  <c r="M8" i="4"/>
  <c r="L8" i="4"/>
  <c r="H8" i="4"/>
  <c r="N8" i="4"/>
  <c r="J8" i="4"/>
  <c r="L15" i="4"/>
  <c r="H15" i="4"/>
  <c r="N15" i="4"/>
  <c r="J15" i="4"/>
  <c r="M15" i="4"/>
  <c r="M11" i="4"/>
  <c r="J12" i="4"/>
  <c r="J11" i="4"/>
  <c r="N11" i="4"/>
  <c r="H11" i="4"/>
  <c r="I5" i="1"/>
  <c r="I4" i="1"/>
  <c r="K4" i="1"/>
  <c r="K5" i="1"/>
  <c r="O19" i="1"/>
  <c r="G18" i="1" a="1"/>
  <c r="G18" i="1" s="1"/>
  <c r="G17" i="1" a="1"/>
  <c r="G17" i="1" s="1"/>
  <c r="G16" i="1" a="1"/>
  <c r="G16" i="1" s="1"/>
  <c r="N16" i="1" s="1"/>
  <c r="G15" i="1" a="1"/>
  <c r="G15" i="1" s="1"/>
  <c r="G14" i="1" a="1"/>
  <c r="G14" i="1" s="1"/>
  <c r="M14" i="1" s="1"/>
  <c r="G13" i="1" a="1"/>
  <c r="G13" i="1" s="1"/>
  <c r="G12" i="1" a="1"/>
  <c r="G12" i="1" s="1"/>
  <c r="G11" i="1" a="1"/>
  <c r="G11" i="1" s="1"/>
  <c r="G10" i="1" a="1"/>
  <c r="G10" i="1" s="1"/>
  <c r="M10" i="1" s="1"/>
  <c r="G9" i="1" a="1"/>
  <c r="G9" i="1" s="1"/>
  <c r="L9" i="1" s="1"/>
  <c r="G8" i="1" a="1"/>
  <c r="G8" i="1" s="1"/>
  <c r="G7" i="1" a="1"/>
  <c r="G7" i="1" s="1"/>
  <c r="G6" i="1" a="1"/>
  <c r="G6" i="1" s="1"/>
  <c r="N5" i="1"/>
  <c r="M5" i="1"/>
  <c r="L5" i="1"/>
  <c r="J5" i="1"/>
  <c r="H5" i="1"/>
  <c r="P4" i="1"/>
  <c r="P5" i="1" s="1"/>
  <c r="P6" i="1" s="1"/>
  <c r="P7" i="1" s="1"/>
  <c r="N4" i="1"/>
  <c r="M4" i="1"/>
  <c r="L4" i="1"/>
  <c r="J4" i="1"/>
  <c r="H4" i="1"/>
  <c r="M9" i="1" l="1"/>
  <c r="N12" i="1"/>
  <c r="H12" i="1"/>
  <c r="L12" i="1"/>
  <c r="O12" i="4"/>
  <c r="K12" i="4"/>
  <c r="K6" i="4"/>
  <c r="I6" i="4"/>
  <c r="O11" i="4"/>
  <c r="K11" i="4"/>
  <c r="I11" i="4"/>
  <c r="O15" i="4"/>
  <c r="K15" i="4"/>
  <c r="I15" i="4"/>
  <c r="I8" i="4"/>
  <c r="O8" i="4"/>
  <c r="K8" i="4"/>
  <c r="O14" i="4"/>
  <c r="K14" i="4"/>
  <c r="I14" i="4"/>
  <c r="O7" i="4"/>
  <c r="K7" i="4"/>
  <c r="I7" i="4"/>
  <c r="I4" i="4"/>
  <c r="K4" i="4"/>
  <c r="I13" i="4"/>
  <c r="O13" i="4"/>
  <c r="K13" i="4"/>
  <c r="I9" i="4"/>
  <c r="O9" i="4"/>
  <c r="K9" i="4"/>
  <c r="O10" i="4"/>
  <c r="K10" i="4"/>
  <c r="I10" i="4"/>
  <c r="I16" i="4"/>
  <c r="O16" i="4"/>
  <c r="K16" i="4"/>
  <c r="K5" i="4"/>
  <c r="I5" i="4"/>
  <c r="O5" i="4" s="1"/>
  <c r="P6" i="4" s="1"/>
  <c r="L6" i="1"/>
  <c r="H6" i="1"/>
  <c r="M6" i="1"/>
  <c r="N6" i="1"/>
  <c r="J6" i="1"/>
  <c r="L17" i="1"/>
  <c r="H17" i="1"/>
  <c r="N17" i="1"/>
  <c r="J17" i="1"/>
  <c r="M17" i="1"/>
  <c r="N7" i="1"/>
  <c r="J7" i="1"/>
  <c r="M7" i="1"/>
  <c r="L7" i="1"/>
  <c r="H7" i="1"/>
  <c r="N11" i="1"/>
  <c r="J11" i="1"/>
  <c r="M11" i="1"/>
  <c r="L11" i="1"/>
  <c r="H11" i="1"/>
  <c r="N15" i="1"/>
  <c r="J15" i="1"/>
  <c r="M15" i="1"/>
  <c r="L15" i="1"/>
  <c r="H15" i="1"/>
  <c r="M18" i="1"/>
  <c r="L18" i="1"/>
  <c r="H18" i="1"/>
  <c r="N18" i="1"/>
  <c r="J18" i="1"/>
  <c r="N8" i="1"/>
  <c r="J8" i="1"/>
  <c r="L8" i="1"/>
  <c r="M8" i="1"/>
  <c r="H8" i="1"/>
  <c r="L13" i="1"/>
  <c r="H13" i="1"/>
  <c r="N13" i="1"/>
  <c r="J13" i="1"/>
  <c r="M13" i="1"/>
  <c r="J10" i="1"/>
  <c r="N10" i="1"/>
  <c r="J14" i="1"/>
  <c r="N14" i="1"/>
  <c r="H16" i="1"/>
  <c r="L16" i="1"/>
  <c r="J9" i="1"/>
  <c r="N9" i="1"/>
  <c r="M12" i="1"/>
  <c r="M16" i="1"/>
  <c r="H10" i="1"/>
  <c r="I10" i="1" s="1"/>
  <c r="L10" i="1"/>
  <c r="J12" i="1"/>
  <c r="H14" i="1"/>
  <c r="L14" i="1"/>
  <c r="J16" i="1"/>
  <c r="H9" i="1"/>
  <c r="I6" i="1" l="1"/>
  <c r="K6" i="1"/>
  <c r="I14" i="1"/>
  <c r="K14" i="1"/>
  <c r="I9" i="1"/>
  <c r="K9" i="1"/>
  <c r="I16" i="1"/>
  <c r="K16" i="1"/>
  <c r="K13" i="1"/>
  <c r="I13" i="1"/>
  <c r="I15" i="1"/>
  <c r="K15" i="1"/>
  <c r="O12" i="1"/>
  <c r="I12" i="1"/>
  <c r="K12" i="1"/>
  <c r="I18" i="1"/>
  <c r="K18" i="1"/>
  <c r="I11" i="1"/>
  <c r="K11" i="1"/>
  <c r="I8" i="1"/>
  <c r="K8" i="1"/>
  <c r="K7" i="1"/>
  <c r="I7" i="1"/>
  <c r="O7" i="1" s="1"/>
  <c r="K17" i="1"/>
  <c r="I17" i="1"/>
  <c r="O6" i="4"/>
  <c r="O9" i="1"/>
  <c r="O18" i="1"/>
  <c r="O15" i="1"/>
  <c r="O10" i="1"/>
  <c r="K10" i="1"/>
  <c r="O16" i="1"/>
  <c r="O14" i="1"/>
  <c r="O13" i="1"/>
  <c r="O11" i="1"/>
  <c r="O17" i="1"/>
  <c r="P7" i="4" l="1"/>
  <c r="P8" i="4" s="1"/>
  <c r="P9" i="4" s="1"/>
  <c r="P10" i="4" s="1"/>
  <c r="P11" i="4" s="1"/>
  <c r="P12" i="4" s="1"/>
  <c r="P13" i="4" s="1"/>
  <c r="P14" i="4" s="1"/>
  <c r="P15" i="4" s="1"/>
  <c r="P16" i="4" s="1"/>
  <c r="I1" i="4"/>
  <c r="P8" i="1"/>
  <c r="O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I1" i="1" l="1"/>
</calcChain>
</file>

<file path=xl/sharedStrings.xml><?xml version="1.0" encoding="utf-8"?>
<sst xmlns="http://schemas.openxmlformats.org/spreadsheetml/2006/main" count="136" uniqueCount="76">
  <si>
    <t>Zendesk Field Types</t>
  </si>
  <si>
    <t>Text</t>
  </si>
  <si>
    <t>Number</t>
  </si>
  <si>
    <t>Radio Buttons</t>
  </si>
  <si>
    <t>Drop Down</t>
  </si>
  <si>
    <t>Date</t>
  </si>
  <si>
    <t>Birthday</t>
  </si>
  <si>
    <t>Address</t>
  </si>
  <si>
    <t>Phone</t>
  </si>
  <si>
    <t>Website</t>
  </si>
  <si>
    <t>Image</t>
  </si>
  <si>
    <t>Drop-down list</t>
  </si>
  <si>
    <t>TRUE|text</t>
  </si>
  <si>
    <t>TRUE|number|Please ensure the 'tag' values are all numeric in Zendesk when adding your drop down options|||</t>
  </si>
  <si>
    <t>FALSE||Syncing to Date fields is not yet supported by Zenchimp, use a Text field in Mailchimp or raise a feature request on github :)|||</t>
  </si>
  <si>
    <t>TRUE|number|Your sync will fail if you enter a non-numeric value in your zendesk field|||</t>
  </si>
  <si>
    <t>TRUE|text|Your sync will fail if your zendesk value does not match one of the Mailchimp options|||</t>
  </si>
  <si>
    <t>Multi-line text</t>
  </si>
  <si>
    <t>Generate User Fields Config</t>
  </si>
  <si>
    <t>FALSE||A multi line text field is used for storing paragrahps of text, this will not sync to a number field|||</t>
  </si>
  <si>
    <t>FALSE||A multi line text field is used for storing paragrahps of text, this will not sync to a Radio Button field|||</t>
  </si>
  <si>
    <t>FALSE||A multi line text field is used for storing paragrahps of text, this will not sync to a drop down|||</t>
  </si>
  <si>
    <t>FALSE||A multi line text field is used for storing paragrahps of text, this will not sync to an address field|||</t>
  </si>
  <si>
    <t>FALSE||A multi line text field is used for storing paragrahps of text, this will not sync to a Phone number field|||</t>
  </si>
  <si>
    <t>FALSE||A multi line text field is used for storing paragrahps of text, this will not sync to a website field|||</t>
  </si>
  <si>
    <t>Numeric</t>
  </si>
  <si>
    <t>TRUE|number||||</t>
  </si>
  <si>
    <t>Decimal</t>
  </si>
  <si>
    <t>Checkbox</t>
  </si>
  <si>
    <t>TRUE|number|Please ensure the field's 'tag' value is numeric in Zendesk|||</t>
  </si>
  <si>
    <t>Zenchimp Field Name</t>
  </si>
  <si>
    <t>Regular Expression</t>
  </si>
  <si>
    <t>TRUE|number|Please ensure the regular expression only allows numeric values|||</t>
  </si>
  <si>
    <t>Zendesk Field Key</t>
  </si>
  <si>
    <t>Zendesk Field Type</t>
  </si>
  <si>
    <t>Mailchimp MERGE Tag</t>
  </si>
  <si>
    <t>Mailchimp Field Type</t>
  </si>
  <si>
    <t>Mailchimp Dafault Value</t>
  </si>
  <si>
    <t>Validation Notes</t>
  </si>
  <si>
    <t>JSON</t>
  </si>
  <si>
    <t>Delimiter</t>
  </si>
  <si>
    <t>-</t>
  </si>
  <si>
    <t>FNAME</t>
  </si>
  <si>
    <t>LNAME</t>
  </si>
  <si>
    <t>Customer Type</t>
  </si>
  <si>
    <t>mailshot_customer_type</t>
  </si>
  <si>
    <t>ZD_CUSTYPE</t>
  </si>
  <si>
    <t>List of sites hosted (comma Seperated)</t>
  </si>
  <si>
    <t>site_list</t>
  </si>
  <si>
    <t>SITES_LIST</t>
  </si>
  <si>
    <t>None</t>
  </si>
  <si>
    <t>Mailchimp Footer Message</t>
  </si>
  <si>
    <t>mailchimp_footer_message</t>
  </si>
  <si>
    <t>FOOTER_MSG</t>
  </si>
  <si>
    <t>Test Invalid LOOOONG Field</t>
  </si>
  <si>
    <t>test_invalid_field</t>
  </si>
  <si>
    <t>BIRTHDAY</t>
  </si>
  <si>
    <t>sdfsdf</t>
  </si>
  <si>
    <t>dsfsdf</t>
  </si>
  <si>
    <t>sdfsdfsdf</t>
  </si>
  <si>
    <t>ZenChimp Field Type</t>
  </si>
  <si>
    <t>User's Name</t>
  </si>
  <si>
    <t>Generate Organisation Fields Config</t>
  </si>
  <si>
    <t>mailshot_customer_display_name</t>
  </si>
  <si>
    <t>Mailchimp Customer Display Name</t>
  </si>
  <si>
    <t>mailshot_success_email_address</t>
  </si>
  <si>
    <t>Our 'From' Email Address</t>
  </si>
  <si>
    <t>FROMEMAIL</t>
  </si>
  <si>
    <t>Full URL of company Logo</t>
  </si>
  <si>
    <t>mailshot_company_logo_url</t>
  </si>
  <si>
    <t>TRUE|image|Please use full URLs in in the tag values when setting your drop down options in Zendesk|||</t>
  </si>
  <si>
    <t>TRUE|image|Please use full URLs when entering values in Zendesk|||</t>
  </si>
  <si>
    <t>TRUE|image|Please use a regular expressuin that forces full URLs in Zendesk|||</t>
  </si>
  <si>
    <t>FALSE||Values must be full URLs in Mailchimp - incompatible data types|||</t>
  </si>
  <si>
    <t>supportsteam@upnrunning.co.uk</t>
  </si>
  <si>
    <t>LOGO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</si>
</sst>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rial"/>
    </font>
    <font>
      <b/>
      <sz val="22"/>
      <color rgb="FF44546A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color rgb="FF000000"/>
      <name val="Arial"/>
      <family val="2"/>
    </font>
    <font>
      <sz val="12"/>
      <name val="Arial"/>
      <family val="2"/>
    </font>
    <font>
      <b/>
      <sz val="21"/>
      <color rgb="FF44546A"/>
      <name val="Calibri"/>
      <family val="2"/>
    </font>
    <font>
      <b/>
      <sz val="13"/>
      <color rgb="FF44546A"/>
      <name val="Arial"/>
      <family val="2"/>
    </font>
    <font>
      <sz val="11"/>
      <color theme="1"/>
      <name val="Calibri"/>
      <family val="2"/>
    </font>
    <font>
      <sz val="11"/>
      <name val="Arial"/>
      <family val="2"/>
    </font>
    <font>
      <sz val="10"/>
      <color rgb="FF3F3F76"/>
      <name val="Calibri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sz val="10"/>
      <color rgb="FF3F3F76"/>
      <name val="Arial"/>
      <family val="2"/>
    </font>
    <font>
      <sz val="10"/>
      <color rgb="FF3F3F3F"/>
      <name val="Arial"/>
      <family val="2"/>
    </font>
    <font>
      <sz val="10"/>
      <color rgb="FF3F3F3F"/>
      <name val="Calibri"/>
      <family val="2"/>
    </font>
    <font>
      <sz val="12"/>
      <name val="Arial"/>
      <family val="2"/>
    </font>
    <font>
      <b/>
      <sz val="10"/>
      <color rgb="FFFA7D00"/>
      <name val="Calibri"/>
      <family val="2"/>
    </font>
    <font>
      <b/>
      <sz val="13"/>
      <color rgb="FF44546A"/>
      <name val="Arial"/>
      <family val="2"/>
    </font>
    <font>
      <sz val="12"/>
      <color rgb="FF3F3F7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6D9EEB"/>
        <bgColor rgb="FF6D9EEB"/>
      </patternFill>
    </fill>
    <fill>
      <patternFill patternType="solid">
        <fgColor rgb="FFF2F2F2"/>
        <bgColor rgb="FFF2F2F2"/>
      </patternFill>
    </fill>
    <fill>
      <patternFill patternType="solid">
        <fgColor rgb="FFFFCC99"/>
        <bgColor rgb="FFFFCC99"/>
      </patternFill>
    </fill>
    <fill>
      <patternFill patternType="solid">
        <fgColor rgb="FFFFCC99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ck">
        <color rgb="FFA1B8E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/>
      <right style="thin">
        <color theme="0" tint="-0.14993743705557422"/>
      </right>
      <top/>
      <bottom style="thick">
        <color rgb="FFA1B8E1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 style="thick">
        <color rgb="FFA1B8E1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  <border>
      <left style="thin">
        <color theme="0" tint="-0.14993743705557422"/>
      </left>
      <right/>
      <top/>
      <bottom style="thick">
        <color rgb="FFA1B8E1"/>
      </bottom>
      <diagonal/>
    </border>
  </borders>
  <cellStyleXfs count="2">
    <xf numFmtId="0" fontId="0" fillId="0" borderId="0"/>
    <xf numFmtId="0" fontId="20" fillId="8" borderId="7" applyNumberFormat="0" applyAlignment="0" applyProtection="0"/>
  </cellStyleXfs>
  <cellXfs count="43">
    <xf numFmtId="0" fontId="0" fillId="0" borderId="0" xfId="0" applyFont="1" applyAlignment="1"/>
    <xf numFmtId="0" fontId="1" fillId="0" borderId="1" xfId="0" applyFont="1" applyBorder="1"/>
    <xf numFmtId="0" fontId="3" fillId="0" borderId="0" xfId="0" applyFont="1"/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1" fillId="0" borderId="0" xfId="0" applyFont="1"/>
    <xf numFmtId="0" fontId="11" fillId="7" borderId="7" xfId="0" applyFont="1" applyFill="1" applyBorder="1"/>
    <xf numFmtId="0" fontId="12" fillId="2" borderId="8" xfId="0" applyFont="1" applyFill="1" applyBorder="1"/>
    <xf numFmtId="0" fontId="13" fillId="0" borderId="0" xfId="0" applyFont="1"/>
    <xf numFmtId="0" fontId="14" fillId="7" borderId="7" xfId="0" applyFont="1" applyFill="1" applyBorder="1"/>
    <xf numFmtId="0" fontId="11" fillId="7" borderId="7" xfId="0" applyFont="1" applyFill="1" applyBorder="1" applyAlignment="1"/>
    <xf numFmtId="0" fontId="0" fillId="0" borderId="0" xfId="0" applyFont="1" applyAlignment="1"/>
    <xf numFmtId="0" fontId="15" fillId="6" borderId="5" xfId="0" applyFont="1" applyFill="1" applyBorder="1" applyAlignment="1">
      <alignment horizontal="left"/>
    </xf>
    <xf numFmtId="0" fontId="15" fillId="6" borderId="5" xfId="0" applyFont="1" applyFill="1" applyBorder="1"/>
    <xf numFmtId="0" fontId="16" fillId="6" borderId="5" xfId="0" applyFont="1" applyFill="1" applyBorder="1"/>
    <xf numFmtId="0" fontId="16" fillId="6" borderId="5" xfId="0" applyFont="1" applyFill="1" applyBorder="1" applyAlignment="1"/>
    <xf numFmtId="0" fontId="18" fillId="6" borderId="7" xfId="0" applyFont="1" applyFill="1" applyBorder="1"/>
    <xf numFmtId="0" fontId="8" fillId="3" borderId="10" xfId="0" applyFont="1" applyFill="1" applyBorder="1" applyAlignment="1">
      <alignment vertical="center" wrapText="1"/>
    </xf>
    <xf numFmtId="0" fontId="8" fillId="4" borderId="11" xfId="0" applyFont="1" applyFill="1" applyBorder="1" applyAlignment="1">
      <alignment vertical="center" wrapText="1"/>
    </xf>
    <xf numFmtId="0" fontId="8" fillId="5" borderId="11" xfId="0" applyFont="1" applyFill="1" applyBorder="1" applyAlignment="1">
      <alignment vertical="center" wrapText="1"/>
    </xf>
    <xf numFmtId="0" fontId="9" fillId="0" borderId="12" xfId="0" applyFont="1" applyBorder="1" applyAlignment="1">
      <alignment vertical="center"/>
    </xf>
    <xf numFmtId="0" fontId="10" fillId="0" borderId="12" xfId="0" applyFont="1" applyBorder="1" applyAlignment="1">
      <alignment vertical="center"/>
    </xf>
    <xf numFmtId="0" fontId="19" fillId="3" borderId="11" xfId="0" applyFont="1" applyFill="1" applyBorder="1" applyAlignment="1">
      <alignment vertical="center" wrapText="1"/>
    </xf>
    <xf numFmtId="0" fontId="6" fillId="3" borderId="12" xfId="0" applyFont="1" applyFill="1" applyBorder="1" applyAlignment="1">
      <alignment vertical="center" wrapText="1"/>
    </xf>
    <xf numFmtId="0" fontId="8" fillId="3" borderId="13" xfId="0" applyFont="1" applyFill="1" applyBorder="1" applyAlignment="1">
      <alignment vertical="center" wrapText="1"/>
    </xf>
    <xf numFmtId="0" fontId="16" fillId="6" borderId="6" xfId="0" applyFont="1" applyFill="1" applyBorder="1" applyAlignment="1">
      <alignment horizontal="center" vertical="center"/>
    </xf>
    <xf numFmtId="0" fontId="17" fillId="0" borderId="9" xfId="0" applyFont="1" applyBorder="1"/>
    <xf numFmtId="49" fontId="4" fillId="2" borderId="2" xfId="0" applyNumberFormat="1" applyFont="1" applyFill="1" applyBorder="1" applyAlignment="1">
      <alignment horizontal="left" vertical="top" wrapText="1"/>
    </xf>
    <xf numFmtId="0" fontId="6" fillId="0" borderId="3" xfId="0" applyFont="1" applyBorder="1"/>
    <xf numFmtId="0" fontId="6" fillId="0" borderId="4" xfId="0" applyFont="1" applyBorder="1"/>
    <xf numFmtId="0" fontId="0" fillId="0" borderId="0" xfId="0" applyFont="1" applyAlignment="1"/>
    <xf numFmtId="0" fontId="7" fillId="0" borderId="1" xfId="0" applyFont="1" applyBorder="1" applyAlignment="1">
      <alignment horizontal="center"/>
    </xf>
    <xf numFmtId="0" fontId="6" fillId="0" borderId="1" xfId="0" applyFont="1" applyBorder="1"/>
    <xf numFmtId="0" fontId="15" fillId="6" borderId="6" xfId="0" applyFont="1" applyFill="1" applyBorder="1" applyAlignment="1">
      <alignment horizontal="left" vertical="center"/>
    </xf>
    <xf numFmtId="0" fontId="15" fillId="6" borderId="9" xfId="0" applyFont="1" applyFill="1" applyBorder="1" applyAlignment="1">
      <alignment horizontal="left" vertical="center"/>
    </xf>
    <xf numFmtId="0" fontId="20" fillId="8" borderId="7" xfId="1"/>
    <xf numFmtId="0" fontId="3" fillId="2" borderId="2" xfId="0" applyNumberFormat="1" applyFont="1" applyFill="1" applyBorder="1" applyAlignment="1">
      <alignment horizontal="left" vertical="top" wrapText="1"/>
    </xf>
    <xf numFmtId="0" fontId="6" fillId="0" borderId="3" xfId="0" applyNumberFormat="1" applyFont="1" applyBorder="1"/>
    <xf numFmtId="0" fontId="6" fillId="0" borderId="4" xfId="0" applyNumberFormat="1" applyFont="1" applyBorder="1"/>
    <xf numFmtId="0" fontId="0" fillId="0" borderId="0" xfId="0" applyNumberFormat="1" applyFont="1" applyAlignment="1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Font="1" applyAlignment="1">
      <alignment wrapText="1"/>
    </xf>
  </cellXfs>
  <cellStyles count="2">
    <cellStyle name="Input" xfId="1" builtinId="20"/>
    <cellStyle name="Normal" xfId="0" builtinId="0"/>
  </cellStyles>
  <dxfs count="8">
    <dxf>
      <fill>
        <patternFill patternType="solid">
          <fgColor auto="1"/>
          <bgColor auto="1"/>
        </patternFill>
      </fill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auto="1"/>
          <bgColor auto="1"/>
        </patternFill>
      </fill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254000</xdr:colOff>
      <xdr:row>1</xdr:row>
      <xdr:rowOff>5129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AA06E4-1AD0-194A-93B0-F5F4A3021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32320" cy="34392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05725" cy="34099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687FE-D53D-0F4D-87AF-8ACBE173826C}">
  <dimension ref="A1:P999"/>
  <sheetViews>
    <sheetView tabSelected="1" zoomScale="125" zoomScaleNormal="125" workbookViewId="0">
      <selection activeCell="D6" sqref="D6"/>
    </sheetView>
  </sheetViews>
  <sheetFormatPr baseColWidth="10" defaultColWidth="11.28515625" defaultRowHeight="15" customHeight="1" x14ac:dyDescent="0.2"/>
  <cols>
    <col min="1" max="1" width="26.85546875" style="11" customWidth="1"/>
    <col min="2" max="2" width="17.140625" style="11" customWidth="1"/>
    <col min="3" max="3" width="11.28515625" style="11" customWidth="1"/>
    <col min="4" max="4" width="11.7109375" style="11" customWidth="1"/>
    <col min="5" max="5" width="10.28515625" style="11" customWidth="1"/>
    <col min="6" max="6" width="12.85546875" style="11" customWidth="1"/>
    <col min="7" max="7" width="46.7109375" style="11" hidden="1" customWidth="1"/>
    <col min="8" max="8" width="10.7109375" style="11" hidden="1" customWidth="1"/>
    <col min="9" max="9" width="10.140625" style="11" customWidth="1"/>
    <col min="10" max="10" width="3.7109375" style="11" hidden="1" customWidth="1"/>
    <col min="11" max="11" width="107" style="11" customWidth="1"/>
    <col min="12" max="16" width="10.7109375" style="11" customWidth="1"/>
    <col min="17" max="26" width="10.5703125" style="11" customWidth="1"/>
    <col min="27" max="16384" width="11.28515625" style="11"/>
  </cols>
  <sheetData>
    <row r="1" spans="1:16" ht="270" customHeight="1" thickBot="1" x14ac:dyDescent="0.4">
      <c r="G1" s="1"/>
      <c r="H1" s="1"/>
      <c r="I1" s="36" t="str">
        <f>CONCATENATE("[",CHAR(10), $O$5, $O$6, $O$7, $O$8, $O$9, $O$10, $O$11, $O$12, $O$313, $O$14, $O$15, $O$16,"]")</f>
        <v>[
  {
    "field_label" : "Our 'From' Email Address",
    "zendesk_field" : "mailshot_success_email_address",
    "mailchimp_field" : "FROMEMAIL",
    "type" : "text",
    "default_value" : "supportsteam@upnrunning.co.uk"
  }
 ,{
    "field_label" : "Full URL of company Logo",
    "zendesk_field" : "mailshot_company_logo_url",
    "mailchimp_field" : "LOGO",
    "type" : "Image",
    "default_value" : ""
  }
]</v>
      </c>
      <c r="J1" s="37"/>
      <c r="K1" s="37"/>
    </row>
    <row r="2" spans="1:16" ht="29.25" customHeight="1" thickTop="1" thickBot="1" x14ac:dyDescent="0.4">
      <c r="A2" s="31" t="s">
        <v>62</v>
      </c>
      <c r="B2" s="32"/>
      <c r="C2" s="32"/>
      <c r="D2" s="32"/>
      <c r="E2" s="32"/>
      <c r="F2" s="32"/>
      <c r="G2" s="5"/>
      <c r="H2" s="5"/>
      <c r="I2" s="38"/>
      <c r="J2" s="39"/>
      <c r="K2" s="39"/>
    </row>
    <row r="3" spans="1:16" ht="39" customHeight="1" thickTop="1" thickBot="1" x14ac:dyDescent="0.25">
      <c r="A3" s="17" t="s">
        <v>30</v>
      </c>
      <c r="B3" s="18" t="s">
        <v>33</v>
      </c>
      <c r="C3" s="18" t="s">
        <v>34</v>
      </c>
      <c r="D3" s="19" t="s">
        <v>35</v>
      </c>
      <c r="E3" s="19" t="s">
        <v>36</v>
      </c>
      <c r="F3" s="19" t="s">
        <v>37</v>
      </c>
      <c r="G3" s="20"/>
      <c r="H3" s="21">
        <v>1</v>
      </c>
      <c r="I3" s="22" t="s">
        <v>60</v>
      </c>
      <c r="J3" s="23">
        <v>3</v>
      </c>
      <c r="K3" s="24" t="s">
        <v>38</v>
      </c>
      <c r="L3" s="2">
        <v>4</v>
      </c>
      <c r="M3" s="2">
        <v>5</v>
      </c>
      <c r="N3" s="2">
        <v>6</v>
      </c>
      <c r="O3" s="2" t="s">
        <v>39</v>
      </c>
      <c r="P3" s="2" t="s">
        <v>40</v>
      </c>
    </row>
    <row r="4" spans="1:16" ht="15.75" customHeight="1" thickTop="1" x14ac:dyDescent="0.2">
      <c r="A4" s="12" t="s">
        <v>64</v>
      </c>
      <c r="B4" s="13" t="s">
        <v>63</v>
      </c>
      <c r="C4" s="14" t="s">
        <v>1</v>
      </c>
      <c r="D4" s="6"/>
      <c r="E4" s="35"/>
      <c r="F4" s="35"/>
      <c r="G4" s="8" t="str">
        <f t="array" ref="G4">IF( IFERROR(INDEX(Hidden!$B$2:$K$9, MATCH($C4,Hidden!$A$2:$A$9,0), MATCH($E4,Hidden!$B$1:$K$1,0)), "|||||" ) ="", "FALSE||Unsupported Field Type Combination|||", IFERROR(INDEX(Hidden!$B$2:$K$9, MATCH($C4,Hidden!$A$2:$A$9,0), MATCH($E4,Hidden!$B$1:$K$1,0)), "|||||" ) )</f>
        <v>|||||</v>
      </c>
      <c r="H4" s="8" t="str">
        <f t="shared" ref="H4:H16" si="0">TRIM(MID(SUBSTITUTE($G4,"|",REPT(" ",LEN($G4))),(1-1)*LEN($G4)+1,LEN($G4)))</f>
        <v/>
      </c>
      <c r="I4" s="16" t="str">
        <f t="shared" ref="I4:I16" si="1">IF(H4="","",IF(H4="TRUE",TRIM(MID(SUBSTITUTE($G4,"|",REPT(" ",LEN($G4))),(2-1)*LEN($G4)+1,LEN($G4))),"-"))</f>
        <v/>
      </c>
      <c r="J4" s="2" t="str">
        <f t="shared" ref="J4:J16" si="2">TRIM(MID(SUBSTITUTE($G4,"|",REPT(" ",LEN($G4))),(3-1)*LEN($G4)+1,LEN($G4)))</f>
        <v/>
      </c>
      <c r="K4" s="8" t="str">
        <f t="shared" ref="K4:K7" si="3">IF(H4="", "", IF( J4="", IF( H4="TRUE", "Valid", "INVALID - FIELD EXCLUDED: Invalid Data Type Combination"), IF( H4="TRUE", CONCATENATE("Valid, but: ", J4), CONCATENATE("INVALID - FIELD EXCLUDED: ", J4))))</f>
        <v/>
      </c>
      <c r="L4" s="2" t="str">
        <f t="shared" ref="L4:L16" si="4">TRIM(MID(SUBSTITUTE($G4,"|",REPT(" ",LEN($G4))),(4-1)*LEN($G4)+1,LEN($G4)))</f>
        <v/>
      </c>
      <c r="M4" s="2" t="str">
        <f t="shared" ref="M4:M16" si="5">TRIM(MID(SUBSTITUTE($G4,"|",REPT(" ",LEN($G4))),(5-1)*LEN($G4)+1,LEN($G4)))</f>
        <v/>
      </c>
      <c r="N4" s="2" t="str">
        <f t="shared" ref="N4:N16" si="6">TRIM(MID(SUBSTITUTE($G4,"|",REPT(" ",LEN($G4))),(6-1)*LEN($G4)+1,LEN($G4)))</f>
        <v/>
      </c>
      <c r="P4" s="2" t="str">
        <f t="shared" ref="P4:P16" si="7">IF(AND(OR($O3="", $O3="JSON"), OR($P3=" ", $P3="Delimiter")), " ", ",")</f>
        <v xml:space="preserve"> </v>
      </c>
    </row>
    <row r="5" spans="1:16" ht="16.5" customHeight="1" x14ac:dyDescent="0.2">
      <c r="A5" s="9" t="s">
        <v>66</v>
      </c>
      <c r="B5" s="9" t="s">
        <v>65</v>
      </c>
      <c r="C5" s="6" t="s">
        <v>1</v>
      </c>
      <c r="D5" s="6" t="s">
        <v>67</v>
      </c>
      <c r="E5" s="10" t="s">
        <v>1</v>
      </c>
      <c r="F5" s="9" t="s">
        <v>74</v>
      </c>
      <c r="G5" s="8" t="str">
        <f t="array" ref="G5">IF( IFERROR(INDEX(Hidden!$B$2:$K$9, MATCH($C5,Hidden!$A$2:$A$9,0), MATCH($E5,Hidden!$B$1:$K$1,0)), "|||||" ) ="", "FALSE||Unsupported Field Type Combination|||", IFERROR(INDEX(Hidden!$B$2:$K$9, MATCH($C5,Hidden!$A$2:$A$9,0), MATCH($E5,Hidden!$B$1:$K$1,0)), "|||||" ) )</f>
        <v>TRUE|text</v>
      </c>
      <c r="H5" s="8" t="str">
        <f t="shared" si="0"/>
        <v>TRUE</v>
      </c>
      <c r="I5" s="16" t="str">
        <f t="shared" si="1"/>
        <v>text</v>
      </c>
      <c r="J5" s="2" t="str">
        <f t="shared" si="2"/>
        <v/>
      </c>
      <c r="K5" s="8" t="str">
        <f t="shared" si="3"/>
        <v>Valid</v>
      </c>
      <c r="L5" s="2" t="str">
        <f t="shared" si="4"/>
        <v/>
      </c>
      <c r="M5" s="2" t="str">
        <f t="shared" si="5"/>
        <v/>
      </c>
      <c r="N5" s="2" t="str">
        <f t="shared" si="6"/>
        <v/>
      </c>
      <c r="O5" s="2" t="str">
        <f>IF($H5="TRUE", " "&amp;$P5&amp;"{"&amp;CHAR(10)&amp;"    ""field_label"" : """&amp;$A5&amp;""","&amp;CHAR(10)&amp;"    ""zendesk_field"" : """&amp;$B5&amp;""","&amp;CHAR(10)&amp;"    ""mailchimp_field"" : """&amp;$D5&amp;""","&amp;CHAR(10)&amp;"    ""type"" : """&amp;I5&amp;""","&amp;CHAR(10)&amp;"    ""default_value"" : """&amp;$F5&amp;""""&amp;CHAR(10)&amp;"  }"&amp;CHAR(10),  "")</f>
        <v xml:space="preserve">  {
    "field_label" : "Our 'From' Email Address",
    "zendesk_field" : "mailshot_success_email_address",
    "mailchimp_field" : "FROMEMAIL",
    "type" : "text",
    "default_value" : "supportsteam@upnrunning.co.uk"
  }
</v>
      </c>
      <c r="P5" s="2" t="str">
        <f t="shared" si="7"/>
        <v xml:space="preserve"> </v>
      </c>
    </row>
    <row r="6" spans="1:16" ht="16.5" customHeight="1" x14ac:dyDescent="0.2">
      <c r="A6" s="9" t="s">
        <v>68</v>
      </c>
      <c r="B6" s="9" t="s">
        <v>69</v>
      </c>
      <c r="C6" s="6" t="s">
        <v>1</v>
      </c>
      <c r="D6" s="6" t="s">
        <v>75</v>
      </c>
      <c r="E6" s="10" t="s">
        <v>10</v>
      </c>
      <c r="F6" s="9"/>
      <c r="G6" s="8" t="str">
        <f t="array" ref="G6">IF( IFERROR(INDEX(Hidden!$B$2:$K$9, MATCH($C6,Hidden!$A$2:$A$9,0), MATCH($E6,Hidden!$B$1:$K$1,0)), "|||||" ) ="", "FALSE||Unsupported Field Type Combination|||", IFERROR(INDEX(Hidden!$B$2:$K$9, MATCH($C6,Hidden!$A$2:$A$9,0), MATCH($E6,Hidden!$B$1:$K$1,0)), "|||||" ) )</f>
        <v>TRUE|image|Please use full URLs when entering values in Zendesk|||</v>
      </c>
      <c r="H6" s="8" t="str">
        <f t="shared" si="0"/>
        <v>TRUE</v>
      </c>
      <c r="I6" s="16" t="str">
        <f t="shared" si="1"/>
        <v>image</v>
      </c>
      <c r="J6" s="2" t="str">
        <f t="shared" si="2"/>
        <v>Please use full URLs when entering values in Zendesk</v>
      </c>
      <c r="K6" s="8" t="str">
        <f t="shared" si="3"/>
        <v>Valid, but: Please use full URLs when entering values in Zendesk</v>
      </c>
      <c r="L6" s="2" t="str">
        <f t="shared" si="4"/>
        <v/>
      </c>
      <c r="M6" s="2" t="str">
        <f t="shared" si="5"/>
        <v/>
      </c>
      <c r="N6" s="2" t="str">
        <f t="shared" si="6"/>
        <v/>
      </c>
      <c r="O6" s="2" t="str">
        <f t="shared" ref="O6:O16" si="8">IF($H6="TRUE", " "&amp;$P6&amp;"{"&amp;CHAR(10)&amp;"    ""field_label"" : """&amp;$A6&amp;""","&amp;CHAR(10)&amp;"    ""zendesk_field"" : """&amp;$B6&amp;""","&amp;CHAR(10)&amp;"    ""mailchimp_field"" : """&amp;$D6&amp;""","&amp;CHAR(10)&amp;"    ""type"" : """&amp;$E6&amp;""","&amp;CHAR(10)&amp;"    ""default_value"" : """&amp;$F6&amp;""""&amp;CHAR(10)&amp;"  }"&amp;CHAR(10),  "")</f>
        <v xml:space="preserve"> ,{
    "field_label" : "Full URL of company Logo",
    "zendesk_field" : "mailshot_company_logo_url",
    "mailchimp_field" : "LOGO",
    "type" : "Image",
    "default_value" : ""
  }
</v>
      </c>
      <c r="P6" s="2" t="str">
        <f t="shared" si="7"/>
        <v>,</v>
      </c>
    </row>
    <row r="7" spans="1:16" ht="16.5" customHeight="1" x14ac:dyDescent="0.2">
      <c r="A7" s="9"/>
      <c r="B7" s="9"/>
      <c r="C7" s="10"/>
      <c r="D7" s="6"/>
      <c r="E7" s="6"/>
      <c r="F7" s="9"/>
      <c r="G7" s="8" t="str">
        <f t="array" ref="G7">IF( IFERROR(INDEX(Hidden!$B$2:$K$9, MATCH($C7,Hidden!$A$2:$A$9,0), MATCH($E7,Hidden!$B$1:$K$1,0)), "|||||" ) ="", "FALSE||Unsupported Field Type Combination|||", IFERROR(INDEX(Hidden!$B$2:$K$9, MATCH($C7,Hidden!$A$2:$A$9,0), MATCH($E7,Hidden!$B$1:$K$1,0)), "|||||" ) )</f>
        <v>|||||</v>
      </c>
      <c r="H7" s="8" t="str">
        <f t="shared" si="0"/>
        <v/>
      </c>
      <c r="I7" s="16" t="str">
        <f t="shared" si="1"/>
        <v/>
      </c>
      <c r="J7" s="2" t="str">
        <f t="shared" si="2"/>
        <v/>
      </c>
      <c r="K7" s="8" t="str">
        <f t="shared" si="3"/>
        <v/>
      </c>
      <c r="L7" s="2" t="str">
        <f t="shared" si="4"/>
        <v/>
      </c>
      <c r="M7" s="2" t="str">
        <f t="shared" si="5"/>
        <v/>
      </c>
      <c r="N7" s="2" t="str">
        <f t="shared" si="6"/>
        <v/>
      </c>
      <c r="O7" s="2" t="str">
        <f t="shared" si="8"/>
        <v/>
      </c>
      <c r="P7" s="2" t="str">
        <f t="shared" si="7"/>
        <v>,</v>
      </c>
    </row>
    <row r="8" spans="1:16" ht="16.5" customHeight="1" x14ac:dyDescent="0.2">
      <c r="A8" s="9"/>
      <c r="B8" s="9"/>
      <c r="C8" s="6"/>
      <c r="D8" s="6"/>
      <c r="E8" s="10"/>
      <c r="F8" s="9"/>
      <c r="G8" s="8" t="str">
        <f t="array" ref="G8">IF( IFERROR(INDEX(Hidden!$B$2:$K$9, MATCH($C8,Hidden!$A$2:$A$9,0), MATCH($E8,Hidden!$B$1:$K$1,0)), "|||||" ) ="", "FALSE||Unsupported Field Type Combination|||", IFERROR(INDEX(Hidden!$B$2:$K$9, MATCH($C8,Hidden!$A$2:$A$9,0), MATCH($E8,Hidden!$B$1:$K$1,0)), "|||||" ) )</f>
        <v>|||||</v>
      </c>
      <c r="H8" s="8" t="str">
        <f t="shared" si="0"/>
        <v/>
      </c>
      <c r="I8" s="16" t="str">
        <f t="shared" si="1"/>
        <v/>
      </c>
      <c r="J8" s="2" t="str">
        <f t="shared" si="2"/>
        <v/>
      </c>
      <c r="K8" s="8" t="str">
        <f>IF(H8="", "", IF( J8="", IF( H8="TRUE", "Valid", "INVALID - FIELD EXCLUDED: Invalid Data Type Combination"), IF( H8="TRUE", CONCATENATE("Valid, but: ", J8), CONCATENATE("INVALID - FIELD EXCLUDED: ", J8))))</f>
        <v/>
      </c>
      <c r="L8" s="2" t="str">
        <f t="shared" si="4"/>
        <v/>
      </c>
      <c r="M8" s="2" t="str">
        <f t="shared" si="5"/>
        <v/>
      </c>
      <c r="N8" s="2" t="str">
        <f t="shared" si="6"/>
        <v/>
      </c>
      <c r="O8" s="2" t="str">
        <f t="shared" si="8"/>
        <v/>
      </c>
      <c r="P8" s="2" t="str">
        <f t="shared" si="7"/>
        <v>,</v>
      </c>
    </row>
    <row r="9" spans="1:16" ht="16.5" customHeight="1" x14ac:dyDescent="0.2">
      <c r="A9" s="9"/>
      <c r="B9" s="9"/>
      <c r="C9" s="6"/>
      <c r="D9" s="6"/>
      <c r="E9" s="6"/>
      <c r="F9" s="9"/>
      <c r="G9" s="8" t="str">
        <f t="array" ref="G9">IF( IFERROR(INDEX(Hidden!$B$2:$K$9, MATCH($C9,Hidden!$A$2:$A$9,0), MATCH($E9,Hidden!$B$1:$K$1,0)), "|||||" ) ="", "FALSE||Unsupported Field Type Combination|||", IFERROR(INDEX(Hidden!$B$2:$K$9, MATCH($C9,Hidden!$A$2:$A$9,0), MATCH($E9,Hidden!$B$1:$K$1,0)), "|||||" ) )</f>
        <v>|||||</v>
      </c>
      <c r="H9" s="8" t="str">
        <f t="shared" si="0"/>
        <v/>
      </c>
      <c r="I9" s="16" t="str">
        <f t="shared" si="1"/>
        <v/>
      </c>
      <c r="J9" s="2" t="str">
        <f t="shared" si="2"/>
        <v/>
      </c>
      <c r="K9" s="8" t="str">
        <f t="shared" ref="K9:K23" si="9">IF(H9="", "", IF( J9="", IF( H9="TRUE", "Valid", "INVALID - FIELD EXCLUDED: Invalid Data Type Combination"), IF( H9="TRUE", CONCATENATE("Valid, but: ", J9), CONCATENATE("INVALID - FIELD EXCLUDED: ", J9))))</f>
        <v/>
      </c>
      <c r="L9" s="2" t="str">
        <f t="shared" si="4"/>
        <v/>
      </c>
      <c r="M9" s="2" t="str">
        <f t="shared" si="5"/>
        <v/>
      </c>
      <c r="N9" s="2" t="str">
        <f t="shared" si="6"/>
        <v/>
      </c>
      <c r="O9" s="2" t="str">
        <f t="shared" si="8"/>
        <v/>
      </c>
      <c r="P9" s="2" t="str">
        <f t="shared" si="7"/>
        <v>,</v>
      </c>
    </row>
    <row r="10" spans="1:16" ht="16.5" customHeight="1" x14ac:dyDescent="0.2">
      <c r="A10" s="9"/>
      <c r="B10" s="9"/>
      <c r="C10" s="6"/>
      <c r="D10" s="6"/>
      <c r="E10" s="6"/>
      <c r="F10" s="9"/>
      <c r="G10" s="8" t="str">
        <f t="array" ref="G10">IF( IFERROR(INDEX(Hidden!$B$2:$K$9, MATCH($C10,Hidden!$A$2:$A$9,0), MATCH($E10,Hidden!$B$1:$K$1,0)), "|||||" ) ="", "FALSE||Unsupported Field Type Combination|||", IFERROR(INDEX(Hidden!$B$2:$K$9, MATCH($C10,Hidden!$A$2:$A$9,0), MATCH($E10,Hidden!$B$1:$K$1,0)), "|||||" ) )</f>
        <v>|||||</v>
      </c>
      <c r="H10" s="8" t="str">
        <f t="shared" si="0"/>
        <v/>
      </c>
      <c r="I10" s="16" t="str">
        <f t="shared" si="1"/>
        <v/>
      </c>
      <c r="J10" s="2" t="str">
        <f t="shared" si="2"/>
        <v/>
      </c>
      <c r="K10" s="8" t="str">
        <f t="shared" si="9"/>
        <v/>
      </c>
      <c r="L10" s="2" t="str">
        <f t="shared" si="4"/>
        <v/>
      </c>
      <c r="M10" s="2" t="str">
        <f t="shared" si="5"/>
        <v/>
      </c>
      <c r="N10" s="2" t="str">
        <f t="shared" si="6"/>
        <v/>
      </c>
      <c r="O10" s="2" t="str">
        <f t="shared" si="8"/>
        <v/>
      </c>
      <c r="P10" s="2" t="str">
        <f t="shared" si="7"/>
        <v>,</v>
      </c>
    </row>
    <row r="11" spans="1:16" ht="16.5" customHeight="1" x14ac:dyDescent="0.2">
      <c r="A11" s="9"/>
      <c r="B11" s="9"/>
      <c r="C11" s="6"/>
      <c r="D11" s="6"/>
      <c r="E11" s="6"/>
      <c r="F11" s="9"/>
      <c r="G11" s="8" t="str">
        <f t="array" ref="G11">IF( IFERROR(INDEX(Hidden!$B$2:$K$9, MATCH($C11,Hidden!$A$2:$A$9,0), MATCH($E11,Hidden!$B$1:$K$1,0)), "|||||" ) ="", "FALSE||Unsupported Field Type Combination|||", IFERROR(INDEX(Hidden!$B$2:$K$9, MATCH($C11,Hidden!$A$2:$A$9,0), MATCH($E11,Hidden!$B$1:$K$1,0)), "|||||" ) )</f>
        <v>|||||</v>
      </c>
      <c r="H11" s="8" t="str">
        <f t="shared" si="0"/>
        <v/>
      </c>
      <c r="I11" s="16" t="str">
        <f t="shared" si="1"/>
        <v/>
      </c>
      <c r="J11" s="2" t="str">
        <f t="shared" si="2"/>
        <v/>
      </c>
      <c r="K11" s="8" t="str">
        <f t="shared" si="9"/>
        <v/>
      </c>
      <c r="L11" s="2" t="str">
        <f t="shared" si="4"/>
        <v/>
      </c>
      <c r="M11" s="2" t="str">
        <f t="shared" si="5"/>
        <v/>
      </c>
      <c r="N11" s="2" t="str">
        <f t="shared" si="6"/>
        <v/>
      </c>
      <c r="O11" s="2" t="str">
        <f t="shared" si="8"/>
        <v/>
      </c>
      <c r="P11" s="2" t="str">
        <f t="shared" si="7"/>
        <v>,</v>
      </c>
    </row>
    <row r="12" spans="1:16" ht="16.5" customHeight="1" x14ac:dyDescent="0.2">
      <c r="A12" s="9"/>
      <c r="B12" s="9"/>
      <c r="C12" s="6"/>
      <c r="D12" s="6"/>
      <c r="E12" s="6"/>
      <c r="F12" s="9"/>
      <c r="G12" s="8" t="str">
        <f t="array" ref="G12">IF( IFERROR(INDEX(Hidden!$B$2:$K$9, MATCH($C12,Hidden!$A$2:$A$9,0), MATCH($E12,Hidden!$B$1:$K$1,0)), "|||||" ) ="", "FALSE||Unsupported Field Type Combination|||", IFERROR(INDEX(Hidden!$B$2:$K$9, MATCH($C12,Hidden!$A$2:$A$9,0), MATCH($E12,Hidden!$B$1:$K$1,0)), "|||||" ) )</f>
        <v>|||||</v>
      </c>
      <c r="H12" s="8" t="str">
        <f t="shared" si="0"/>
        <v/>
      </c>
      <c r="I12" s="16" t="str">
        <f t="shared" si="1"/>
        <v/>
      </c>
      <c r="J12" s="2" t="str">
        <f t="shared" si="2"/>
        <v/>
      </c>
      <c r="K12" s="8" t="str">
        <f t="shared" si="9"/>
        <v/>
      </c>
      <c r="L12" s="2" t="str">
        <f t="shared" si="4"/>
        <v/>
      </c>
      <c r="M12" s="2" t="str">
        <f t="shared" si="5"/>
        <v/>
      </c>
      <c r="N12" s="2" t="str">
        <f t="shared" si="6"/>
        <v/>
      </c>
      <c r="O12" s="2" t="str">
        <f t="shared" si="8"/>
        <v/>
      </c>
      <c r="P12" s="2" t="str">
        <f t="shared" si="7"/>
        <v>,</v>
      </c>
    </row>
    <row r="13" spans="1:16" ht="16.5" customHeight="1" x14ac:dyDescent="0.2">
      <c r="A13" s="9"/>
      <c r="B13" s="9"/>
      <c r="C13" s="6"/>
      <c r="D13" s="6"/>
      <c r="E13" s="6"/>
      <c r="F13" s="9"/>
      <c r="G13" s="8" t="str">
        <f t="array" ref="G13">IF( IFERROR(INDEX(Hidden!$B$2:$K$9, MATCH($C13,Hidden!$A$2:$A$9,0), MATCH($E13,Hidden!$B$1:$K$1,0)), "|||||" ) ="", "FALSE||Unsupported Field Type Combination|||", IFERROR(INDEX(Hidden!$B$2:$K$9, MATCH($C13,Hidden!$A$2:$A$9,0), MATCH($E13,Hidden!$B$1:$K$1,0)), "|||||" ) )</f>
        <v>|||||</v>
      </c>
      <c r="H13" s="8" t="str">
        <f t="shared" si="0"/>
        <v/>
      </c>
      <c r="I13" s="16" t="str">
        <f t="shared" si="1"/>
        <v/>
      </c>
      <c r="J13" s="2" t="str">
        <f t="shared" si="2"/>
        <v/>
      </c>
      <c r="K13" s="8" t="str">
        <f t="shared" si="9"/>
        <v/>
      </c>
      <c r="L13" s="2" t="str">
        <f t="shared" si="4"/>
        <v/>
      </c>
      <c r="M13" s="2" t="str">
        <f t="shared" si="5"/>
        <v/>
      </c>
      <c r="N13" s="2" t="str">
        <f t="shared" si="6"/>
        <v/>
      </c>
      <c r="O13" s="2" t="str">
        <f t="shared" si="8"/>
        <v/>
      </c>
      <c r="P13" s="2" t="str">
        <f t="shared" si="7"/>
        <v>,</v>
      </c>
    </row>
    <row r="14" spans="1:16" ht="16.5" customHeight="1" x14ac:dyDescent="0.2">
      <c r="A14" s="9"/>
      <c r="B14" s="9"/>
      <c r="C14" s="6"/>
      <c r="D14" s="6"/>
      <c r="E14" s="6"/>
      <c r="F14" s="9"/>
      <c r="G14" s="8" t="str">
        <f t="array" ref="G14">IF( IFERROR(INDEX(Hidden!$B$2:$K$9, MATCH($C14,Hidden!$A$2:$A$9,0), MATCH($E14,Hidden!$B$1:$K$1,0)), "|||||" ) ="", "FALSE||Unsupported Field Type Combination|||", IFERROR(INDEX(Hidden!$B$2:$K$9, MATCH($C14,Hidden!$A$2:$A$9,0), MATCH($E14,Hidden!$B$1:$K$1,0)), "|||||" ) )</f>
        <v>|||||</v>
      </c>
      <c r="H14" s="8" t="str">
        <f t="shared" si="0"/>
        <v/>
      </c>
      <c r="I14" s="16" t="str">
        <f t="shared" si="1"/>
        <v/>
      </c>
      <c r="J14" s="2" t="str">
        <f t="shared" si="2"/>
        <v/>
      </c>
      <c r="K14" s="8" t="str">
        <f t="shared" si="9"/>
        <v/>
      </c>
      <c r="L14" s="2" t="str">
        <f t="shared" si="4"/>
        <v/>
      </c>
      <c r="M14" s="2" t="str">
        <f t="shared" si="5"/>
        <v/>
      </c>
      <c r="N14" s="2" t="str">
        <f t="shared" si="6"/>
        <v/>
      </c>
      <c r="O14" s="2" t="str">
        <f t="shared" si="8"/>
        <v/>
      </c>
      <c r="P14" s="2" t="str">
        <f t="shared" si="7"/>
        <v>,</v>
      </c>
    </row>
    <row r="15" spans="1:16" ht="16.5" customHeight="1" x14ac:dyDescent="0.2">
      <c r="A15" s="9"/>
      <c r="B15" s="9"/>
      <c r="C15" s="6"/>
      <c r="D15" s="6"/>
      <c r="E15" s="6"/>
      <c r="F15" s="9"/>
      <c r="G15" s="8" t="str">
        <f t="array" ref="G15">IF( IFERROR(INDEX(Hidden!$B$2:$K$9, MATCH($C15,Hidden!$A$2:$A$9,0), MATCH($E15,Hidden!$B$1:$K$1,0)), "|||||" ) ="", "FALSE||Unsupported Field Type Combination|||", IFERROR(INDEX(Hidden!$B$2:$K$9, MATCH($C15,Hidden!$A$2:$A$9,0), MATCH($E15,Hidden!$B$1:$K$1,0)), "|||||" ) )</f>
        <v>|||||</v>
      </c>
      <c r="H15" s="8" t="str">
        <f t="shared" si="0"/>
        <v/>
      </c>
      <c r="I15" s="16" t="str">
        <f t="shared" si="1"/>
        <v/>
      </c>
      <c r="J15" s="2" t="str">
        <f t="shared" si="2"/>
        <v/>
      </c>
      <c r="K15" s="8" t="str">
        <f t="shared" si="9"/>
        <v/>
      </c>
      <c r="L15" s="2" t="str">
        <f t="shared" si="4"/>
        <v/>
      </c>
      <c r="M15" s="2" t="str">
        <f t="shared" si="5"/>
        <v/>
      </c>
      <c r="N15" s="2" t="str">
        <f t="shared" si="6"/>
        <v/>
      </c>
      <c r="O15" s="2" t="str">
        <f t="shared" si="8"/>
        <v/>
      </c>
      <c r="P15" s="2" t="str">
        <f t="shared" si="7"/>
        <v>,</v>
      </c>
    </row>
    <row r="16" spans="1:16" ht="16.5" customHeight="1" x14ac:dyDescent="0.2">
      <c r="A16" s="9"/>
      <c r="B16" s="9"/>
      <c r="C16" s="6"/>
      <c r="D16" s="6"/>
      <c r="E16" s="6"/>
      <c r="F16" s="9"/>
      <c r="G16" s="8" t="str">
        <f t="array" ref="G16">IF( IFERROR(INDEX(Hidden!$B$2:$K$9, MATCH($C16,Hidden!$A$2:$A$9,0), MATCH($E16,Hidden!$B$1:$K$1,0)), "|||||" ) ="", "FALSE||Unsupported Field Type Combination|||", IFERROR(INDEX(Hidden!$B$2:$K$9, MATCH($C16,Hidden!$A$2:$A$9,0), MATCH($E16,Hidden!$B$1:$K$1,0)), "|||||" ) )</f>
        <v>|||||</v>
      </c>
      <c r="H16" s="8" t="str">
        <f t="shared" si="0"/>
        <v/>
      </c>
      <c r="I16" s="16" t="str">
        <f t="shared" si="1"/>
        <v/>
      </c>
      <c r="J16" s="2" t="str">
        <f t="shared" si="2"/>
        <v/>
      </c>
      <c r="K16" s="8" t="str">
        <f t="shared" si="9"/>
        <v/>
      </c>
      <c r="L16" s="2" t="str">
        <f t="shared" si="4"/>
        <v/>
      </c>
      <c r="M16" s="2" t="str">
        <f t="shared" si="5"/>
        <v/>
      </c>
      <c r="N16" s="2" t="str">
        <f t="shared" si="6"/>
        <v/>
      </c>
      <c r="O16" s="2" t="str">
        <f t="shared" si="8"/>
        <v/>
      </c>
      <c r="P16" s="2" t="str">
        <f t="shared" si="7"/>
        <v>,</v>
      </c>
    </row>
    <row r="17" spans="15:15" ht="15.75" customHeight="1" x14ac:dyDescent="0.2">
      <c r="O17" s="2" t="str">
        <f>IF($H17="TRUE", CONCATENATE($P17, "{""field_label"":""", A17,""",""zendesk_field"":""", B17,""",""mailchimp_field"":""", D17,""",""type"":""",E17,""",""default_value"":""supportteam@upnrunning.net""}"), "")</f>
        <v/>
      </c>
    </row>
    <row r="18" spans="15:15" ht="15.75" customHeight="1" x14ac:dyDescent="0.2"/>
    <row r="19" spans="15:15" ht="15.75" customHeight="1" x14ac:dyDescent="0.2"/>
    <row r="20" spans="15:15" ht="15.75" customHeight="1" x14ac:dyDescent="0.2"/>
    <row r="21" spans="15:15" ht="15.75" customHeight="1" x14ac:dyDescent="0.2"/>
    <row r="22" spans="15:15" ht="15.75" customHeight="1" x14ac:dyDescent="0.2"/>
    <row r="23" spans="15:15" ht="15.75" customHeight="1" x14ac:dyDescent="0.2"/>
    <row r="24" spans="15:15" ht="15.75" customHeight="1" x14ac:dyDescent="0.2"/>
    <row r="25" spans="15:15" ht="15.75" customHeight="1" x14ac:dyDescent="0.2"/>
    <row r="26" spans="15:15" ht="15.75" customHeight="1" x14ac:dyDescent="0.2"/>
    <row r="27" spans="15:15" ht="15.75" customHeight="1" x14ac:dyDescent="0.2"/>
    <row r="28" spans="15:15" ht="15.75" customHeight="1" x14ac:dyDescent="0.2"/>
    <row r="29" spans="15:15" ht="15.75" customHeight="1" x14ac:dyDescent="0.2"/>
    <row r="30" spans="15:15" ht="15.75" customHeight="1" x14ac:dyDescent="0.2"/>
    <row r="31" spans="15:15" ht="15.75" customHeight="1" x14ac:dyDescent="0.2"/>
    <row r="32" spans="15:15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mergeCells count="2">
    <mergeCell ref="I1:K2"/>
    <mergeCell ref="A2:F2"/>
  </mergeCells>
  <conditionalFormatting sqref="K4:K16">
    <cfRule type="expression" dxfId="7" priority="2">
      <formula>AND(($H4="TRUE"), $J4="")</formula>
    </cfRule>
  </conditionalFormatting>
  <conditionalFormatting sqref="K4:K16">
    <cfRule type="expression" dxfId="6" priority="3">
      <formula>AND(($H4="TRUE"), $J4&lt;&gt;"")</formula>
    </cfRule>
  </conditionalFormatting>
  <conditionalFormatting sqref="K4:K16">
    <cfRule type="expression" dxfId="5" priority="4">
      <formula>($H4="FALSE")</formula>
    </cfRule>
  </conditionalFormatting>
  <conditionalFormatting sqref="A5:I16">
    <cfRule type="expression" dxfId="4" priority="1">
      <formula>AND($C4="", $E4="")</formula>
    </cfRule>
  </conditionalFormatting>
  <dataValidations count="2">
    <dataValidation type="custom" allowBlank="1" showInputMessage="1" showErrorMessage="1" prompt="Value too long - Mailchimp Merge Fields are a max of 10 characters, dont include the * and the | characters. Eg for a merge field *|BIRTHDAY|* just write: BIRTHDAY" sqref="D4:D16" xr:uid="{1B5AFAB4-4702-3842-9216-EFE79396E348}">
      <formula1>AND(GTE(LEN(D4),MIN((1),(10))),LTE(LEN(D4),MAX((1),(10))))</formula1>
    </dataValidation>
    <dataValidation allowBlank="1" showErrorMessage="1" prompt="Not a Mailchimp Field Type - That is not a field type in Mailchimp. Please use the drop down to select a valid value." sqref="F4" xr:uid="{8C897C17-D2F2-AB4B-8E0A-2D4BCA17679A}"/>
  </dataValidations>
  <pageMargins left="0.7" right="0.7" top="0.75" bottom="0.75" header="0" footer="0"/>
  <pageSetup paperSize="9"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Select Zendesk Field Type" xr:uid="{E48084EE-839B-E141-BDB5-9E48587F3A4B}">
          <x14:formula1>
            <xm:f>Hidden!$A$2:$A$9</xm:f>
          </x14:formula1>
          <xm:sqref>C4:C16</xm:sqref>
        </x14:dataValidation>
        <x14:dataValidation type="list" allowBlank="1" showInputMessage="1" showErrorMessage="1" prompt="Not a Mailchimp Field Type - That is not a field type in Mailchimp. Please use the drop down to select a valid value." xr:uid="{F7210D47-4109-BF42-AAE3-A8960E2B5209}">
          <x14:formula1>
            <xm:f>Hidden!$B$1:$K$1</xm:f>
          </x14:formula1>
          <xm:sqref>E4:E16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1"/>
  <sheetViews>
    <sheetView zoomScale="125" zoomScaleNormal="125" workbookViewId="0">
      <selection activeCell="F6" sqref="F4:F6"/>
    </sheetView>
  </sheetViews>
  <sheetFormatPr baseColWidth="10" defaultColWidth="11.28515625" defaultRowHeight="15" customHeight="1" x14ac:dyDescent="0.2"/>
  <cols>
    <col min="1" max="1" width="26.85546875" customWidth="1"/>
    <col min="2" max="2" width="17.140625" customWidth="1"/>
    <col min="3" max="3" width="11.28515625" customWidth="1"/>
    <col min="4" max="4" width="11.7109375" customWidth="1"/>
    <col min="5" max="5" width="10.28515625" customWidth="1"/>
    <col min="6" max="6" width="12.85546875" customWidth="1"/>
    <col min="7" max="7" width="46.7109375" hidden="1" customWidth="1"/>
    <col min="8" max="8" width="10.7109375" hidden="1" customWidth="1"/>
    <col min="9" max="9" width="10.140625" customWidth="1"/>
    <col min="10" max="10" width="3.7109375" hidden="1" customWidth="1"/>
    <col min="11" max="11" width="107" customWidth="1"/>
    <col min="12" max="16" width="10.7109375" customWidth="1"/>
    <col min="17" max="26" width="10.5703125" customWidth="1"/>
  </cols>
  <sheetData>
    <row r="1" spans="1:16" ht="270" customHeight="1" x14ac:dyDescent="0.35">
      <c r="G1" s="1"/>
      <c r="H1" s="1"/>
      <c r="I1" s="27" t="str">
        <f>CONCATENATE("[",CHAR(10),$O$4, $O$5, $O$6, $O$7, $O$8, $O$9, $O$10, $O$11, $O$12, $O$13, $O$14, $O$315, $O$16, $O$17, $O$18,"]")</f>
        <v>[
  {
    "field_label" : "List of sites hosted (comma Seperated)",
    "zendesk_field" : "site_list",
    "mailchimp_field" : "SITES_LIST",
    "type" : "text",
    "default_value" : "None"
  }
 ,{
    "field_label" : "Mailchimp Footer Message",
    "zendesk_field" : "mailchimp_footer_message",
    "mailchimp_field" : "FOOTER_MSG",
    "type" : "Text",
    "default_value" : ""
  }
]</v>
      </c>
      <c r="J1" s="28"/>
      <c r="K1" s="28"/>
    </row>
    <row r="2" spans="1:16" ht="29.25" customHeight="1" thickTop="1" thickBot="1" x14ac:dyDescent="0.4">
      <c r="A2" s="31" t="s">
        <v>18</v>
      </c>
      <c r="B2" s="32"/>
      <c r="C2" s="32"/>
      <c r="D2" s="32"/>
      <c r="E2" s="32"/>
      <c r="F2" s="32"/>
      <c r="G2" s="5"/>
      <c r="H2" s="5"/>
      <c r="I2" s="29"/>
      <c r="J2" s="30"/>
      <c r="K2" s="30"/>
    </row>
    <row r="3" spans="1:16" ht="39" customHeight="1" thickTop="1" thickBot="1" x14ac:dyDescent="0.25">
      <c r="A3" s="17" t="s">
        <v>30</v>
      </c>
      <c r="B3" s="18" t="s">
        <v>33</v>
      </c>
      <c r="C3" s="18" t="s">
        <v>34</v>
      </c>
      <c r="D3" s="19" t="s">
        <v>35</v>
      </c>
      <c r="E3" s="19" t="s">
        <v>36</v>
      </c>
      <c r="F3" s="19" t="s">
        <v>37</v>
      </c>
      <c r="G3" s="20"/>
      <c r="H3" s="21">
        <v>1</v>
      </c>
      <c r="I3" s="22" t="s">
        <v>60</v>
      </c>
      <c r="J3" s="23">
        <v>3</v>
      </c>
      <c r="K3" s="24" t="s">
        <v>38</v>
      </c>
      <c r="L3" s="2">
        <v>4</v>
      </c>
      <c r="M3" s="2">
        <v>5</v>
      </c>
      <c r="N3" s="2">
        <v>6</v>
      </c>
      <c r="O3" s="2" t="s">
        <v>39</v>
      </c>
      <c r="P3" s="2" t="s">
        <v>40</v>
      </c>
    </row>
    <row r="4" spans="1:16" ht="15.75" customHeight="1" thickTop="1" x14ac:dyDescent="0.2">
      <c r="A4" s="33" t="s">
        <v>61</v>
      </c>
      <c r="B4" s="25" t="s">
        <v>41</v>
      </c>
      <c r="C4" s="25" t="s">
        <v>1</v>
      </c>
      <c r="D4" s="6" t="s">
        <v>42</v>
      </c>
      <c r="E4" s="15" t="s">
        <v>1</v>
      </c>
      <c r="F4" s="14"/>
      <c r="G4" s="7" t="s">
        <v>12</v>
      </c>
      <c r="H4" s="8" t="str">
        <f t="shared" ref="H4:H18" si="0">TRIM(MID(SUBSTITUTE($G4,"|",REPT(" ",LEN($G4))),(1-1)*LEN($G4)+1,LEN($G4)))</f>
        <v>TRUE</v>
      </c>
      <c r="I4" s="16" t="str">
        <f>IF(H4="","",IF(H4="TRUE",TRIM(MID(SUBSTITUTE($G4,"|",REPT(" ",LEN($G4))),(2-1)*LEN($G4)+1,LEN($G4))),"-"))</f>
        <v>text</v>
      </c>
      <c r="J4" s="2" t="str">
        <f t="shared" ref="J4:J18" si="1">TRIM(MID(SUBSTITUTE($G4,"|",REPT(" ",LEN($G4))),(3-1)*LEN($G4)+1,LEN($G4)))</f>
        <v/>
      </c>
      <c r="K4" s="8" t="str">
        <f t="shared" ref="K4:K18" si="2">IF(H4="", "", IF( J4="", IF( H4="TRUE", "Valid", "INVALID - FIELD EXCLUDED: Invalid Data Type Combination"), IF( H4="TRUE", CONCATENATE("Valid, but: ", J4), CONCATENATE("INVALID - FIELD EXCLUDED: ", J4))))</f>
        <v>Valid</v>
      </c>
      <c r="L4" s="2" t="str">
        <f t="shared" ref="L4:L18" si="3">TRIM(MID(SUBSTITUTE($G4,"|",REPT(" ",LEN($G4))),(4-1)*LEN($G4)+1,LEN($G4)))</f>
        <v/>
      </c>
      <c r="M4" s="2" t="str">
        <f t="shared" ref="M4:M18" si="4">TRIM(MID(SUBSTITUTE($G4,"|",REPT(" ",LEN($G4))),(5-1)*LEN($G4)+1,LEN($G4)))</f>
        <v/>
      </c>
      <c r="N4" s="2" t="str">
        <f t="shared" ref="N4:N18" si="5">TRIM(MID(SUBSTITUTE($G4,"|",REPT(" ",LEN($G4))),(6-1)*LEN($G4)+1,LEN($G4)))</f>
        <v/>
      </c>
      <c r="P4" s="2" t="str">
        <f t="shared" ref="P4:P18" si="6">IF(AND(OR($O3="", $O3="JSON"), OR($P3=" ", $P3="Delimiter")), " ", ",")</f>
        <v xml:space="preserve"> </v>
      </c>
    </row>
    <row r="5" spans="1:16" ht="15.75" customHeight="1" x14ac:dyDescent="0.2">
      <c r="A5" s="34"/>
      <c r="B5" s="26"/>
      <c r="C5" s="26"/>
      <c r="D5" s="6" t="s">
        <v>43</v>
      </c>
      <c r="E5" s="15" t="s">
        <v>1</v>
      </c>
      <c r="F5" s="14"/>
      <c r="G5" s="7" t="s">
        <v>12</v>
      </c>
      <c r="H5" s="8" t="str">
        <f t="shared" si="0"/>
        <v>TRUE</v>
      </c>
      <c r="I5" s="16" t="str">
        <f t="shared" ref="I5:I18" si="7">IF(H5="","",IF(H5="TRUE",TRIM(MID(SUBSTITUTE($G5,"|",REPT(" ",LEN($G5))),(2-1)*LEN($G5)+1,LEN($G5))),"-"))</f>
        <v>text</v>
      </c>
      <c r="J5" s="2" t="str">
        <f t="shared" si="1"/>
        <v/>
      </c>
      <c r="K5" s="8" t="str">
        <f t="shared" si="2"/>
        <v>Valid</v>
      </c>
      <c r="L5" s="2" t="str">
        <f t="shared" si="3"/>
        <v/>
      </c>
      <c r="M5" s="2" t="str">
        <f t="shared" si="4"/>
        <v/>
      </c>
      <c r="N5" s="2" t="str">
        <f t="shared" si="5"/>
        <v/>
      </c>
      <c r="P5" s="2" t="str">
        <f t="shared" si="6"/>
        <v xml:space="preserve"> </v>
      </c>
    </row>
    <row r="6" spans="1:16" ht="15.75" customHeight="1" x14ac:dyDescent="0.2">
      <c r="A6" s="12" t="s">
        <v>44</v>
      </c>
      <c r="B6" s="13" t="s">
        <v>45</v>
      </c>
      <c r="C6" s="14" t="s">
        <v>11</v>
      </c>
      <c r="D6" s="6" t="s">
        <v>46</v>
      </c>
      <c r="E6" s="14" t="s">
        <v>1</v>
      </c>
      <c r="F6" s="14"/>
      <c r="G6" s="8" t="str">
        <f t="array" ref="G6">IF( IFERROR(INDEX(Hidden!$B$2:$K$9, MATCH($C6,Hidden!$A$2:$A$9,0), MATCH($E6,Hidden!$B$1:$K$1,0)), "|||||" ) ="", "FALSE||Unsupported Field Type Combination|||", IFERROR(INDEX(Hidden!$B$2:$K$9, MATCH($C6,Hidden!$A$2:$A$9,0), MATCH($E6,Hidden!$B$1:$K$1,0)), "|||||" ) )</f>
        <v>TRUE|text</v>
      </c>
      <c r="H6" s="8" t="str">
        <f t="shared" si="0"/>
        <v>TRUE</v>
      </c>
      <c r="I6" s="16" t="str">
        <f t="shared" si="7"/>
        <v>text</v>
      </c>
      <c r="J6" s="2" t="str">
        <f t="shared" si="1"/>
        <v/>
      </c>
      <c r="K6" s="8" t="str">
        <f t="shared" si="2"/>
        <v>Valid</v>
      </c>
      <c r="L6" s="2" t="str">
        <f t="shared" si="3"/>
        <v/>
      </c>
      <c r="M6" s="2" t="str">
        <f t="shared" si="4"/>
        <v/>
      </c>
      <c r="N6" s="2" t="str">
        <f t="shared" si="5"/>
        <v/>
      </c>
      <c r="P6" s="2" t="str">
        <f t="shared" si="6"/>
        <v xml:space="preserve"> </v>
      </c>
    </row>
    <row r="7" spans="1:16" ht="16.5" customHeight="1" x14ac:dyDescent="0.2">
      <c r="A7" s="9" t="s">
        <v>47</v>
      </c>
      <c r="B7" s="9" t="s">
        <v>48</v>
      </c>
      <c r="C7" s="6" t="s">
        <v>1</v>
      </c>
      <c r="D7" s="6" t="s">
        <v>49</v>
      </c>
      <c r="E7" s="10" t="s">
        <v>1</v>
      </c>
      <c r="F7" s="9" t="s">
        <v>50</v>
      </c>
      <c r="G7" s="8" t="str">
        <f t="array" ref="G7">IF( IFERROR(INDEX(Hidden!$B$2:$K$9, MATCH($C7,Hidden!$A$2:$A$9,0), MATCH($E7,Hidden!$B$1:$K$1,0)), "|||||" ) ="", "FALSE||Unsupported Field Type Combination|||", IFERROR(INDEX(Hidden!$B$2:$K$9, MATCH($C7,Hidden!$A$2:$A$9,0), MATCH($E7,Hidden!$B$1:$K$1,0)), "|||||" ) )</f>
        <v>TRUE|text</v>
      </c>
      <c r="H7" s="8" t="str">
        <f t="shared" si="0"/>
        <v>TRUE</v>
      </c>
      <c r="I7" s="16" t="str">
        <f t="shared" si="7"/>
        <v>text</v>
      </c>
      <c r="J7" s="2" t="str">
        <f t="shared" si="1"/>
        <v/>
      </c>
      <c r="K7" s="8" t="str">
        <f t="shared" si="2"/>
        <v>Valid</v>
      </c>
      <c r="L7" s="2" t="str">
        <f t="shared" si="3"/>
        <v/>
      </c>
      <c r="M7" s="2" t="str">
        <f t="shared" si="4"/>
        <v/>
      </c>
      <c r="N7" s="2" t="str">
        <f t="shared" si="5"/>
        <v/>
      </c>
      <c r="O7" s="2" t="str">
        <f>IF($H7="TRUE", " "&amp;$P7&amp;"{"&amp;CHAR(10)&amp;"    ""field_label"" : """&amp;$A7&amp;""","&amp;CHAR(10)&amp;"    ""zendesk_field"" : """&amp;$B7&amp;""","&amp;CHAR(10)&amp;"    ""mailchimp_field"" : """&amp;$D7&amp;""","&amp;CHAR(10)&amp;"    ""type"" : """&amp;I7&amp;""","&amp;CHAR(10)&amp;"    ""default_value"" : """&amp;$F7&amp;""""&amp;CHAR(10)&amp;"  }"&amp;CHAR(10),  "")</f>
        <v xml:space="preserve">  {
    "field_label" : "List of sites hosted (comma Seperated)",
    "zendesk_field" : "site_list",
    "mailchimp_field" : "SITES_LIST",
    "type" : "text",
    "default_value" : "None"
  }
</v>
      </c>
      <c r="P7" s="2" t="str">
        <f t="shared" si="6"/>
        <v xml:space="preserve"> </v>
      </c>
    </row>
    <row r="8" spans="1:16" ht="16.5" customHeight="1" x14ac:dyDescent="0.2">
      <c r="A8" s="9" t="s">
        <v>51</v>
      </c>
      <c r="B8" s="9" t="s">
        <v>52</v>
      </c>
      <c r="C8" s="6" t="s">
        <v>17</v>
      </c>
      <c r="D8" s="6" t="s">
        <v>53</v>
      </c>
      <c r="E8" s="10" t="s">
        <v>1</v>
      </c>
      <c r="F8" s="9"/>
      <c r="G8" s="8" t="str">
        <f t="array" ref="G8">IF( IFERROR(INDEX(Hidden!$B$2:$K$9, MATCH($C8,Hidden!$A$2:$A$9,0), MATCH($E8,Hidden!$B$1:$K$1,0)), "|||||" ) ="", "FALSE||Unsupported Field Type Combination|||", IFERROR(INDEX(Hidden!$B$2:$K$9, MATCH($C8,Hidden!$A$2:$A$9,0), MATCH($E8,Hidden!$B$1:$K$1,0)), "|||||" ) )</f>
        <v>TRUE|text</v>
      </c>
      <c r="H8" s="8" t="str">
        <f t="shared" si="0"/>
        <v>TRUE</v>
      </c>
      <c r="I8" s="16" t="str">
        <f t="shared" si="7"/>
        <v>text</v>
      </c>
      <c r="J8" s="2" t="str">
        <f t="shared" si="1"/>
        <v/>
      </c>
      <c r="K8" s="8" t="str">
        <f t="shared" si="2"/>
        <v>Valid</v>
      </c>
      <c r="L8" s="2" t="str">
        <f t="shared" si="3"/>
        <v/>
      </c>
      <c r="M8" s="2" t="str">
        <f t="shared" si="4"/>
        <v/>
      </c>
      <c r="N8" s="2" t="str">
        <f t="shared" si="5"/>
        <v/>
      </c>
      <c r="O8" s="2" t="str">
        <f t="shared" ref="O8:O18" si="8">IF($H8="TRUE", " "&amp;$P8&amp;"{"&amp;CHAR(10)&amp;"    ""field_label"" : """&amp;$A8&amp;""","&amp;CHAR(10)&amp;"    ""zendesk_field"" : """&amp;$B8&amp;""","&amp;CHAR(10)&amp;"    ""mailchimp_field"" : """&amp;$D8&amp;""","&amp;CHAR(10)&amp;"    ""type"" : """&amp;$E8&amp;""","&amp;CHAR(10)&amp;"    ""default_value"" : """&amp;$F8&amp;""""&amp;CHAR(10)&amp;"  }"&amp;CHAR(10),  "")</f>
        <v xml:space="preserve"> ,{
    "field_label" : "Mailchimp Footer Message",
    "zendesk_field" : "mailchimp_footer_message",
    "mailchimp_field" : "FOOTER_MSG",
    "type" : "Text",
    "default_value" : ""
  }
</v>
      </c>
      <c r="P8" s="2" t="str">
        <f t="shared" si="6"/>
        <v>,</v>
      </c>
    </row>
    <row r="9" spans="1:16" ht="16.5" customHeight="1" x14ac:dyDescent="0.2">
      <c r="A9" s="9" t="s">
        <v>54</v>
      </c>
      <c r="B9" s="9" t="s">
        <v>55</v>
      </c>
      <c r="C9" s="10" t="s">
        <v>25</v>
      </c>
      <c r="D9" s="6" t="s">
        <v>56</v>
      </c>
      <c r="E9" s="6" t="s">
        <v>3</v>
      </c>
      <c r="F9" s="9"/>
      <c r="G9" s="8" t="str">
        <f t="array" ref="G9">IF( IFERROR(INDEX(Hidden!$B$2:$K$9, MATCH($C9,Hidden!$A$2:$A$9,0), MATCH($E9,Hidden!$B$1:$K$1,0)), "|||||" ) ="", "FALSE||Unsupported Field Type Combination|||", IFERROR(INDEX(Hidden!$B$2:$K$9, MATCH($C9,Hidden!$A$2:$A$9,0), MATCH($E9,Hidden!$B$1:$K$1,0)), "|||||" ) )</f>
        <v>FALSE||Unsupported Field Type Combination|||</v>
      </c>
      <c r="H9" s="8" t="str">
        <f t="shared" si="0"/>
        <v>FALSE</v>
      </c>
      <c r="I9" s="16" t="str">
        <f t="shared" si="7"/>
        <v>-</v>
      </c>
      <c r="J9" s="2" t="str">
        <f t="shared" si="1"/>
        <v>Unsupported Field Type Combination</v>
      </c>
      <c r="K9" s="8" t="str">
        <f t="shared" si="2"/>
        <v>INVALID - FIELD EXCLUDED: Unsupported Field Type Combination</v>
      </c>
      <c r="L9" s="2" t="str">
        <f t="shared" si="3"/>
        <v/>
      </c>
      <c r="M9" s="2" t="str">
        <f t="shared" si="4"/>
        <v/>
      </c>
      <c r="N9" s="2" t="str">
        <f t="shared" si="5"/>
        <v/>
      </c>
      <c r="O9" s="2" t="str">
        <f t="shared" si="8"/>
        <v/>
      </c>
      <c r="P9" s="2" t="str">
        <f t="shared" si="6"/>
        <v>,</v>
      </c>
    </row>
    <row r="10" spans="1:16" ht="16.5" customHeight="1" x14ac:dyDescent="0.2">
      <c r="A10" s="9" t="s">
        <v>57</v>
      </c>
      <c r="B10" s="9" t="s">
        <v>58</v>
      </c>
      <c r="C10" s="6" t="s">
        <v>25</v>
      </c>
      <c r="D10" s="6" t="s">
        <v>59</v>
      </c>
      <c r="E10" s="10" t="s">
        <v>6</v>
      </c>
      <c r="F10" s="9"/>
      <c r="G10" s="8" t="str">
        <f t="array" ref="G10">IF( IFERROR(INDEX(Hidden!$B$2:$K$9, MATCH($C10,Hidden!$A$2:$A$9,0), MATCH($E10,Hidden!$B$1:$K$1,0)), "|||||" ) ="", "FALSE||Unsupported Field Type Combination|||", IFERROR(INDEX(Hidden!$B$2:$K$9, MATCH($C10,Hidden!$A$2:$A$9,0), MATCH($E10,Hidden!$B$1:$K$1,0)), "|||||" ) )</f>
        <v>FALSE||Syncing to Date fields is not yet supported by Zenchimp, use a Text field in Mailchimp or raise a feature request on github :)|||</v>
      </c>
      <c r="H10" s="8" t="str">
        <f t="shared" si="0"/>
        <v>FALSE</v>
      </c>
      <c r="I10" s="16" t="str">
        <f t="shared" si="7"/>
        <v>-</v>
      </c>
      <c r="J10" s="2" t="str">
        <f t="shared" si="1"/>
        <v>Syncing to Date fields is not yet supported by Zenchimp, use a Text field in Mailchimp or raise a feature request on github :)</v>
      </c>
      <c r="K10" s="8" t="str">
        <f>IF(H10="", "", IF( J10="", IF( H10="TRUE", "Valid", "INVALID - FIELD EXCLUDED: Invalid Data Type Combination"), IF( H10="TRUE", CONCATENATE("Valid, but: ", J10), CONCATENATE("INVALID - FIELD EXCLUDED: ", J10))))</f>
        <v>INVALID - FIELD EXCLUDED: Syncing to Date fields is not yet supported by Zenchimp, use a Text field in Mailchimp or raise a feature request on github :)</v>
      </c>
      <c r="L10" s="2" t="str">
        <f t="shared" si="3"/>
        <v/>
      </c>
      <c r="M10" s="2" t="str">
        <f t="shared" si="4"/>
        <v/>
      </c>
      <c r="N10" s="2" t="str">
        <f t="shared" si="5"/>
        <v/>
      </c>
      <c r="O10" s="2" t="str">
        <f t="shared" si="8"/>
        <v/>
      </c>
      <c r="P10" s="2" t="str">
        <f t="shared" si="6"/>
        <v>,</v>
      </c>
    </row>
    <row r="11" spans="1:16" ht="16.5" customHeight="1" x14ac:dyDescent="0.2">
      <c r="A11" s="9"/>
      <c r="B11" s="9"/>
      <c r="C11" s="6"/>
      <c r="D11" s="6"/>
      <c r="E11" s="6"/>
      <c r="F11" s="9"/>
      <c r="G11" s="8" t="str">
        <f t="array" ref="G11">IF( IFERROR(INDEX(Hidden!$B$2:$K$9, MATCH($C11,Hidden!$A$2:$A$9,0), MATCH($E11,Hidden!$B$1:$K$1,0)), "|||||" ) ="", "FALSE||Unsupported Field Type Combination|||", IFERROR(INDEX(Hidden!$B$2:$K$9, MATCH($C11,Hidden!$A$2:$A$9,0), MATCH($E11,Hidden!$B$1:$K$1,0)), "|||||" ) )</f>
        <v>|||||</v>
      </c>
      <c r="H11" s="8" t="str">
        <f t="shared" si="0"/>
        <v/>
      </c>
      <c r="I11" s="16" t="str">
        <f t="shared" si="7"/>
        <v/>
      </c>
      <c r="J11" s="2" t="str">
        <f t="shared" si="1"/>
        <v/>
      </c>
      <c r="K11" s="8" t="str">
        <f t="shared" si="2"/>
        <v/>
      </c>
      <c r="L11" s="2" t="str">
        <f t="shared" si="3"/>
        <v/>
      </c>
      <c r="M11" s="2" t="str">
        <f t="shared" si="4"/>
        <v/>
      </c>
      <c r="N11" s="2" t="str">
        <f t="shared" si="5"/>
        <v/>
      </c>
      <c r="O11" s="2" t="str">
        <f t="shared" si="8"/>
        <v/>
      </c>
      <c r="P11" s="2" t="str">
        <f t="shared" si="6"/>
        <v>,</v>
      </c>
    </row>
    <row r="12" spans="1:16" ht="16.5" customHeight="1" x14ac:dyDescent="0.2">
      <c r="A12" s="9"/>
      <c r="B12" s="9"/>
      <c r="C12" s="6"/>
      <c r="D12" s="6"/>
      <c r="E12" s="6"/>
      <c r="F12" s="9"/>
      <c r="G12" s="8" t="str">
        <f t="array" ref="G12">IF( IFERROR(INDEX(Hidden!$B$2:$K$9, MATCH($C12,Hidden!$A$2:$A$9,0), MATCH($E12,Hidden!$B$1:$K$1,0)), "|||||" ) ="", "FALSE||Unsupported Field Type Combination|||", IFERROR(INDEX(Hidden!$B$2:$K$9, MATCH($C12,Hidden!$A$2:$A$9,0), MATCH($E12,Hidden!$B$1:$K$1,0)), "|||||" ) )</f>
        <v>|||||</v>
      </c>
      <c r="H12" s="8" t="str">
        <f t="shared" si="0"/>
        <v/>
      </c>
      <c r="I12" s="16" t="str">
        <f t="shared" si="7"/>
        <v/>
      </c>
      <c r="J12" s="2" t="str">
        <f t="shared" si="1"/>
        <v/>
      </c>
      <c r="K12" s="8" t="str">
        <f t="shared" si="2"/>
        <v/>
      </c>
      <c r="L12" s="2" t="str">
        <f t="shared" si="3"/>
        <v/>
      </c>
      <c r="M12" s="2" t="str">
        <f t="shared" si="4"/>
        <v/>
      </c>
      <c r="N12" s="2" t="str">
        <f t="shared" si="5"/>
        <v/>
      </c>
      <c r="O12" s="2" t="str">
        <f t="shared" si="8"/>
        <v/>
      </c>
      <c r="P12" s="2" t="str">
        <f t="shared" si="6"/>
        <v>,</v>
      </c>
    </row>
    <row r="13" spans="1:16" ht="16.5" customHeight="1" x14ac:dyDescent="0.2">
      <c r="A13" s="9"/>
      <c r="B13" s="9"/>
      <c r="C13" s="6"/>
      <c r="D13" s="6"/>
      <c r="E13" s="6"/>
      <c r="F13" s="9"/>
      <c r="G13" s="8" t="str">
        <f t="array" ref="G13">IF( IFERROR(INDEX(Hidden!$B$2:$K$9, MATCH($C13,Hidden!$A$2:$A$9,0), MATCH($E13,Hidden!$B$1:$K$1,0)), "|||||" ) ="", "FALSE||Unsupported Field Type Combination|||", IFERROR(INDEX(Hidden!$B$2:$K$9, MATCH($C13,Hidden!$A$2:$A$9,0), MATCH($E13,Hidden!$B$1:$K$1,0)), "|||||" ) )</f>
        <v>|||||</v>
      </c>
      <c r="H13" s="8" t="str">
        <f t="shared" si="0"/>
        <v/>
      </c>
      <c r="I13" s="16" t="str">
        <f t="shared" si="7"/>
        <v/>
      </c>
      <c r="J13" s="2" t="str">
        <f t="shared" si="1"/>
        <v/>
      </c>
      <c r="K13" s="8" t="str">
        <f t="shared" si="2"/>
        <v/>
      </c>
      <c r="L13" s="2" t="str">
        <f t="shared" si="3"/>
        <v/>
      </c>
      <c r="M13" s="2" t="str">
        <f t="shared" si="4"/>
        <v/>
      </c>
      <c r="N13" s="2" t="str">
        <f t="shared" si="5"/>
        <v/>
      </c>
      <c r="O13" s="2" t="str">
        <f t="shared" si="8"/>
        <v/>
      </c>
      <c r="P13" s="2" t="str">
        <f t="shared" si="6"/>
        <v>,</v>
      </c>
    </row>
    <row r="14" spans="1:16" ht="16.5" customHeight="1" x14ac:dyDescent="0.2">
      <c r="A14" s="9"/>
      <c r="B14" s="9"/>
      <c r="C14" s="6"/>
      <c r="D14" s="6"/>
      <c r="E14" s="6"/>
      <c r="F14" s="9"/>
      <c r="G14" s="8" t="str">
        <f t="array" ref="G14">IF( IFERROR(INDEX(Hidden!$B$2:$K$9, MATCH($C14,Hidden!$A$2:$A$9,0), MATCH($E14,Hidden!$B$1:$K$1,0)), "|||||" ) ="", "FALSE||Unsupported Field Type Combination|||", IFERROR(INDEX(Hidden!$B$2:$K$9, MATCH($C14,Hidden!$A$2:$A$9,0), MATCH($E14,Hidden!$B$1:$K$1,0)), "|||||" ) )</f>
        <v>|||||</v>
      </c>
      <c r="H14" s="8" t="str">
        <f t="shared" si="0"/>
        <v/>
      </c>
      <c r="I14" s="16" t="str">
        <f t="shared" si="7"/>
        <v/>
      </c>
      <c r="J14" s="2" t="str">
        <f t="shared" si="1"/>
        <v/>
      </c>
      <c r="K14" s="8" t="str">
        <f t="shared" si="2"/>
        <v/>
      </c>
      <c r="L14" s="2" t="str">
        <f t="shared" si="3"/>
        <v/>
      </c>
      <c r="M14" s="2" t="str">
        <f t="shared" si="4"/>
        <v/>
      </c>
      <c r="N14" s="2" t="str">
        <f t="shared" si="5"/>
        <v/>
      </c>
      <c r="O14" s="2" t="str">
        <f t="shared" si="8"/>
        <v/>
      </c>
      <c r="P14" s="2" t="str">
        <f t="shared" si="6"/>
        <v>,</v>
      </c>
    </row>
    <row r="15" spans="1:16" ht="16.5" customHeight="1" x14ac:dyDescent="0.2">
      <c r="A15" s="9"/>
      <c r="B15" s="9"/>
      <c r="C15" s="6"/>
      <c r="D15" s="6"/>
      <c r="E15" s="6"/>
      <c r="F15" s="9"/>
      <c r="G15" s="8" t="str">
        <f t="array" ref="G15">IF( IFERROR(INDEX(Hidden!$B$2:$K$9, MATCH($C15,Hidden!$A$2:$A$9,0), MATCH($E15,Hidden!$B$1:$K$1,0)), "|||||" ) ="", "FALSE||Unsupported Field Type Combination|||", IFERROR(INDEX(Hidden!$B$2:$K$9, MATCH($C15,Hidden!$A$2:$A$9,0), MATCH($E15,Hidden!$B$1:$K$1,0)), "|||||" ) )</f>
        <v>|||||</v>
      </c>
      <c r="H15" s="8" t="str">
        <f t="shared" si="0"/>
        <v/>
      </c>
      <c r="I15" s="16" t="str">
        <f t="shared" si="7"/>
        <v/>
      </c>
      <c r="J15" s="2" t="str">
        <f t="shared" si="1"/>
        <v/>
      </c>
      <c r="K15" s="8" t="str">
        <f t="shared" si="2"/>
        <v/>
      </c>
      <c r="L15" s="2" t="str">
        <f t="shared" si="3"/>
        <v/>
      </c>
      <c r="M15" s="2" t="str">
        <f t="shared" si="4"/>
        <v/>
      </c>
      <c r="N15" s="2" t="str">
        <f t="shared" si="5"/>
        <v/>
      </c>
      <c r="O15" s="2" t="str">
        <f t="shared" si="8"/>
        <v/>
      </c>
      <c r="P15" s="2" t="str">
        <f t="shared" si="6"/>
        <v>,</v>
      </c>
    </row>
    <row r="16" spans="1:16" ht="16.5" customHeight="1" x14ac:dyDescent="0.2">
      <c r="A16" s="9"/>
      <c r="B16" s="9"/>
      <c r="C16" s="6"/>
      <c r="D16" s="6"/>
      <c r="E16" s="6"/>
      <c r="F16" s="9"/>
      <c r="G16" s="8" t="str">
        <f t="array" ref="G16">IF( IFERROR(INDEX(Hidden!$B$2:$K$9, MATCH($C16,Hidden!$A$2:$A$9,0), MATCH($E16,Hidden!$B$1:$K$1,0)), "|||||" ) ="", "FALSE||Unsupported Field Type Combination|||", IFERROR(INDEX(Hidden!$B$2:$K$9, MATCH($C16,Hidden!$A$2:$A$9,0), MATCH($E16,Hidden!$B$1:$K$1,0)), "|||||" ) )</f>
        <v>|||||</v>
      </c>
      <c r="H16" s="8" t="str">
        <f t="shared" si="0"/>
        <v/>
      </c>
      <c r="I16" s="16" t="str">
        <f t="shared" si="7"/>
        <v/>
      </c>
      <c r="J16" s="2" t="str">
        <f t="shared" si="1"/>
        <v/>
      </c>
      <c r="K16" s="8" t="str">
        <f t="shared" si="2"/>
        <v/>
      </c>
      <c r="L16" s="2" t="str">
        <f t="shared" si="3"/>
        <v/>
      </c>
      <c r="M16" s="2" t="str">
        <f t="shared" si="4"/>
        <v/>
      </c>
      <c r="N16" s="2" t="str">
        <f t="shared" si="5"/>
        <v/>
      </c>
      <c r="O16" s="2" t="str">
        <f t="shared" si="8"/>
        <v/>
      </c>
      <c r="P16" s="2" t="str">
        <f t="shared" si="6"/>
        <v>,</v>
      </c>
    </row>
    <row r="17" spans="1:16" ht="16.5" customHeight="1" x14ac:dyDescent="0.2">
      <c r="A17" s="9"/>
      <c r="B17" s="9"/>
      <c r="C17" s="6"/>
      <c r="D17" s="6"/>
      <c r="E17" s="6"/>
      <c r="F17" s="9"/>
      <c r="G17" s="8" t="str">
        <f t="array" ref="G17">IF( IFERROR(INDEX(Hidden!$B$2:$K$9, MATCH($C17,Hidden!$A$2:$A$9,0), MATCH($E17,Hidden!$B$1:$K$1,0)), "|||||" ) ="", "FALSE||Unsupported Field Type Combination|||", IFERROR(INDEX(Hidden!$B$2:$K$9, MATCH($C17,Hidden!$A$2:$A$9,0), MATCH($E17,Hidden!$B$1:$K$1,0)), "|||||" ) )</f>
        <v>|||||</v>
      </c>
      <c r="H17" s="8" t="str">
        <f t="shared" si="0"/>
        <v/>
      </c>
      <c r="I17" s="16" t="str">
        <f t="shared" si="7"/>
        <v/>
      </c>
      <c r="J17" s="2" t="str">
        <f t="shared" si="1"/>
        <v/>
      </c>
      <c r="K17" s="8" t="str">
        <f t="shared" si="2"/>
        <v/>
      </c>
      <c r="L17" s="2" t="str">
        <f t="shared" si="3"/>
        <v/>
      </c>
      <c r="M17" s="2" t="str">
        <f t="shared" si="4"/>
        <v/>
      </c>
      <c r="N17" s="2" t="str">
        <f t="shared" si="5"/>
        <v/>
      </c>
      <c r="O17" s="2" t="str">
        <f t="shared" si="8"/>
        <v/>
      </c>
      <c r="P17" s="2" t="str">
        <f t="shared" si="6"/>
        <v>,</v>
      </c>
    </row>
    <row r="18" spans="1:16" ht="16.5" customHeight="1" x14ac:dyDescent="0.2">
      <c r="A18" s="9"/>
      <c r="B18" s="9"/>
      <c r="C18" s="6"/>
      <c r="D18" s="6"/>
      <c r="E18" s="6"/>
      <c r="F18" s="9"/>
      <c r="G18" s="8" t="str">
        <f t="array" ref="G18">IF( IFERROR(INDEX(Hidden!$B$2:$K$9, MATCH($C18,Hidden!$A$2:$A$9,0), MATCH($E18,Hidden!$B$1:$K$1,0)), "|||||" ) ="", "FALSE||Unsupported Field Type Combination|||", IFERROR(INDEX(Hidden!$B$2:$K$9, MATCH($C18,Hidden!$A$2:$A$9,0), MATCH($E18,Hidden!$B$1:$K$1,0)), "|||||" ) )</f>
        <v>|||||</v>
      </c>
      <c r="H18" s="8" t="str">
        <f t="shared" si="0"/>
        <v/>
      </c>
      <c r="I18" s="16" t="str">
        <f t="shared" si="7"/>
        <v/>
      </c>
      <c r="J18" s="2" t="str">
        <f t="shared" si="1"/>
        <v/>
      </c>
      <c r="K18" s="8" t="str">
        <f t="shared" si="2"/>
        <v/>
      </c>
      <c r="L18" s="2" t="str">
        <f t="shared" si="3"/>
        <v/>
      </c>
      <c r="M18" s="2" t="str">
        <f t="shared" si="4"/>
        <v/>
      </c>
      <c r="N18" s="2" t="str">
        <f t="shared" si="5"/>
        <v/>
      </c>
      <c r="O18" s="2" t="str">
        <f t="shared" si="8"/>
        <v/>
      </c>
      <c r="P18" s="2" t="str">
        <f t="shared" si="6"/>
        <v>,</v>
      </c>
    </row>
    <row r="19" spans="1:16" ht="15.75" customHeight="1" x14ac:dyDescent="0.2">
      <c r="O19" s="2" t="str">
        <f>IF($H19="TRUE", CONCATENATE($P19, "{""field_label"":""", A19,""",""zendesk_field"":""", B19,""",""mailchimp_field"":""", D19,""",""type"":""",E19,""",""default_value"":""supportteam@upnrunning.net""}"), "")</f>
        <v/>
      </c>
    </row>
    <row r="20" spans="1:16" ht="15.75" customHeight="1" x14ac:dyDescent="0.2"/>
    <row r="21" spans="1:16" ht="15.75" customHeight="1" x14ac:dyDescent="0.2"/>
    <row r="22" spans="1:16" ht="15.75" customHeight="1" x14ac:dyDescent="0.2"/>
    <row r="23" spans="1:16" ht="15.75" customHeight="1" x14ac:dyDescent="0.2"/>
    <row r="24" spans="1:16" ht="15.75" customHeight="1" x14ac:dyDescent="0.2"/>
    <row r="25" spans="1:16" ht="15.75" customHeight="1" x14ac:dyDescent="0.2"/>
    <row r="26" spans="1:16" ht="15.75" customHeight="1" x14ac:dyDescent="0.2"/>
    <row r="27" spans="1:16" ht="15.75" customHeight="1" x14ac:dyDescent="0.2"/>
    <row r="28" spans="1:16" ht="15.75" customHeight="1" x14ac:dyDescent="0.2"/>
    <row r="29" spans="1:16" ht="15.75" customHeight="1" x14ac:dyDescent="0.2"/>
    <row r="30" spans="1:16" ht="15.75" customHeight="1" x14ac:dyDescent="0.2"/>
    <row r="31" spans="1:16" ht="15.75" customHeight="1" x14ac:dyDescent="0.2"/>
    <row r="32" spans="1:16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mergeCells count="5">
    <mergeCell ref="B4:B5"/>
    <mergeCell ref="C4:C5"/>
    <mergeCell ref="I1:K2"/>
    <mergeCell ref="A2:F2"/>
    <mergeCell ref="A4:A5"/>
  </mergeCells>
  <conditionalFormatting sqref="K4:K18">
    <cfRule type="expression" dxfId="3" priority="2">
      <formula>AND(($H4="TRUE"), $J4="")</formula>
    </cfRule>
  </conditionalFormatting>
  <conditionalFormatting sqref="K4:K18">
    <cfRule type="expression" dxfId="2" priority="3">
      <formula>AND(($H4="TRUE"), $J4&lt;&gt;"")</formula>
    </cfRule>
  </conditionalFormatting>
  <conditionalFormatting sqref="K4:K18">
    <cfRule type="expression" dxfId="1" priority="4">
      <formula>($H4="FALSE")</formula>
    </cfRule>
  </conditionalFormatting>
  <conditionalFormatting sqref="A7:I18">
    <cfRule type="expression" dxfId="0" priority="1">
      <formula>AND($C6="", $E6="")</formula>
    </cfRule>
  </conditionalFormatting>
  <dataValidations count="2">
    <dataValidation type="custom" allowBlank="1" showInputMessage="1" showErrorMessage="1" prompt="Value too long - Mailchimp Merge Fields are a max of 10 characters, dont include the * and the | characters. Eg for a merge field *|BIRTHDAY|* just write: BIRTHDAY" sqref="D4:D18" xr:uid="{00000000-0002-0000-0000-000000000000}">
      <formula1>AND(GTE(LEN(D4),MIN((1),(10))),LTE(LEN(D4),MAX((1),(10))))</formula1>
    </dataValidation>
    <dataValidation allowBlank="1" showErrorMessage="1" sqref="F4:F6" xr:uid="{C893104E-57A2-4F44-8E48-F9A222C9C0C9}"/>
  </dataValidations>
  <pageMargins left="0.7" right="0.7" top="0.75" bottom="0.75" header="0" footer="0"/>
  <pageSetup paperSize="9" orientation="portrait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Not a Mailchimp Field Type - That is not a field type in Mailchimp. Please use the drop down to select a valid value." xr:uid="{00000000-0002-0000-0000-000001000000}">
          <x14:formula1>
            <xm:f>Hidden!$B$1:$K$1</xm:f>
          </x14:formula1>
          <xm:sqref>E7:E18 E4:E6</xm:sqref>
        </x14:dataValidation>
        <x14:dataValidation type="list" allowBlank="1" showInputMessage="1" showErrorMessage="1" prompt="Select Zendesk Field Type" xr:uid="{00000000-0002-0000-0000-000002000000}">
          <x14:formula1>
            <xm:f>Hidden!$A$2:$A$9</xm:f>
          </x14:formula1>
          <xm:sqref>C4 C6:C18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"/>
  <sheetViews>
    <sheetView topLeftCell="G1" workbookViewId="0">
      <selection activeCell="K4" sqref="K4"/>
    </sheetView>
  </sheetViews>
  <sheetFormatPr baseColWidth="10" defaultColWidth="11.28515625" defaultRowHeight="16" x14ac:dyDescent="0.2"/>
  <cols>
    <col min="1" max="1" width="17.140625" style="42" customWidth="1"/>
    <col min="2" max="11" width="29" style="42" customWidth="1"/>
    <col min="12" max="26" width="10.5703125" customWidth="1"/>
  </cols>
  <sheetData>
    <row r="1" spans="1:11" ht="17" x14ac:dyDescent="0.2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41" t="s">
        <v>7</v>
      </c>
      <c r="I1" s="41" t="s">
        <v>8</v>
      </c>
      <c r="J1" s="41" t="s">
        <v>9</v>
      </c>
      <c r="K1" s="41" t="s">
        <v>10</v>
      </c>
    </row>
    <row r="2" spans="1:11" ht="68" x14ac:dyDescent="0.2">
      <c r="A2" s="40" t="s">
        <v>11</v>
      </c>
      <c r="B2" s="3" t="s">
        <v>12</v>
      </c>
      <c r="C2" s="3" t="s">
        <v>13</v>
      </c>
      <c r="D2" s="3"/>
      <c r="E2" s="3"/>
      <c r="F2" s="4" t="s">
        <v>14</v>
      </c>
      <c r="G2" s="4" t="s">
        <v>14</v>
      </c>
      <c r="H2" s="3"/>
      <c r="I2" s="3"/>
      <c r="J2" s="3"/>
      <c r="K2" s="40" t="s">
        <v>70</v>
      </c>
    </row>
    <row r="3" spans="1:11" ht="68" x14ac:dyDescent="0.2">
      <c r="A3" s="40" t="s">
        <v>1</v>
      </c>
      <c r="B3" s="3" t="s">
        <v>12</v>
      </c>
      <c r="C3" s="3" t="s">
        <v>15</v>
      </c>
      <c r="D3" s="3" t="s">
        <v>16</v>
      </c>
      <c r="E3" s="3" t="s">
        <v>16</v>
      </c>
      <c r="F3" s="4" t="s">
        <v>14</v>
      </c>
      <c r="G3" s="4" t="s">
        <v>14</v>
      </c>
      <c r="H3" s="3"/>
      <c r="I3" s="3"/>
      <c r="J3" s="3"/>
      <c r="K3" s="40" t="s">
        <v>71</v>
      </c>
    </row>
    <row r="4" spans="1:11" ht="68" x14ac:dyDescent="0.2">
      <c r="A4" s="40" t="s">
        <v>17</v>
      </c>
      <c r="B4" s="3" t="s">
        <v>12</v>
      </c>
      <c r="C4" s="3" t="s">
        <v>19</v>
      </c>
      <c r="D4" s="3" t="s">
        <v>20</v>
      </c>
      <c r="E4" s="3" t="s">
        <v>21</v>
      </c>
      <c r="F4" s="4" t="s">
        <v>14</v>
      </c>
      <c r="G4" s="4" t="s">
        <v>14</v>
      </c>
      <c r="H4" s="3" t="s">
        <v>22</v>
      </c>
      <c r="I4" s="3" t="s">
        <v>23</v>
      </c>
      <c r="J4" s="3" t="s">
        <v>24</v>
      </c>
      <c r="K4" s="3" t="s">
        <v>71</v>
      </c>
    </row>
    <row r="5" spans="1:11" ht="68" x14ac:dyDescent="0.2">
      <c r="A5" s="40" t="s">
        <v>25</v>
      </c>
      <c r="B5" s="3" t="s">
        <v>12</v>
      </c>
      <c r="C5" s="3" t="s">
        <v>26</v>
      </c>
      <c r="D5" s="3"/>
      <c r="E5" s="3"/>
      <c r="F5" s="4" t="s">
        <v>14</v>
      </c>
      <c r="G5" s="4" t="s">
        <v>14</v>
      </c>
      <c r="H5" s="3"/>
      <c r="I5" s="3"/>
      <c r="J5" s="3"/>
      <c r="K5" s="40" t="s">
        <v>73</v>
      </c>
    </row>
    <row r="6" spans="1:11" ht="68" x14ac:dyDescent="0.2">
      <c r="A6" s="40" t="s">
        <v>27</v>
      </c>
      <c r="B6" s="3" t="s">
        <v>12</v>
      </c>
      <c r="C6" s="3" t="s">
        <v>26</v>
      </c>
      <c r="D6" s="3"/>
      <c r="E6" s="3"/>
      <c r="F6" s="4" t="s">
        <v>14</v>
      </c>
      <c r="G6" s="4" t="s">
        <v>14</v>
      </c>
      <c r="H6" s="3"/>
      <c r="I6" s="3"/>
      <c r="J6" s="3"/>
      <c r="K6" s="40" t="s">
        <v>73</v>
      </c>
    </row>
    <row r="7" spans="1:11" ht="68" x14ac:dyDescent="0.2">
      <c r="A7" s="40" t="s">
        <v>28</v>
      </c>
      <c r="B7" s="3" t="s">
        <v>12</v>
      </c>
      <c r="C7" s="3" t="s">
        <v>29</v>
      </c>
      <c r="D7" s="3"/>
      <c r="E7" s="3"/>
      <c r="F7" s="4" t="s">
        <v>14</v>
      </c>
      <c r="G7" s="4" t="s">
        <v>14</v>
      </c>
      <c r="H7" s="3"/>
      <c r="I7" s="3"/>
      <c r="J7" s="3"/>
      <c r="K7" s="40" t="s">
        <v>73</v>
      </c>
    </row>
    <row r="8" spans="1:11" ht="68" x14ac:dyDescent="0.2">
      <c r="A8" s="40" t="s">
        <v>31</v>
      </c>
      <c r="B8" s="3" t="s">
        <v>12</v>
      </c>
      <c r="C8" s="40" t="s">
        <v>32</v>
      </c>
      <c r="D8" s="3"/>
      <c r="E8" s="3"/>
      <c r="F8" s="4" t="s">
        <v>14</v>
      </c>
      <c r="G8" s="4" t="s">
        <v>14</v>
      </c>
      <c r="H8" s="3"/>
      <c r="I8" s="3"/>
      <c r="J8" s="3"/>
      <c r="K8" s="40" t="s">
        <v>72</v>
      </c>
    </row>
    <row r="9" spans="1:11" ht="68" x14ac:dyDescent="0.2">
      <c r="A9" s="40" t="s">
        <v>5</v>
      </c>
      <c r="B9" s="3" t="s">
        <v>12</v>
      </c>
      <c r="C9" s="3"/>
      <c r="D9" s="3"/>
      <c r="E9" s="3"/>
      <c r="F9" s="4" t="s">
        <v>14</v>
      </c>
      <c r="G9" s="4" t="s">
        <v>14</v>
      </c>
      <c r="H9" s="3"/>
      <c r="I9" s="3"/>
      <c r="J9" s="3"/>
      <c r="K9" s="40" t="s">
        <v>73</v>
      </c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Zendesk Organisation Fields</vt:lpstr>
      <vt:lpstr>Zendesk User Fields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2020-05-18T22:47:02Z</dcterms:created>
  <dcterms:modified xsi:type="dcterms:W3CDTF">2020-05-19T13:13:01Z</dcterms:modified>
</cp:coreProperties>
</file>