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94\Documents\Year 1 - Princeton\Fall 2022\Fintech\Project\Fintech-Trends-and-State-and-Local-Finance\Data\Raw\CBO\"/>
    </mc:Choice>
  </mc:AlternateContent>
  <xr:revisionPtr revIDLastSave="0" documentId="13_ncr:1_{8F636DF8-EF2E-4E91-B04E-731A2C5F076D}" xr6:coauthVersionLast="47" xr6:coauthVersionMax="47" xr10:uidLastSave="{00000000-0000-0000-0000-000000000000}"/>
  <bookViews>
    <workbookView xWindow="-110" yWindow="-110" windowWidth="19420" windowHeight="10420" xr2:uid="{8C6B378B-499B-4366-87DF-10E50BCA8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K6" i="1"/>
  <c r="R6" i="1" s="1"/>
  <c r="R18" i="1" s="1"/>
  <c r="S18" i="1"/>
  <c r="T18" i="1"/>
  <c r="U18" i="1"/>
  <c r="V18" i="1"/>
  <c r="W18" i="1"/>
  <c r="L7" i="1"/>
  <c r="S7" i="1" s="1"/>
  <c r="M7" i="1"/>
  <c r="T7" i="1" s="1"/>
  <c r="S8" i="1"/>
  <c r="T8" i="1"/>
  <c r="S9" i="1"/>
  <c r="T9" i="1"/>
  <c r="U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R7" i="1"/>
  <c r="R8" i="1"/>
  <c r="R9" i="1"/>
  <c r="R10" i="1"/>
  <c r="R11" i="1"/>
  <c r="R12" i="1"/>
  <c r="R13" i="1"/>
  <c r="R14" i="1"/>
  <c r="R15" i="1"/>
  <c r="R16" i="1"/>
  <c r="L8" i="1"/>
  <c r="M8" i="1"/>
  <c r="L9" i="1"/>
  <c r="M9" i="1"/>
  <c r="N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K7" i="1"/>
  <c r="K8" i="1"/>
  <c r="K9" i="1"/>
  <c r="K10" i="1"/>
  <c r="K11" i="1"/>
  <c r="K12" i="1"/>
  <c r="K13" i="1"/>
  <c r="K14" i="1"/>
  <c r="K15" i="1"/>
  <c r="K16" i="1"/>
  <c r="K17" i="1"/>
  <c r="I7" i="1"/>
  <c r="I8" i="1"/>
  <c r="I9" i="1"/>
  <c r="I10" i="1"/>
  <c r="I11" i="1"/>
  <c r="I12" i="1"/>
  <c r="I13" i="1"/>
  <c r="I14" i="1"/>
  <c r="I15" i="1"/>
  <c r="I16" i="1"/>
  <c r="I6" i="1"/>
</calcChain>
</file>

<file path=xl/sharedStrings.xml><?xml version="1.0" encoding="utf-8"?>
<sst xmlns="http://schemas.openxmlformats.org/spreadsheetml/2006/main" count="28" uniqueCount="25">
  <si>
    <t>Jan_2020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</si>
  <si>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</si>
  <si>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</si>
  <si>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</si>
  <si>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</si>
  <si>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</si>
  <si>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</si>
  <si>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</si>
  <si>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</si>
  <si>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</si>
  <si>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</si>
  <si>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</si>
  <si>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</si>
  <si>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</si>
  <si>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</si>
  <si>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</si>
  <si>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</si>
  <si>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May_2020</t>
  </si>
  <si>
    <t>Jul_2020</t>
  </si>
  <si>
    <t>Feb_2021</t>
  </si>
  <si>
    <t>Jul_2021</t>
  </si>
  <si>
    <t>May_2022</t>
  </si>
  <si>
    <t>quarter</t>
  </si>
  <si>
    <t>Actual</t>
  </si>
  <si>
    <t>Nowcast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</si>
</sst>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1"/>
      <color theme="3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  <xf numFmtId="0" fontId="8" fillId="0" borderId="0"/>
    <xf numFmtId="43" fontId="2" fillId="0" borderId="0" applyFont="0" applyFill="0" applyBorder="0" applyAlignment="0" applyProtection="0"/>
    <xf numFmtId="0" fontId="9" fillId="0" borderId="0"/>
    <xf numFmtId="0" fontId="9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14" fillId="12" borderId="0" applyNumberFormat="0" applyBorder="0" applyAlignment="0" applyProtection="0"/>
    <xf numFmtId="0" fontId="14" fillId="16" borderId="0" applyNumberFormat="0" applyBorder="0" applyAlignment="0" applyProtection="0"/>
    <xf numFmtId="0" fontId="14" fillId="20" borderId="0" applyNumberFormat="0" applyBorder="0" applyAlignment="0" applyProtection="0"/>
    <xf numFmtId="0" fontId="14" fillId="24" borderId="0" applyNumberFormat="0" applyBorder="0" applyAlignment="0" applyProtection="0"/>
    <xf numFmtId="0" fontId="14" fillId="28" borderId="0" applyNumberFormat="0" applyBorder="0" applyAlignment="0" applyProtection="0"/>
    <xf numFmtId="0" fontId="14" fillId="32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5" fillId="3" borderId="0" applyNumberFormat="0" applyBorder="0" applyAlignment="0" applyProtection="0"/>
    <xf numFmtId="0" fontId="16" fillId="6" borderId="4" applyNumberFormat="0" applyAlignment="0" applyProtection="0"/>
    <xf numFmtId="0" fontId="17" fillId="7" borderId="7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4" applyNumberFormat="0" applyAlignment="0" applyProtection="0"/>
    <xf numFmtId="0" fontId="25" fillId="0" borderId="6" applyNumberFormat="0" applyFill="0" applyAlignment="0" applyProtection="0"/>
    <xf numFmtId="0" fontId="26" fillId="4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" fillId="8" borderId="8" applyNumberFormat="0" applyFont="0" applyAlignment="0" applyProtection="0"/>
    <xf numFmtId="0" fontId="29" fillId="6" borderId="5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/>
    <xf numFmtId="0" fontId="2" fillId="0" borderId="0"/>
    <xf numFmtId="0" fontId="33" fillId="0" borderId="0" applyFont="0" applyFill="0" applyBorder="0" applyAlignment="0" applyProtection="0"/>
    <xf numFmtId="0" fontId="34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8">
    <xf numFmtId="0" fontId="0" fillId="0" borderId="0" xfId="0"/>
    <xf numFmtId="164" fontId="3" fillId="0" borderId="0" xfId="1" applyNumberFormat="1" applyFont="1" applyFill="1"/>
    <xf numFmtId="164" fontId="3" fillId="33" borderId="0" xfId="1" applyNumberFormat="1" applyFont="1" applyFill="1"/>
    <xf numFmtId="1" fontId="3" fillId="0" borderId="0" xfId="5" applyNumberFormat="1" applyFont="1"/>
    <xf numFmtId="1" fontId="3" fillId="34" borderId="0" xfId="5" applyNumberFormat="1" applyFont="1" applyFill="1"/>
    <xf numFmtId="1" fontId="3" fillId="0" borderId="0" xfId="5" applyNumberFormat="1" applyFont="1" applyFill="1"/>
    <xf numFmtId="17" fontId="0" fillId="0" borderId="0" xfId="0" applyNumberFormat="1"/>
    <xf numFmtId="1" fontId="3" fillId="0" borderId="0" xfId="5" applyNumberFormat="1" applyFont="1"/>
    <xf numFmtId="1" fontId="3" fillId="35" borderId="0" xfId="5" applyNumberFormat="1" applyFont="1" applyFill="1"/>
    <xf numFmtId="1" fontId="3" fillId="0" borderId="0" xfId="5" applyNumberFormat="1" applyFont="1" applyFill="1"/>
    <xf numFmtId="1" fontId="3" fillId="0" borderId="0" xfId="5" applyNumberFormat="1" applyFont="1"/>
    <xf numFmtId="1" fontId="3" fillId="0" borderId="0" xfId="5" applyNumberFormat="1" applyFont="1" applyFill="1"/>
    <xf numFmtId="1" fontId="3" fillId="33" borderId="0" xfId="5" applyNumberFormat="1" applyFont="1" applyFill="1"/>
    <xf numFmtId="1" fontId="3" fillId="0" borderId="0" xfId="5" applyNumberFormat="1" applyFont="1"/>
    <xf numFmtId="1" fontId="3" fillId="33" borderId="0" xfId="5" applyNumberFormat="1" applyFont="1" applyFill="1"/>
    <xf numFmtId="1" fontId="3" fillId="0" borderId="0" xfId="5" applyNumberFormat="1" applyFont="1"/>
    <xf numFmtId="1" fontId="3" fillId="34" borderId="0" xfId="5" applyNumberFormat="1" applyFont="1" applyFill="1"/>
    <xf numFmtId="1" fontId="3" fillId="0" borderId="0" xfId="5" applyNumberFormat="1" applyFont="1" applyFill="1"/>
  </cellXfs>
  <cellStyles count="512">
    <cellStyle name="20% - Accent1 2" xfId="196" xr:uid="{9C674FD5-71DF-44BD-A7B9-89065CEFF58E}"/>
    <cellStyle name="20% - Accent2 2" xfId="197" xr:uid="{5EFD9509-9115-436C-90C4-B118B6FD5A9A}"/>
    <cellStyle name="20% - Accent3 2" xfId="198" xr:uid="{66E729D0-C76F-45EF-B027-51CE518FB093}"/>
    <cellStyle name="20% - Accent4 2" xfId="199" xr:uid="{3FFDC1C4-2709-4DAE-8BD8-F267C9A9B32D}"/>
    <cellStyle name="20% - Accent5 2" xfId="200" xr:uid="{7AC370B9-9297-4F39-A9D5-6DB0FB848E26}"/>
    <cellStyle name="20% - Accent6 2" xfId="201" xr:uid="{DF430120-330F-4055-8674-AAEA0B6341D8}"/>
    <cellStyle name="40% - Accent1 2" xfId="202" xr:uid="{17FADABB-6A52-460B-90BA-D451CFC072DB}"/>
    <cellStyle name="40% - Accent2 2" xfId="203" xr:uid="{B6066678-EB36-48EA-98AA-F338776B4E2E}"/>
    <cellStyle name="40% - Accent3 2" xfId="204" xr:uid="{1C159B62-8BA3-4046-B61E-C4FE9EE417A4}"/>
    <cellStyle name="40% - Accent4 2" xfId="205" xr:uid="{92CD53D3-A9BE-4CA9-987B-74A496351559}"/>
    <cellStyle name="40% - Accent5 2" xfId="206" xr:uid="{61744F57-86F5-49D4-AF81-C5791511DF04}"/>
    <cellStyle name="40% - Accent6 2" xfId="207" xr:uid="{D3933C4C-3F9E-43EB-9C46-116E72930518}"/>
    <cellStyle name="60% - Accent1 2" xfId="208" xr:uid="{30DA0284-12E8-4E59-BA2B-BDAC368910BC}"/>
    <cellStyle name="60% - Accent2 2" xfId="209" xr:uid="{1C628C2F-1E98-4AE4-BF88-8527CB32542F}"/>
    <cellStyle name="60% - Accent3 2" xfId="210" xr:uid="{A120E9FB-7132-445B-93C7-C88F86330AFB}"/>
    <cellStyle name="60% - Accent4 2" xfId="211" xr:uid="{0F845071-879B-4895-81D3-AF37C9A7936B}"/>
    <cellStyle name="60% - Accent5 2" xfId="212" xr:uid="{015135D0-8E47-4111-9D9E-D16212AA7733}"/>
    <cellStyle name="60% - Accent6 2" xfId="213" xr:uid="{C67C063C-8F84-4756-B221-95B6E7D4EED6}"/>
    <cellStyle name="Accent1 2" xfId="214" xr:uid="{AA77D6E0-DE2E-483D-A530-B178A9D7997D}"/>
    <cellStyle name="Accent2 2" xfId="215" xr:uid="{E34AADD3-25F6-435B-B123-AC3F8496243F}"/>
    <cellStyle name="Accent3 2" xfId="216" xr:uid="{E7730C56-7512-4F48-BBBA-936E9640C43F}"/>
    <cellStyle name="Accent4 2" xfId="217" xr:uid="{57638F08-3DFD-42BD-AB48-38A1B24CAB83}"/>
    <cellStyle name="Accent5 2" xfId="218" xr:uid="{B50B059A-88B0-4072-969B-B0107832A95C}"/>
    <cellStyle name="Accent6 2" xfId="219" xr:uid="{30DCFA59-7FAE-40EF-98D3-942B8192E87F}"/>
    <cellStyle name="Bad 2" xfId="220" xr:uid="{12966D02-74E9-400E-B2C1-52E4B90442C9}"/>
    <cellStyle name="Calculation 2" xfId="221" xr:uid="{651D899C-62F5-4D33-A0A3-32B7F052A4C9}"/>
    <cellStyle name="Check Cell 2" xfId="222" xr:uid="{F60C0547-1CBF-402F-8087-BE4ECAEB6816}"/>
    <cellStyle name="Comma" xfId="1" builtinId="3"/>
    <cellStyle name="Comma 2" xfId="9" xr:uid="{F1457D49-0CEF-4680-8F7E-66FA79AD2FC0}"/>
    <cellStyle name="Comma 2 2" xfId="17" xr:uid="{7E6F823A-5D4F-4DBC-8032-934D416F4363}"/>
    <cellStyle name="Comma 2 3" xfId="223" xr:uid="{B3A97E4F-D478-45F5-9D81-863B6D2BEE1E}"/>
    <cellStyle name="Comma 2 4" xfId="224" xr:uid="{F5B2EAEF-8F05-4BFC-B82A-07BE897A39BB}"/>
    <cellStyle name="Comma 2 5" xfId="225" xr:uid="{D75D0000-78C9-41FC-A1C1-34E58E92E67B}"/>
    <cellStyle name="Comma 2 6" xfId="226" xr:uid="{ECB2AB43-3912-4EB8-A0F7-A7B0FC9D2604}"/>
    <cellStyle name="Comma 2 7" xfId="508" xr:uid="{3E0BCFDD-F933-49C5-A3E2-1BA66EA9D7D4}"/>
    <cellStyle name="Comma 3" xfId="18" xr:uid="{06C117BB-E24B-4624-A16B-F1F20AFA5D0D}"/>
    <cellStyle name="Comma 4" xfId="227" xr:uid="{7569DD11-BC51-41BB-A5ED-B50066067499}"/>
    <cellStyle name="Comma 5" xfId="511" xr:uid="{3F63C430-7862-4BC9-AE67-3CBDE7DB0F1F}"/>
    <cellStyle name="Comma 9" xfId="228" xr:uid="{D4DEC805-0381-43F5-AA3C-54783CCEB246}"/>
    <cellStyle name="Comma0" xfId="229" xr:uid="{273A5D12-8168-45F3-8CBF-221BD817AF71}"/>
    <cellStyle name="Currency 2" xfId="230" xr:uid="{8135188F-6E5D-4A97-A06E-FCB4E1D5630C}"/>
    <cellStyle name="Currency 3" xfId="231" xr:uid="{EFE7D362-E759-447A-BC7E-DBDBBB38D6BA}"/>
    <cellStyle name="Currency0" xfId="505" xr:uid="{6AF46CFE-0832-4017-8DB8-D0D9A29D4CB1}"/>
    <cellStyle name="Explanatory Text 2" xfId="232" xr:uid="{84CB8745-236F-45DD-BB08-0645596ADFB5}"/>
    <cellStyle name="Good 2" xfId="233" xr:uid="{403FEFE3-65B1-4190-86BB-002E013CBE46}"/>
    <cellStyle name="Heading 1 2" xfId="234" xr:uid="{E474B4D5-9AC5-4094-BDDB-D40A054A3492}"/>
    <cellStyle name="Heading 2 2" xfId="235" xr:uid="{0039BCC5-F0E3-4A9B-9B6C-F5DF933116C2}"/>
    <cellStyle name="Heading 3 2" xfId="236" xr:uid="{8346DDE8-087A-442E-9676-44617E099B6B}"/>
    <cellStyle name="Heading 4 2" xfId="237" xr:uid="{0BCB58DE-D71F-4AE2-95C5-94790375A84C}"/>
    <cellStyle name="Hyperlink" xfId="3" builtinId="8" customBuiltin="1"/>
    <cellStyle name="Hyperlink 2" xfId="19" xr:uid="{6A903560-7B7C-419C-9E20-45DEEF8FEA54}"/>
    <cellStyle name="Hyperlink 3" xfId="21" xr:uid="{E73A7310-791E-4011-983C-8F20646EC9B7}"/>
    <cellStyle name="Hyperlink 4" xfId="26" xr:uid="{E72D78AC-8F8A-4131-B146-47A57AF65788}"/>
    <cellStyle name="Hyperlink 5" xfId="318" xr:uid="{40724F8B-2735-4901-A9C1-87E20ECBBDE0}"/>
    <cellStyle name="Hyperlink 6" xfId="4" xr:uid="{8FD18145-FB6E-46DF-9785-014503CD82B6}"/>
    <cellStyle name="Hyperlink 6 2" xfId="502" xr:uid="{40C10B7B-D2F3-4AC5-BF5F-69AD5A5FD2EE}"/>
    <cellStyle name="Input 2" xfId="238" xr:uid="{F0D47C99-1E05-4A96-BEA3-B99D8DCDA45C}"/>
    <cellStyle name="Linked Cell 2" xfId="239" xr:uid="{B8D55456-0635-4B39-B47E-08FBE405BC99}"/>
    <cellStyle name="Neutral 2" xfId="240" xr:uid="{D09481A2-5692-44BA-9FCA-BF8B30A8F62B}"/>
    <cellStyle name="Normal" xfId="0" builtinId="0"/>
    <cellStyle name="Normal 10" xfId="24" xr:uid="{FF0B3148-1416-4DED-8DC4-80CF790C66CB}"/>
    <cellStyle name="Normal 10 2" xfId="320" xr:uid="{F5EB0523-020C-4CE3-9DA7-C5D4265FBBF6}"/>
    <cellStyle name="Normal 11" xfId="241" xr:uid="{6643B428-7EDB-46B0-A8B3-C59D56F591C1}"/>
    <cellStyle name="Normal 11 2" xfId="242" xr:uid="{BBF0D8DB-A9DC-490C-A337-43A08A3BDA6B}"/>
    <cellStyle name="Normal 11 3" xfId="243" xr:uid="{8921794C-C152-440D-82E6-E13EC66DF4F3}"/>
    <cellStyle name="Normal 11 4" xfId="244" xr:uid="{83719248-4583-4F1F-891C-2AA9AC863E59}"/>
    <cellStyle name="Normal 12" xfId="245" xr:uid="{837EFED2-5D55-40F4-A0F3-F301F2132C54}"/>
    <cellStyle name="Normal 12 2" xfId="246" xr:uid="{D3EC5BE3-75EE-48A3-9C0F-1CB11DACB211}"/>
    <cellStyle name="Normal 12 3" xfId="247" xr:uid="{5ABCC05E-4EC0-4133-A87B-9531A7F00A6A}"/>
    <cellStyle name="Normal 12 4" xfId="248" xr:uid="{558C5887-F92F-48A6-9E24-6B08A886E006}"/>
    <cellStyle name="Normal 13" xfId="249" xr:uid="{57C8CE21-E6FF-4AC6-8437-C0E0A44760D5}"/>
    <cellStyle name="Normal 13 2" xfId="250" xr:uid="{7D995FCC-5743-4C9F-93BB-8C475562D1EB}"/>
    <cellStyle name="Normal 13 3" xfId="251" xr:uid="{65491B08-8F77-40AD-A6E0-487F98E202A5}"/>
    <cellStyle name="Normal 13 4" xfId="252" xr:uid="{BC6DB428-CBE0-447D-8C35-E8408A25B10F}"/>
    <cellStyle name="Normal 14" xfId="253" xr:uid="{05CF1299-A9F9-4D59-937A-7E0BB5F65F40}"/>
    <cellStyle name="Normal 14 2" xfId="254" xr:uid="{B016BE61-1998-44DD-944D-28F9033C2BF0}"/>
    <cellStyle name="Normal 15" xfId="255" xr:uid="{406879AD-509C-4798-B3D5-B9BCFC8FF93F}"/>
    <cellStyle name="Normal 16" xfId="256" xr:uid="{409630C7-935D-4FBE-917A-B0566CC4D8A0}"/>
    <cellStyle name="Normal 17" xfId="257" xr:uid="{D6C021CE-647A-4C84-834D-008A233C4270}"/>
    <cellStyle name="Normal 18" xfId="258" xr:uid="{BFD7A806-B2DC-4E91-BE19-FDCFFBDB7470}"/>
    <cellStyle name="Normal 19" xfId="507" xr:uid="{C01C6553-23EB-4E39-AD7B-621FD9507F2D}"/>
    <cellStyle name="Normal 2" xfId="2" xr:uid="{2E8BC8A3-11DC-40A4-9F7A-0F094602B8FA}"/>
    <cellStyle name="Normal 2 10" xfId="27" xr:uid="{F216DB43-2B05-42B6-8338-7937FD086EF4}"/>
    <cellStyle name="Normal 2 10 2" xfId="321" xr:uid="{7805ED1C-AC54-4039-BDA9-360068B68000}"/>
    <cellStyle name="Normal 2 11" xfId="28" xr:uid="{852C79F7-15EB-4973-A81B-C7C00F8C771D}"/>
    <cellStyle name="Normal 2 11 2" xfId="322" xr:uid="{6F391C57-3DCF-44C6-96BD-B26170EF466C}"/>
    <cellStyle name="Normal 2 12" xfId="259" xr:uid="{E4712A89-6C8D-47DA-8AD2-36DCAD8A2C06}"/>
    <cellStyle name="Normal 2 13" xfId="260" xr:uid="{B0622BD0-0A66-4F44-B241-E08AF8E1993E}"/>
    <cellStyle name="Normal 2 14" xfId="261" xr:uid="{92729C2D-3F8B-40C5-BDB6-EC2CD9D24120}"/>
    <cellStyle name="Normal 2 15" xfId="262" xr:uid="{CE6C68B0-8A3F-4EAA-95D5-D374329D2938}"/>
    <cellStyle name="Normal 2 16" xfId="263" xr:uid="{AF57CBD6-B259-4205-82AE-8A1457EB412A}"/>
    <cellStyle name="Normal 2 17" xfId="264" xr:uid="{254B3EC7-53FB-4CD6-BA91-2EB81E857453}"/>
    <cellStyle name="Normal 2 18" xfId="265" xr:uid="{7F98B8C3-36F0-4803-80F5-57CDB77F0BC1}"/>
    <cellStyle name="Normal 2 19" xfId="266" xr:uid="{0D1CB0F1-B33A-4AC1-AAF0-46B12021883D}"/>
    <cellStyle name="Normal 2 2" xfId="13" xr:uid="{0C65EF19-26AC-49AB-B8A9-EEF64B94AF05}"/>
    <cellStyle name="Normal 2 2 10" xfId="323" xr:uid="{B352DE70-07B6-4C8C-B30E-433A5F2EBFF4}"/>
    <cellStyle name="Normal 2 2 2" xfId="29" xr:uid="{4BA50B75-CA0F-4DC0-B541-6D4EDF6959B3}"/>
    <cellStyle name="Normal 2 2 2 2" xfId="30" xr:uid="{9077D849-0B4D-42B4-9AFF-C16EB01C65F4}"/>
    <cellStyle name="Normal 2 2 2 2 2" xfId="324" xr:uid="{7848C95D-1687-4F59-A7B2-AED5812D437F}"/>
    <cellStyle name="Normal 2 2 2 3" xfId="31" xr:uid="{3B574AC1-0D22-4C26-8DFF-77DDC8996550}"/>
    <cellStyle name="Normal 2 2 2 3 2" xfId="325" xr:uid="{AB43EE8F-4C6B-4CE1-BA22-D288B5AE680A}"/>
    <cellStyle name="Normal 2 2 2 4" xfId="326" xr:uid="{E33CB4ED-9337-4661-9710-E993644F8648}"/>
    <cellStyle name="Normal 2 2 3" xfId="32" xr:uid="{CF133E58-5E56-4A76-8757-7447CB1DB5A5}"/>
    <cellStyle name="Normal 2 2 3 2" xfId="33" xr:uid="{846A8BFE-746F-4246-98D6-6501BE84029A}"/>
    <cellStyle name="Normal 2 2 3 2 2" xfId="327" xr:uid="{FE012BC2-1FB1-4E2F-A286-84B01DC2EE61}"/>
    <cellStyle name="Normal 2 2 3 3" xfId="328" xr:uid="{2BAC6CAA-5ECF-4106-B415-CBA973B1AD1B}"/>
    <cellStyle name="Normal 2 2 4" xfId="34" xr:uid="{9CFA6EB0-04B3-4638-85E8-021998A7B9B9}"/>
    <cellStyle name="Normal 2 2 4 2" xfId="35" xr:uid="{2C887FD2-F61D-46A8-9369-FA671CF32130}"/>
    <cellStyle name="Normal 2 2 4 2 2" xfId="329" xr:uid="{45015EE7-943B-483D-8DCF-8063B0E1CD12}"/>
    <cellStyle name="Normal 2 2 4 3" xfId="330" xr:uid="{2E23D072-16DC-467E-8D0E-5ED5BE1E51DF}"/>
    <cellStyle name="Normal 2 2 5" xfId="36" xr:uid="{E05B6E98-2AEE-4E54-AC00-B0450CF011EC}"/>
    <cellStyle name="Normal 2 2 5 2" xfId="37" xr:uid="{2A19BA77-3614-4B57-8BC0-3BFCCF2E2F1A}"/>
    <cellStyle name="Normal 2 2 5 2 2" xfId="331" xr:uid="{40B57326-2A60-451F-B646-CD5B66524111}"/>
    <cellStyle name="Normal 2 2 5 3" xfId="332" xr:uid="{E66F807A-DF01-4EF1-BAC5-E3E361E5DF8A}"/>
    <cellStyle name="Normal 2 2 6" xfId="38" xr:uid="{A8FB84E3-7304-4E43-A81C-ECB12093F965}"/>
    <cellStyle name="Normal 2 2 6 2" xfId="333" xr:uid="{64950F49-CC2A-45C7-A734-94DD497687CF}"/>
    <cellStyle name="Normal 2 2 7" xfId="39" xr:uid="{9B1A85BA-A1D5-405D-818F-744B8C0E341A}"/>
    <cellStyle name="Normal 2 2 7 2" xfId="334" xr:uid="{F645A9B5-3E6A-4F2F-92E2-CC4644514CCD}"/>
    <cellStyle name="Normal 2 2 8" xfId="40" xr:uid="{7E04990C-A535-4605-AE90-99A57322A070}"/>
    <cellStyle name="Normal 2 2 8 2" xfId="335" xr:uid="{E468CB57-B8F7-4A90-B082-76477307FCA1}"/>
    <cellStyle name="Normal 2 2 9" xfId="336" xr:uid="{6D686E34-8C42-414F-AE3C-1B868AB8A188}"/>
    <cellStyle name="Normal 2 20" xfId="267" xr:uid="{D72084E0-25CA-40A7-BB7A-2A8617C499B3}"/>
    <cellStyle name="Normal 2 21" xfId="268" xr:uid="{8E1B71DF-DFB6-4D5A-8624-B3F193042677}"/>
    <cellStyle name="Normal 2 22" xfId="269" xr:uid="{0535613C-09AE-46EF-8ADE-0294C20CC944}"/>
    <cellStyle name="Normal 2 23" xfId="270" xr:uid="{F01B0E47-40E5-4555-A934-191F612A2186}"/>
    <cellStyle name="Normal 2 24" xfId="319" xr:uid="{57FDB7BE-67A6-4217-B4C2-8A1061F0DC42}"/>
    <cellStyle name="Normal 2 25" xfId="506" xr:uid="{D7128725-1B81-445E-B9C7-9F1A079B1D32}"/>
    <cellStyle name="Normal 2 26" xfId="10" xr:uid="{A9704B79-41D9-4EC7-AFFD-6F9B1C0BC676}"/>
    <cellStyle name="Normal 2 3" xfId="5" xr:uid="{484DB28D-54DF-40FD-A293-7770F5D151EA}"/>
    <cellStyle name="Normal 2 3 2" xfId="6" xr:uid="{52640773-0FA4-4B0D-AA04-F2BC95E8D3AD}"/>
    <cellStyle name="Normal 2 3 2 2" xfId="41" xr:uid="{F55FA12B-7D3A-4B26-B7A3-9096F1FE65B6}"/>
    <cellStyle name="Normal 2 3 2 2 2" xfId="337" xr:uid="{DFC4D127-46C9-4B47-B4FA-14A3144C2195}"/>
    <cellStyle name="Normal 2 3 2 3" xfId="42" xr:uid="{78008E22-B9DA-4571-9E49-9BF93E437681}"/>
    <cellStyle name="Normal 2 3 2 3 2" xfId="338" xr:uid="{A9D13335-C965-4EC5-B690-6CA44F2E5C15}"/>
    <cellStyle name="Normal 2 3 2 4" xfId="339" xr:uid="{6357382A-AF02-4DDA-822A-A1F4DFA1D27B}"/>
    <cellStyle name="Normal 2 3 3" xfId="43" xr:uid="{092584D3-B4EE-4DD2-BF60-B233CC21C385}"/>
    <cellStyle name="Normal 2 3 4" xfId="44" xr:uid="{BCDB9070-3D85-4576-8D8E-C70E9B8B12EA}"/>
    <cellStyle name="Normal 2 3 4 2" xfId="340" xr:uid="{68217FAF-93C2-46A3-BC3B-1DE4BB402BEC}"/>
    <cellStyle name="Normal 2 3 5" xfId="45" xr:uid="{E91EF858-E03B-4A75-818A-D5D6A94D970B}"/>
    <cellStyle name="Normal 2 3 5 2" xfId="341" xr:uid="{8DA8A0F9-DF95-4EB8-B395-5BDC81FA4A7E}"/>
    <cellStyle name="Normal 2 3 6" xfId="342" xr:uid="{5D1A13BD-EAFA-4D8C-85DE-386D74A62B9E}"/>
    <cellStyle name="Normal 2 3 7" xfId="15" xr:uid="{7077C38B-B5EE-432C-9D85-12259281E020}"/>
    <cellStyle name="Normal 2 4" xfId="46" xr:uid="{B55C4FBC-34E8-42D4-BCC0-987796F6DB11}"/>
    <cellStyle name="Normal 2 4 2" xfId="47" xr:uid="{F464666A-D8EB-4559-B0B2-E65A39A047BF}"/>
    <cellStyle name="Normal 2 4 2 2" xfId="343" xr:uid="{7D8EB828-949E-48ED-974A-23CF65019841}"/>
    <cellStyle name="Normal 2 5" xfId="48" xr:uid="{BB547019-82DD-4A67-A8F6-1F10F9AE327B}"/>
    <cellStyle name="Normal 2 5 2" xfId="49" xr:uid="{ECAB48AA-C84A-41D9-88C1-B53645D39F01}"/>
    <cellStyle name="Normal 2 5 2 2" xfId="344" xr:uid="{014E8442-AAC2-4DD8-AD7B-146EDBBF6FA1}"/>
    <cellStyle name="Normal 2 5 3" xfId="345" xr:uid="{4348CACC-D408-47F1-8AAF-647717952503}"/>
    <cellStyle name="Normal 2 6" xfId="50" xr:uid="{43F8D1F6-EB43-4232-8112-7B9F96D115B8}"/>
    <cellStyle name="Normal 2 6 2" xfId="51" xr:uid="{B4F44DAD-DEE3-457F-951E-371CBDDB32DF}"/>
    <cellStyle name="Normal 2 6 2 2" xfId="346" xr:uid="{D28B2357-F546-41A6-92D1-5F4AAB0092F0}"/>
    <cellStyle name="Normal 2 6 3" xfId="347" xr:uid="{57C6D91F-B03C-47DB-AFF8-FFB7ACC0FEB2}"/>
    <cellStyle name="Normal 2 7" xfId="52" xr:uid="{9F9D4CA7-38BF-4EC7-9043-888B78A59CB8}"/>
    <cellStyle name="Normal 2 7 2" xfId="53" xr:uid="{5F7E4D27-B072-48E6-8AE9-852278BFC051}"/>
    <cellStyle name="Normal 2 7 2 2" xfId="348" xr:uid="{7B9A7D10-B653-4097-8CBC-61CBF981FC5D}"/>
    <cellStyle name="Normal 2 7 3" xfId="349" xr:uid="{E83003FB-4E10-48BA-B01C-EB3E742F7779}"/>
    <cellStyle name="Normal 2 8" xfId="54" xr:uid="{50EE3020-C022-41D4-9EFC-E742A7131607}"/>
    <cellStyle name="Normal 2 8 2" xfId="55" xr:uid="{4888C6FF-06B8-456E-A7F5-3256ACE70FF0}"/>
    <cellStyle name="Normal 2 8 2 2" xfId="350" xr:uid="{E80F0E9D-38BF-420B-B54B-89C4C6EF4983}"/>
    <cellStyle name="Normal 2 8 3" xfId="351" xr:uid="{B0A54D9B-7BBD-407B-8D22-485BF961EE40}"/>
    <cellStyle name="Normal 2 9" xfId="56" xr:uid="{ED010250-2E0C-465A-8928-6F128D4C7858}"/>
    <cellStyle name="Normal 2 9 2" xfId="352" xr:uid="{172607F7-4D35-4360-8B5A-05B2325A47E4}"/>
    <cellStyle name="Normal 20" xfId="7" xr:uid="{05210F51-E72C-4DDD-83AA-0D2CCF31124D}"/>
    <cellStyle name="Normal 3" xfId="8" xr:uid="{D36B4F30-CC86-4C8A-B3B1-EA0851E15173}"/>
    <cellStyle name="Normal 3 10" xfId="271" xr:uid="{518ACB2D-944F-4781-A17E-05F98862F69C}"/>
    <cellStyle name="Normal 3 11" xfId="272" xr:uid="{B7FBA6E5-C0EF-46B9-9621-0AE9C7024CB9}"/>
    <cellStyle name="Normal 3 12" xfId="273" xr:uid="{E0B22284-2992-4D1D-B136-22BCE169D128}"/>
    <cellStyle name="Normal 3 13" xfId="274" xr:uid="{0322E736-33AE-406D-A4BE-AD89AC14E2F3}"/>
    <cellStyle name="Normal 3 2" xfId="16" xr:uid="{10264795-C19F-4863-AE22-AD625A8DE223}"/>
    <cellStyle name="Normal 3 2 2" xfId="25" xr:uid="{C3CE5493-00B5-4C8D-A75F-B5252F5C4040}"/>
    <cellStyle name="Normal 3 2 2 2" xfId="57" xr:uid="{15582EBD-A40E-43F5-BBFD-3A9F8A80181B}"/>
    <cellStyle name="Normal 3 2 2 3" xfId="353" xr:uid="{259D7636-2F00-4FA2-8EF1-1DA7D4F4F54E}"/>
    <cellStyle name="Normal 3 2 3" xfId="58" xr:uid="{E1423051-45F5-4027-B14E-378F75ECC081}"/>
    <cellStyle name="Normal 3 2 3 2" xfId="354" xr:uid="{F4544A5E-A3D4-4E40-BEB5-A957D30C757A}"/>
    <cellStyle name="Normal 3 2 4" xfId="59" xr:uid="{59A5B95F-36C3-447D-BEF1-EDA4DCE82B06}"/>
    <cellStyle name="Normal 3 2 5" xfId="355" xr:uid="{D06AFD04-1B90-4295-8AC6-3EE229BCC956}"/>
    <cellStyle name="Normal 3 2 6" xfId="356" xr:uid="{33093F4A-FE78-4AAB-9042-CDCBA2FCC359}"/>
    <cellStyle name="Normal 3 3" xfId="60" xr:uid="{700B332F-9C6B-4CAC-90BF-8CC77C28FA94}"/>
    <cellStyle name="Normal 3 3 2" xfId="61" xr:uid="{23C17514-5117-4794-A71A-13E33AAC46FB}"/>
    <cellStyle name="Normal 3 3 2 2" xfId="357" xr:uid="{4EE32A32-46ED-4450-AB04-0466CF81B70E}"/>
    <cellStyle name="Normal 3 3 3" xfId="62" xr:uid="{5AD82272-C61F-4EFF-9560-4DF0EB93D490}"/>
    <cellStyle name="Normal 3 3 3 2" xfId="358" xr:uid="{9C596732-500B-4593-B565-E7899942094B}"/>
    <cellStyle name="Normal 3 3 4" xfId="359" xr:uid="{47A19070-BB83-4D80-9DCD-1BEE59F694C3}"/>
    <cellStyle name="Normal 3 4" xfId="63" xr:uid="{637DFECB-B17B-4787-A9E7-3D57ADDC2845}"/>
    <cellStyle name="Normal 3 4 2" xfId="64" xr:uid="{833B66EB-E1DE-4850-A23F-91B2D6B73944}"/>
    <cellStyle name="Normal 3 4 2 2" xfId="360" xr:uid="{867D7BCF-EEC9-4582-A1E8-F07528D38A69}"/>
    <cellStyle name="Normal 3 4 3" xfId="361" xr:uid="{187CA02B-FD5D-44EC-9911-031031FECFC8}"/>
    <cellStyle name="Normal 3 5" xfId="65" xr:uid="{C6CB5F18-2E4B-4DFD-9902-FDB052ED55B4}"/>
    <cellStyle name="Normal 3 5 2" xfId="66" xr:uid="{40940537-8CC4-4F41-891D-96F727126611}"/>
    <cellStyle name="Normal 3 5 2 2" xfId="362" xr:uid="{CA83E0D0-B546-429E-B97A-627F2147786B}"/>
    <cellStyle name="Normal 3 5 3" xfId="363" xr:uid="{87279EFA-1872-424F-938D-D1655C21DAC6}"/>
    <cellStyle name="Normal 3 6" xfId="67" xr:uid="{76062160-0118-4E74-B005-EB863BE90F27}"/>
    <cellStyle name="Normal 3 6 2" xfId="68" xr:uid="{43E66760-E8FA-42FE-84F7-7C8480BE026F}"/>
    <cellStyle name="Normal 3 6 2 2" xfId="364" xr:uid="{B3E8C43C-6033-4101-8680-F7A082062EB4}"/>
    <cellStyle name="Normal 3 6 3" xfId="365" xr:uid="{150ABF50-6206-4E61-BE25-3AE142111DF4}"/>
    <cellStyle name="Normal 3 7" xfId="69" xr:uid="{B40D0981-7D81-4E5D-A178-65FFEAFF7E05}"/>
    <cellStyle name="Normal 3 7 2" xfId="366" xr:uid="{E5A36BCA-2915-4973-8F36-229A23D7FEEC}"/>
    <cellStyle name="Normal 3 8" xfId="70" xr:uid="{21B5F9CC-3355-4B4E-9E72-57F46CEB41BB}"/>
    <cellStyle name="Normal 3 8 2" xfId="367" xr:uid="{8235C312-AA10-4647-8102-126ABD1D4DD6}"/>
    <cellStyle name="Normal 3 9" xfId="71" xr:uid="{A80C06E6-E96F-4D72-95BA-535C6FAC2CBA}"/>
    <cellStyle name="Normal 3 9 2" xfId="368" xr:uid="{BFF65A70-B808-4E4F-AA26-A45589D1D480}"/>
    <cellStyle name="Normal 4" xfId="11" xr:uid="{8A15E5E5-9294-4432-B6D8-FF14F0EC4C0E}"/>
    <cellStyle name="Normal 4 10" xfId="72" xr:uid="{BE1D80ED-483C-4C37-B8A3-A862B6E04BD6}"/>
    <cellStyle name="Normal 4 10 2" xfId="369" xr:uid="{992BF691-0893-4FCF-9B70-C2981306B9FF}"/>
    <cellStyle name="Normal 4 10 2 2" xfId="370" xr:uid="{6F61D4A8-B95D-406F-A003-4F1FD446CED1}"/>
    <cellStyle name="Normal 4 10 3" xfId="371" xr:uid="{76D13C57-997B-4AD0-A9A0-A9A277267D24}"/>
    <cellStyle name="Normal 4 11" xfId="275" xr:uid="{F99FE282-1EA1-43BA-B682-802D834C6847}"/>
    <cellStyle name="Normal 4 11 2" xfId="503" xr:uid="{4C6FF242-266A-488E-B5FF-C182D1CA97FB}"/>
    <cellStyle name="Normal 4 12" xfId="276" xr:uid="{3C15E9F0-D5B7-45E2-B025-D9A2BEABAB9B}"/>
    <cellStyle name="Normal 4 13" xfId="277" xr:uid="{934ED2A9-7FB0-4713-B09B-8E9007E76075}"/>
    <cellStyle name="Normal 4 2" xfId="73" xr:uid="{74DD5219-3770-4B70-A3B8-341E063BC560}"/>
    <cellStyle name="Normal 4 2 2" xfId="74" xr:uid="{17538541-287D-4EA5-B243-A91AF38EB113}"/>
    <cellStyle name="Normal 4 2 2 2" xfId="75" xr:uid="{1B698FAB-0013-457B-8059-00310FDCC35F}"/>
    <cellStyle name="Normal 4 2 2 2 2" xfId="372" xr:uid="{68BBD7FA-31A0-4379-A9C0-E88C630B6CEF}"/>
    <cellStyle name="Normal 4 2 2 3" xfId="373" xr:uid="{7977DA1D-A10A-4798-8CF5-0394B6778A13}"/>
    <cellStyle name="Normal 4 2 3" xfId="76" xr:uid="{521D5AF2-6D7E-44FE-8015-D8536CE0B664}"/>
    <cellStyle name="Normal 4 2 3 2" xfId="374" xr:uid="{082CB9E3-B683-4E4C-AC59-A9DECF8D1A66}"/>
    <cellStyle name="Normal 4 2 4" xfId="77" xr:uid="{F0DA4513-B09A-4276-BE1C-CD0AE6231A96}"/>
    <cellStyle name="Normal 4 2 4 2" xfId="375" xr:uid="{654F2AB9-AB47-4AD6-B049-4450E2B588AC}"/>
    <cellStyle name="Normal 4 2 5" xfId="78" xr:uid="{F6294243-FB13-4BD7-9EFF-C44E1DC78902}"/>
    <cellStyle name="Normal 4 2 5 2" xfId="376" xr:uid="{1B24C405-2B0D-4AC4-9F19-11576966BA80}"/>
    <cellStyle name="Normal 4 2 6" xfId="377" xr:uid="{4F8F59C2-DD29-43F4-BE55-3946A2E2B193}"/>
    <cellStyle name="Normal 4 2 7" xfId="378" xr:uid="{96009FE7-8556-41DF-B735-5E38CBBE80BF}"/>
    <cellStyle name="Normal 4 3" xfId="79" xr:uid="{0B8825BD-371D-4943-BF22-8758FF39E1DC}"/>
    <cellStyle name="Normal 4 3 2" xfId="80" xr:uid="{1B79714A-C7BA-46FD-8502-84B606138B4C}"/>
    <cellStyle name="Normal 4 3 2 2" xfId="379" xr:uid="{664CAB2B-D213-48CD-A0FD-355BF295E943}"/>
    <cellStyle name="Normal 4 3 3" xfId="81" xr:uid="{1CCF6934-4479-4DE6-90D2-509F34A580F2}"/>
    <cellStyle name="Normal 4 3 3 2" xfId="380" xr:uid="{FF4BAA00-AB5B-47DE-B9EF-C1D203DE13A9}"/>
    <cellStyle name="Normal 4 3 4" xfId="82" xr:uid="{385A4C2B-B98E-451E-9ABB-84AC34101FEC}"/>
    <cellStyle name="Normal 4 3 4 2" xfId="381" xr:uid="{FD4DF856-EDD0-42B8-AE01-368407D7821C}"/>
    <cellStyle name="Normal 4 3 5" xfId="382" xr:uid="{D1ED1044-B834-41DD-8582-658796B602F7}"/>
    <cellStyle name="Normal 4 4" xfId="83" xr:uid="{68B833B9-D2AF-4478-9ED4-3CC6E3509D41}"/>
    <cellStyle name="Normal 4 4 2" xfId="84" xr:uid="{8D887303-CC38-46F1-B049-5A598BDA2D74}"/>
    <cellStyle name="Normal 4 4 2 2" xfId="383" xr:uid="{3D679230-5860-43BD-B457-C287C85E25DF}"/>
    <cellStyle name="Normal 4 4 3" xfId="384" xr:uid="{18C8B9DC-A727-47F9-872A-5EDE8B3F739B}"/>
    <cellStyle name="Normal 4 5" xfId="85" xr:uid="{E63B72CD-E950-4A73-957B-D2AE14109356}"/>
    <cellStyle name="Normal 4 5 2" xfId="86" xr:uid="{A3BCE949-A62C-4A98-A75C-9698EF85FD7A}"/>
    <cellStyle name="Normal 4 5 2 2" xfId="385" xr:uid="{D86201B3-AC97-4792-9C3F-B4786F445ECA}"/>
    <cellStyle name="Normal 4 5 3" xfId="386" xr:uid="{FA7475C3-C6DF-4142-A34F-E5FF8F4E5631}"/>
    <cellStyle name="Normal 4 6" xfId="87" xr:uid="{FFDC4A81-513C-435C-B094-47B9761282D6}"/>
    <cellStyle name="Normal 4 6 2" xfId="88" xr:uid="{D15A85E4-4598-4537-8295-40A21F73180E}"/>
    <cellStyle name="Normal 4 6 2 2" xfId="387" xr:uid="{BB936F6A-46AD-40D5-879C-C7B1AF24A1D0}"/>
    <cellStyle name="Normal 4 6 3" xfId="388" xr:uid="{210D675B-178F-49FC-95B5-23470466AAA4}"/>
    <cellStyle name="Normal 4 7" xfId="89" xr:uid="{7B945D0F-6D44-4C57-BD60-32854D559FD4}"/>
    <cellStyle name="Normal 4 7 2" xfId="389" xr:uid="{EAFA0B4E-EC19-4657-8340-BE200DA41843}"/>
    <cellStyle name="Normal 4 8" xfId="90" xr:uid="{A197DBDB-5A3F-4237-8ED0-65042FC966AB}"/>
    <cellStyle name="Normal 4 8 2" xfId="390" xr:uid="{5C51CE02-B75D-4701-B9F3-3D71928F250D}"/>
    <cellStyle name="Normal 4 9" xfId="91" xr:uid="{95A0D029-9908-48BE-A567-DE2D42337E32}"/>
    <cellStyle name="Normal 4 9 2" xfId="391" xr:uid="{A98AF7FB-F8C9-4CC2-9FF8-BA152D41A968}"/>
    <cellStyle name="Normal 5" xfId="12" xr:uid="{1A7D509A-9D11-44AE-B27F-617FE7ED1F66}"/>
    <cellStyle name="Normal 5 10" xfId="195" xr:uid="{E6E37144-0A09-4E6F-B269-F6B2A27E5722}"/>
    <cellStyle name="Normal 5 10 2" xfId="504" xr:uid="{011149D9-2C97-4356-8A62-024738050A66}"/>
    <cellStyle name="Normal 5 11" xfId="278" xr:uid="{9D8E8B1B-0899-42EC-9D4F-5B694234CC1E}"/>
    <cellStyle name="Normal 5 12" xfId="279" xr:uid="{58C1E642-5724-463D-9AB0-39CA970A114D}"/>
    <cellStyle name="Normal 5 13" xfId="280" xr:uid="{D12CFB75-002F-498E-8E61-0DD2E7F6CC79}"/>
    <cellStyle name="Normal 5 2" xfId="92" xr:uid="{BCF12D2C-516C-4684-8527-9356CCF89D9B}"/>
    <cellStyle name="Normal 5 2 2" xfId="93" xr:uid="{0B9D88C5-3B27-4E42-81AE-27C55A2E6BAF}"/>
    <cellStyle name="Normal 5 2 2 2" xfId="94" xr:uid="{8F6C5DAC-2A5B-4FB5-83DE-9A9BC1229631}"/>
    <cellStyle name="Normal 5 2 2 2 2" xfId="392" xr:uid="{9435F8B3-826D-4637-BB64-ACC79CE9583C}"/>
    <cellStyle name="Normal 5 2 2 3" xfId="393" xr:uid="{6769E403-0A17-4E66-8BAB-90879A48EEA1}"/>
    <cellStyle name="Normal 5 2 3" xfId="95" xr:uid="{E73BC871-DB34-4A0F-9645-90074283BCD1}"/>
    <cellStyle name="Normal 5 2 3 2" xfId="394" xr:uid="{AFC96CD9-4F46-4D72-B041-16B53C03E257}"/>
    <cellStyle name="Normal 5 2 4" xfId="96" xr:uid="{7933A04E-2617-469B-B410-53DC0A75C2B2}"/>
    <cellStyle name="Normal 5 2 4 2" xfId="395" xr:uid="{9C4FD109-042C-45E5-82A4-C6607DA9E01B}"/>
    <cellStyle name="Normal 5 2 5" xfId="396" xr:uid="{E7B23EEB-DD78-4E07-A8C6-D24677D0BA86}"/>
    <cellStyle name="Normal 5 2 6" xfId="397" xr:uid="{74A65D67-23C4-4144-890E-86CFA3F95674}"/>
    <cellStyle name="Normal 5 3" xfId="97" xr:uid="{0136A416-328E-4DBA-9532-E3F74247E510}"/>
    <cellStyle name="Normal 5 3 2" xfId="98" xr:uid="{6DA1CC3F-8A5B-4D13-B76C-086DC1823C68}"/>
    <cellStyle name="Normal 5 3 2 2" xfId="398" xr:uid="{4FB1F460-5235-4BA9-9BA6-58245941520B}"/>
    <cellStyle name="Normal 5 3 3" xfId="99" xr:uid="{574F4385-78CC-4908-A34D-B1C2D2481E78}"/>
    <cellStyle name="Normal 5 3 3 2" xfId="399" xr:uid="{E0C5D64F-FD3F-4841-9103-BB6E0D68E862}"/>
    <cellStyle name="Normal 5 3 4" xfId="400" xr:uid="{1346B922-EF55-4771-A2C9-8F08C1ED6120}"/>
    <cellStyle name="Normal 5 4" xfId="100" xr:uid="{75881DA4-BDC8-45AD-83F9-2ACB5BC579E3}"/>
    <cellStyle name="Normal 5 4 2" xfId="101" xr:uid="{D592866F-1F12-41A6-BB01-1E282AA2B50C}"/>
    <cellStyle name="Normal 5 4 2 2" xfId="401" xr:uid="{A5AD89A1-8F22-4B06-98C9-13E715E99493}"/>
    <cellStyle name="Normal 5 4 3" xfId="402" xr:uid="{00EAAF56-C0CD-42EA-BA7A-702412D355FB}"/>
    <cellStyle name="Normal 5 5" xfId="102" xr:uid="{F41D3E0E-CCFE-4031-A587-4798A0D3E0C7}"/>
    <cellStyle name="Normal 5 5 2" xfId="103" xr:uid="{72C032B6-6268-4727-9086-0E211B652379}"/>
    <cellStyle name="Normal 5 5 2 2" xfId="403" xr:uid="{10F1378A-749F-4CB2-A29E-75AE9FA945D0}"/>
    <cellStyle name="Normal 5 5 3" xfId="404" xr:uid="{1A7BE5A3-5505-45A0-BCA7-329B4673EA8B}"/>
    <cellStyle name="Normal 5 6" xfId="104" xr:uid="{1967B548-EE35-4F9F-966D-34974C92F5C2}"/>
    <cellStyle name="Normal 5 6 2" xfId="105" xr:uid="{242C4F3C-F448-4640-B226-F5F39F642217}"/>
    <cellStyle name="Normal 5 6 2 2" xfId="405" xr:uid="{E804471B-8051-4BD1-ABED-0AA99446F639}"/>
    <cellStyle name="Normal 5 6 3" xfId="406" xr:uid="{4F6CAF4D-057E-42C4-BCB1-17D9C4E8C2A4}"/>
    <cellStyle name="Normal 5 7" xfId="106" xr:uid="{8970C858-8B1E-4F46-840C-7EC19F4CA050}"/>
    <cellStyle name="Normal 5 7 2" xfId="407" xr:uid="{5B7E1E44-6612-4946-B060-A7CE3F496609}"/>
    <cellStyle name="Normal 5 8" xfId="107" xr:uid="{4F3AAE72-C5E2-4149-BA7B-634F469E5496}"/>
    <cellStyle name="Normal 5 8 2" xfId="408" xr:uid="{A99055EE-747A-4C2B-87D8-EE28B6ABE21D}"/>
    <cellStyle name="Normal 5 9" xfId="108" xr:uid="{79764F2B-C1B5-46F8-9029-ED0578E07E1B}"/>
    <cellStyle name="Normal 5 9 2" xfId="409" xr:uid="{EAB352B9-7213-4F4F-AA95-EB897D04160D}"/>
    <cellStyle name="Normal 6" xfId="23" xr:uid="{C0691975-AFD0-4586-8CEF-04526BA493C4}"/>
    <cellStyle name="Normal 6 2" xfId="281" xr:uid="{7825D752-398C-4987-9BCE-8F8CFDAAF2E0}"/>
    <cellStyle name="Normal 7" xfId="109" xr:uid="{2945F981-5B89-4DC9-82FB-B02B644E24AA}"/>
    <cellStyle name="Normal 7 10" xfId="410" xr:uid="{FAD5BC09-5339-413B-AC0A-37B63E164AB9}"/>
    <cellStyle name="Normal 7 2" xfId="110" xr:uid="{3C3F9A76-E4EA-4995-9184-D502C456E4BA}"/>
    <cellStyle name="Normal 7 2 2" xfId="111" xr:uid="{7AED363C-10A8-437F-8959-278292D35B68}"/>
    <cellStyle name="Normal 7 2 2 2" xfId="411" xr:uid="{7DCD106D-68FB-4C69-9080-67475E9454C5}"/>
    <cellStyle name="Normal 7 2 3" xfId="112" xr:uid="{96682340-ABB4-4B0D-A38C-E61E071A1E7D}"/>
    <cellStyle name="Normal 7 2 3 2" xfId="412" xr:uid="{A433F9D9-B158-4BDA-AF59-0715C099BD79}"/>
    <cellStyle name="Normal 7 2 4" xfId="413" xr:uid="{8D73AC7D-2FD7-4A87-9C0D-E9618DADDC93}"/>
    <cellStyle name="Normal 7 3" xfId="113" xr:uid="{7E4AD243-4349-4A3E-9B33-FC9B1E9AE6FC}"/>
    <cellStyle name="Normal 7 3 2" xfId="114" xr:uid="{2186A1DB-B8F1-4B61-BBFA-C2859090BC72}"/>
    <cellStyle name="Normal 7 3 2 2" xfId="414" xr:uid="{56BE9A89-B8F5-43F3-9A3D-F151DFA16C7A}"/>
    <cellStyle name="Normal 7 3 3" xfId="415" xr:uid="{FA6C9CA9-7E34-4E89-84A8-BAA32A6B87E5}"/>
    <cellStyle name="Normal 7 4" xfId="115" xr:uid="{83303252-0721-4ADF-B808-768204835955}"/>
    <cellStyle name="Normal 7 4 2" xfId="116" xr:uid="{D067C568-CA43-40A1-943A-A067C2BDCA28}"/>
    <cellStyle name="Normal 7 4 2 2" xfId="416" xr:uid="{4AD81322-7195-4D71-A75A-90449ABCC9EC}"/>
    <cellStyle name="Normal 7 4 3" xfId="417" xr:uid="{B924110E-C92F-49BB-B416-ADDB06EEC0C9}"/>
    <cellStyle name="Normal 7 5" xfId="117" xr:uid="{4BE2F648-E098-48EE-8B0C-852C5EE22E5F}"/>
    <cellStyle name="Normal 7 5 2" xfId="118" xr:uid="{C353506C-B399-4362-AA46-8E9887516D1D}"/>
    <cellStyle name="Normal 7 5 2 2" xfId="418" xr:uid="{9DEF6F0B-9C46-4119-98A2-AFC25998AB09}"/>
    <cellStyle name="Normal 7 5 3" xfId="419" xr:uid="{BDE01C33-BA46-47AF-A95B-2F57479BF780}"/>
    <cellStyle name="Normal 7 6" xfId="119" xr:uid="{481853D9-96FA-41BB-90CE-98605F830A3C}"/>
    <cellStyle name="Normal 7 6 2" xfId="420" xr:uid="{DB43261C-17E0-4C78-86FE-0E3BC7F7D6A4}"/>
    <cellStyle name="Normal 7 7" xfId="120" xr:uid="{DB4352E0-073A-4CE0-B5BF-2C4D7DB61836}"/>
    <cellStyle name="Normal 7 7 2" xfId="421" xr:uid="{1EC4E960-1469-4F13-A60C-363772F53347}"/>
    <cellStyle name="Normal 7 8" xfId="121" xr:uid="{2ED3D5A3-FC7A-4F37-9717-13E697DA143E}"/>
    <cellStyle name="Normal 7 8 2" xfId="422" xr:uid="{8592CD4B-3FBF-445E-A2A5-E2EDFF340A75}"/>
    <cellStyle name="Normal 7 9" xfId="423" xr:uid="{F6ACD545-715E-4C3D-88A1-783A27C20537}"/>
    <cellStyle name="Normal 8" xfId="20" xr:uid="{C92627DD-A594-4187-8588-86E3761FC107}"/>
    <cellStyle name="Normal 8 2" xfId="122" xr:uid="{97FE2D9A-A48E-4807-B0F8-BB05703CB787}"/>
    <cellStyle name="Normal 8 2 2" xfId="123" xr:uid="{899E9344-9717-4D47-955E-C33A3A1C1346}"/>
    <cellStyle name="Normal 8 2 2 2" xfId="424" xr:uid="{F8B11581-7419-47E2-82C6-525C50F2F4B8}"/>
    <cellStyle name="Normal 8 2 3" xfId="425" xr:uid="{26F7D713-3083-4516-818F-17F3F84F8F2F}"/>
    <cellStyle name="Normal 8 3" xfId="124" xr:uid="{75D916C3-782A-4BCF-923F-B0367EAE8AF1}"/>
    <cellStyle name="Normal 8 3 2" xfId="125" xr:uid="{FAAACFA3-410B-4389-8620-E269F2FFEBF0}"/>
    <cellStyle name="Normal 8 3 2 2" xfId="426" xr:uid="{250AB6C1-409D-4FDF-BDAA-DF7542C7D9CD}"/>
    <cellStyle name="Normal 8 3 3" xfId="427" xr:uid="{CB037CB2-45CE-419B-886A-6C103D71A95B}"/>
    <cellStyle name="Normal 8 4" xfId="126" xr:uid="{8A50272F-0A2B-4050-97FD-905BA1C84F44}"/>
    <cellStyle name="Normal 8 4 2" xfId="127" xr:uid="{7BB17DD8-74AF-408A-BA9E-8BB3A851C248}"/>
    <cellStyle name="Normal 8 4 2 2" xfId="428" xr:uid="{281F7962-C528-4E97-8006-30FEE4E4E557}"/>
    <cellStyle name="Normal 8 4 3" xfId="429" xr:uid="{4FD79BB0-7E8D-4EA8-870C-AB5D956AE12D}"/>
    <cellStyle name="Normal 8 5" xfId="128" xr:uid="{C9987FAA-9655-46F5-8A92-7E609675D925}"/>
    <cellStyle name="Normal 8 5 2" xfId="430" xr:uid="{22411F8C-8529-4F19-9611-56FEF520C4C4}"/>
    <cellStyle name="Normal 8 6" xfId="431" xr:uid="{AB2472E2-713B-468D-B168-F42195F4A053}"/>
    <cellStyle name="Normal 9" xfId="129" xr:uid="{B69B35B1-8C6A-4298-BF46-ABE3553B378C}"/>
    <cellStyle name="Note 2" xfId="282" xr:uid="{52B3E2B2-7EA9-4072-BD87-04FAFFAAF68F}"/>
    <cellStyle name="Note 3" xfId="283" xr:uid="{C63112E5-F5C3-42F0-94B5-E68E372807C9}"/>
    <cellStyle name="Note 4" xfId="284" xr:uid="{3138BCF4-108A-41CE-BD36-1831C656870A}"/>
    <cellStyle name="Note 5" xfId="285" xr:uid="{F69295E9-4158-4166-BEE9-A65B34A6FDC3}"/>
    <cellStyle name="Output 2" xfId="286" xr:uid="{9261A7AF-BD82-4E17-98ED-88034DCE14E9}"/>
    <cellStyle name="Percent 2" xfId="14" xr:uid="{D55A646F-FA24-4715-B5AB-BD7C5BDF6A21}"/>
    <cellStyle name="Percent 2 10" xfId="432" xr:uid="{912DAD45-9307-4E89-BB58-E99A3AE153E4}"/>
    <cellStyle name="Percent 2 11" xfId="433" xr:uid="{C6C804A1-FBF7-4A6F-83C5-56CF722E52F4}"/>
    <cellStyle name="Percent 2 12" xfId="509" xr:uid="{ED3663ED-EA02-4F7F-8989-43CA752B2586}"/>
    <cellStyle name="Percent 2 2" xfId="130" xr:uid="{52F8D399-9AD3-42CE-91E0-497D0AF2F1D0}"/>
    <cellStyle name="Percent 2 2 10" xfId="287" xr:uid="{08C7EED6-133D-4737-9226-2E62DD8FE18F}"/>
    <cellStyle name="Percent 2 2 11" xfId="288" xr:uid="{D80EAACE-1435-4287-B607-65015CFA464F}"/>
    <cellStyle name="Percent 2 2 12" xfId="289" xr:uid="{50B63E80-9FA2-4B4B-B0C4-753D066DC18E}"/>
    <cellStyle name="Percent 2 2 2" xfId="131" xr:uid="{8C4D1606-99E3-4884-AD12-57D24E9707D4}"/>
    <cellStyle name="Percent 2 2 2 2" xfId="132" xr:uid="{923B2139-0B4C-4231-BB89-10EB6700D944}"/>
    <cellStyle name="Percent 2 2 2 2 2" xfId="434" xr:uid="{EECAC6FD-A1E6-4289-AFEA-B09C08EE3F19}"/>
    <cellStyle name="Percent 2 2 2 3" xfId="435" xr:uid="{2C757EA8-A4AD-4D77-92A6-6A74BA280C98}"/>
    <cellStyle name="Percent 2 2 3" xfId="133" xr:uid="{8E34D805-B128-4C64-95F3-5DC7DAAA2D2E}"/>
    <cellStyle name="Percent 2 2 3 2" xfId="436" xr:uid="{75591916-348A-469B-A18B-FDC544D56133}"/>
    <cellStyle name="Percent 2 2 4" xfId="134" xr:uid="{31EC84F0-D14A-460F-8898-FA21F08A1471}"/>
    <cellStyle name="Percent 2 2 4 2" xfId="437" xr:uid="{039ABFE6-31DD-4C68-8F0C-3C713EF7B09E}"/>
    <cellStyle name="Percent 2 2 5" xfId="290" xr:uid="{3A3F791A-05BB-44EA-A58A-29F84D298B24}"/>
    <cellStyle name="Percent 2 2 6" xfId="291" xr:uid="{7FCDC04E-5DA9-4F8C-A35F-D504336D9722}"/>
    <cellStyle name="Percent 2 2 7" xfId="292" xr:uid="{AEA53108-F7B0-41C0-9C1B-36D3B8ECFB0B}"/>
    <cellStyle name="Percent 2 2 8" xfId="293" xr:uid="{297315CE-E872-4931-BBBD-9BCD05809980}"/>
    <cellStyle name="Percent 2 2 9" xfId="294" xr:uid="{DA96AC8E-8429-48B4-A25A-F5705B68C868}"/>
    <cellStyle name="Percent 2 3" xfId="135" xr:uid="{D20DB971-F069-4024-8140-281DA19AB512}"/>
    <cellStyle name="Percent 2 3 10" xfId="295" xr:uid="{13ED244C-BF18-4FD3-BDA8-B3D8717398D6}"/>
    <cellStyle name="Percent 2 3 11" xfId="296" xr:uid="{8C0CF448-E1A5-4104-9E25-431C1C65C384}"/>
    <cellStyle name="Percent 2 3 12" xfId="297" xr:uid="{7ABF3DBA-2B97-49A8-8E2E-9DC3ADBA62E7}"/>
    <cellStyle name="Percent 2 3 2" xfId="136" xr:uid="{DEC63B94-FFEB-4269-AA43-294DF88532EB}"/>
    <cellStyle name="Percent 2 3 2 2" xfId="438" xr:uid="{FEEB07AB-8355-43A9-9C93-74FDC1146582}"/>
    <cellStyle name="Percent 2 3 3" xfId="137" xr:uid="{A08C43AE-9374-4864-ADAC-8927EEF9A6C9}"/>
    <cellStyle name="Percent 2 3 3 2" xfId="439" xr:uid="{4D28BAF8-7DF8-4BAD-8D9B-79D62B6F24B5}"/>
    <cellStyle name="Percent 2 3 4" xfId="298" xr:uid="{1F3B38A7-D15F-450D-ACB6-9509D6185A69}"/>
    <cellStyle name="Percent 2 3 5" xfId="299" xr:uid="{0147C6C6-E43E-41D1-970F-948D1453C547}"/>
    <cellStyle name="Percent 2 3 6" xfId="300" xr:uid="{5CD3FAD9-66A8-492C-9C7D-8A6D79B9CB4E}"/>
    <cellStyle name="Percent 2 3 7" xfId="301" xr:uid="{6E3F1276-7B1D-4D0C-88B9-4BC50CE5E508}"/>
    <cellStyle name="Percent 2 3 8" xfId="302" xr:uid="{531765A9-8B79-477F-8533-38F095A66E4A}"/>
    <cellStyle name="Percent 2 3 9" xfId="303" xr:uid="{C200E2AA-441E-4A15-A5C2-27E393106ED0}"/>
    <cellStyle name="Percent 2 4" xfId="138" xr:uid="{DAC95129-DE98-4F66-BBB9-F1C828F3FE18}"/>
    <cellStyle name="Percent 2 4 10" xfId="304" xr:uid="{CA20ECA8-C17D-44F1-9EC0-242A22C5E280}"/>
    <cellStyle name="Percent 2 4 11" xfId="305" xr:uid="{D37AB3D5-7FA3-4CDE-9028-D632BA12B447}"/>
    <cellStyle name="Percent 2 4 12" xfId="306" xr:uid="{871654F3-3F15-46D1-84D7-36756E37F4D2}"/>
    <cellStyle name="Percent 2 4 2" xfId="139" xr:uid="{DB9816A4-C805-4FF0-8712-AB5F81921346}"/>
    <cellStyle name="Percent 2 4 2 2" xfId="440" xr:uid="{E740F265-78B4-4B9F-A643-254D3081D673}"/>
    <cellStyle name="Percent 2 4 3" xfId="307" xr:uid="{3B20AE7A-5560-4E2A-A036-4137043F139A}"/>
    <cellStyle name="Percent 2 4 4" xfId="308" xr:uid="{63ADA056-985A-4B07-B2FC-DAF3AE32B746}"/>
    <cellStyle name="Percent 2 4 5" xfId="309" xr:uid="{98623FD5-2AF1-46B9-A728-7737B298F347}"/>
    <cellStyle name="Percent 2 4 6" xfId="310" xr:uid="{4AC1CC4F-11B7-40E5-B9C5-5C29FFEE0501}"/>
    <cellStyle name="Percent 2 4 7" xfId="311" xr:uid="{79FE780C-DA8A-428B-9207-85D56F95FB93}"/>
    <cellStyle name="Percent 2 4 8" xfId="312" xr:uid="{E75261D1-1A20-45D2-B625-F53DC2BD5AAA}"/>
    <cellStyle name="Percent 2 4 9" xfId="313" xr:uid="{65B9371D-829F-45A7-9F98-FEF6DF974C74}"/>
    <cellStyle name="Percent 2 5" xfId="140" xr:uid="{64B8B2B7-4E42-4B84-8FA9-40E03A66D7E9}"/>
    <cellStyle name="Percent 2 5 2" xfId="141" xr:uid="{342AAA4A-7E1F-47DA-BDFE-08195BA3672C}"/>
    <cellStyle name="Percent 2 5 2 2" xfId="441" xr:uid="{344A99D2-D11E-4EA2-95A3-C15DF0CAA819}"/>
    <cellStyle name="Percent 2 5 3" xfId="442" xr:uid="{CEB415D9-7354-47A9-939A-EE5446FCC6C4}"/>
    <cellStyle name="Percent 2 6" xfId="142" xr:uid="{B55AB607-FDE7-4A7B-8CA0-B41FDEE07AAA}"/>
    <cellStyle name="Percent 2 6 2" xfId="143" xr:uid="{B22AD8D4-C5BB-40B8-8E6D-25821780AD38}"/>
    <cellStyle name="Percent 2 6 2 2" xfId="443" xr:uid="{1DE22E6F-4117-46F9-ABCD-21A3A7851095}"/>
    <cellStyle name="Percent 2 6 3" xfId="444" xr:uid="{77B28C24-CC81-4257-A78B-850A20E9837A}"/>
    <cellStyle name="Percent 2 7" xfId="144" xr:uid="{DA86AE17-76C9-462C-A6C8-2E0F32764030}"/>
    <cellStyle name="Percent 2 7 2" xfId="445" xr:uid="{7C1E3C9A-D7CE-49CE-8BD2-D36CEE6268E6}"/>
    <cellStyle name="Percent 2 8" xfId="145" xr:uid="{CF62E70F-984E-43C8-A0DA-E9E22BAE1C63}"/>
    <cellStyle name="Percent 2 8 2" xfId="446" xr:uid="{706C3A22-E224-4D0B-A398-240663CC4A84}"/>
    <cellStyle name="Percent 2 9" xfId="146" xr:uid="{B631527F-5A27-4D09-8691-A6E786F3D7CA}"/>
    <cellStyle name="Percent 2 9 2" xfId="447" xr:uid="{BF2B7F31-1C61-4080-8781-AB228DDD182A}"/>
    <cellStyle name="Percent 3" xfId="22" xr:uid="{E52C6A22-CC63-483D-89AB-B8912FE15E7B}"/>
    <cellStyle name="Percent 3 10" xfId="448" xr:uid="{409C932E-E74E-470D-9D8C-47F418C7F28F}"/>
    <cellStyle name="Percent 3 11" xfId="449" xr:uid="{939770AE-E5C7-4FC3-A3CD-0BEA21A4182C}"/>
    <cellStyle name="Percent 3 2" xfId="147" xr:uid="{2884C060-5D3B-42D2-B81E-DBBC16C42F69}"/>
    <cellStyle name="Percent 3 2 2" xfId="148" xr:uid="{0F9F1887-6244-4EFD-B87A-BD33DC346FC4}"/>
    <cellStyle name="Percent 3 2 2 2" xfId="149" xr:uid="{C54B84DA-0D31-4FAF-BE67-C03985C35F86}"/>
    <cellStyle name="Percent 3 2 2 2 2" xfId="450" xr:uid="{B616F978-EB66-42DA-A52C-E698FDC1E43E}"/>
    <cellStyle name="Percent 3 2 2 3" xfId="451" xr:uid="{134B5D27-F946-4A44-A629-DCB4A6F0C409}"/>
    <cellStyle name="Percent 3 2 3" xfId="150" xr:uid="{B26D3E25-8D7A-4AF6-A01B-B8C22FDB8B9B}"/>
    <cellStyle name="Percent 3 2 3 2" xfId="452" xr:uid="{E5DD6393-FCE7-47F7-A6A3-2321E4CECE36}"/>
    <cellStyle name="Percent 3 2 4" xfId="151" xr:uid="{B830915A-7589-4B2B-9C13-B2B18193CE04}"/>
    <cellStyle name="Percent 3 2 4 2" xfId="453" xr:uid="{26FECCF2-17F9-4421-A223-161C08847D18}"/>
    <cellStyle name="Percent 3 2 5" xfId="454" xr:uid="{8BF7FFF6-615B-40CC-A338-6DB26CFBAAB4}"/>
    <cellStyle name="Percent 3 2 6" xfId="455" xr:uid="{BF3BCBDC-564C-45F0-A6AC-287DB9E62B4F}"/>
    <cellStyle name="Percent 3 3" xfId="152" xr:uid="{23E4693A-C546-448E-80D1-285732A4155D}"/>
    <cellStyle name="Percent 3 3 2" xfId="153" xr:uid="{A1264ACD-4B59-4109-97B6-FE8FA396EEC4}"/>
    <cellStyle name="Percent 3 3 2 2" xfId="456" xr:uid="{DC3913F2-8AF0-4B4D-835B-34C6B9657B72}"/>
    <cellStyle name="Percent 3 3 3" xfId="154" xr:uid="{AB7F379E-053B-44E6-9926-1BCDF4DA7579}"/>
    <cellStyle name="Percent 3 3 3 2" xfId="457" xr:uid="{56AA2AC7-9D18-419B-9DB2-C4418862DE62}"/>
    <cellStyle name="Percent 3 3 4" xfId="458" xr:uid="{E08AFB06-655C-4106-A3E2-856DC92E52F1}"/>
    <cellStyle name="Percent 3 4" xfId="155" xr:uid="{BFE1621F-B97E-47B8-A44E-8D6BEA28490C}"/>
    <cellStyle name="Percent 3 4 2" xfId="156" xr:uid="{04EEAFB2-DEA5-41E0-9459-58B6A34F060C}"/>
    <cellStyle name="Percent 3 4 2 2" xfId="459" xr:uid="{1ADD2642-AA6F-47FC-8667-928EA1FE4B0F}"/>
    <cellStyle name="Percent 3 4 3" xfId="460" xr:uid="{A5CFF612-2C56-492A-8500-83D4187C1583}"/>
    <cellStyle name="Percent 3 5" xfId="157" xr:uid="{248D9FAC-0C82-41DE-83AC-FAC626A00BEA}"/>
    <cellStyle name="Percent 3 5 2" xfId="158" xr:uid="{8A27CFF6-217D-4885-BED2-44FEEAF6DEE2}"/>
    <cellStyle name="Percent 3 5 2 2" xfId="461" xr:uid="{E2CF66F5-79A0-4ABC-8C7C-C1B24FC87040}"/>
    <cellStyle name="Percent 3 5 3" xfId="462" xr:uid="{12A5B31D-81F9-43B6-B9D1-99D7BE19FFEE}"/>
    <cellStyle name="Percent 3 6" xfId="159" xr:uid="{A156233B-3211-472B-8710-4FF7112A4722}"/>
    <cellStyle name="Percent 3 6 2" xfId="160" xr:uid="{E75B1E1C-56C2-467C-8EDF-6DF7F8003230}"/>
    <cellStyle name="Percent 3 6 2 2" xfId="463" xr:uid="{C4F2A03D-E16F-4CF9-ADB2-7B4705691823}"/>
    <cellStyle name="Percent 3 6 3" xfId="464" xr:uid="{D9417F56-92EC-43F7-8F91-29C42119F80E}"/>
    <cellStyle name="Percent 3 7" xfId="161" xr:uid="{122C410B-5889-41C1-A2B4-F441FCBB5E26}"/>
    <cellStyle name="Percent 3 7 2" xfId="465" xr:uid="{E5FB57DF-86F0-412B-AA86-D14F8493C921}"/>
    <cellStyle name="Percent 3 8" xfId="162" xr:uid="{DE857BA1-D8D9-4502-A163-318F8FDBC6AB}"/>
    <cellStyle name="Percent 3 8 2" xfId="466" xr:uid="{389882DC-584E-4D7E-9539-BF0F2B59C4E8}"/>
    <cellStyle name="Percent 3 9" xfId="163" xr:uid="{1A550A58-6D0F-4013-9DF0-E83EF64657F8}"/>
    <cellStyle name="Percent 3 9 2" xfId="467" xr:uid="{647A7814-3CCE-42C8-94AB-3FF034A9320A}"/>
    <cellStyle name="Percent 4" xfId="164" xr:uid="{A3FA5D78-81F6-440B-AECB-6D7090984E57}"/>
    <cellStyle name="Percent 4 10" xfId="468" xr:uid="{FC7C41F2-DCA1-4DDA-9D7D-9F84ECE20C59}"/>
    <cellStyle name="Percent 4 11" xfId="469" xr:uid="{95019A99-A581-4C75-8D01-0239F6248307}"/>
    <cellStyle name="Percent 4 2" xfId="165" xr:uid="{AC893EB3-82CB-47E4-BEAE-F3FA7284A089}"/>
    <cellStyle name="Percent 4 2 2" xfId="166" xr:uid="{A8E3C53B-97EF-4B5F-AF1B-A528930455AB}"/>
    <cellStyle name="Percent 4 2 2 2" xfId="167" xr:uid="{D0E30748-9C60-4B45-BF84-BBCDFD283E22}"/>
    <cellStyle name="Percent 4 2 2 2 2" xfId="470" xr:uid="{3BC7E76E-9DE9-4E6A-BDF5-EF13988B481E}"/>
    <cellStyle name="Percent 4 2 2 3" xfId="471" xr:uid="{5B5EE6D5-76E3-4FF9-8CF0-A63B947799B2}"/>
    <cellStyle name="Percent 4 2 3" xfId="168" xr:uid="{21DCA660-DC18-4BCD-A950-8674EC5553AC}"/>
    <cellStyle name="Percent 4 2 3 2" xfId="472" xr:uid="{5FBED207-1BDF-48F1-BA0D-DED7ECFCD262}"/>
    <cellStyle name="Percent 4 2 4" xfId="169" xr:uid="{49E71CCD-B139-4B99-A326-53DED11D1E0C}"/>
    <cellStyle name="Percent 4 2 4 2" xfId="473" xr:uid="{FEB8141C-955C-422E-9F4E-6220030A2EC6}"/>
    <cellStyle name="Percent 4 2 5" xfId="474" xr:uid="{F9A3F5AC-8078-4F82-98A0-ADCF2BB5F78A}"/>
    <cellStyle name="Percent 4 2 6" xfId="475" xr:uid="{65D67D96-C704-4636-B614-4A928F41D902}"/>
    <cellStyle name="Percent 4 3" xfId="170" xr:uid="{DD63B4CB-EFB1-4C2B-AEF1-BF9D52252EBE}"/>
    <cellStyle name="Percent 4 3 2" xfId="171" xr:uid="{6812B1B6-1614-471C-8770-A5C8BB39848F}"/>
    <cellStyle name="Percent 4 3 2 2" xfId="476" xr:uid="{78C16A48-783A-4B0D-8B98-56CF4DADD4C4}"/>
    <cellStyle name="Percent 4 3 3" xfId="172" xr:uid="{98E4D61C-36E1-4F14-B0A7-11D045872809}"/>
    <cellStyle name="Percent 4 3 3 2" xfId="477" xr:uid="{B619634A-79BF-4CA3-9E20-52875707FC5F}"/>
    <cellStyle name="Percent 4 3 4" xfId="478" xr:uid="{AEA9F1A8-F5E5-4DC9-BAAE-0A2A7BEAE087}"/>
    <cellStyle name="Percent 4 4" xfId="173" xr:uid="{D83E3EDE-D70D-4362-A38F-BF091CEBB04B}"/>
    <cellStyle name="Percent 4 4 2" xfId="174" xr:uid="{C9673856-3EC9-4B36-8E4D-4D57A082745A}"/>
    <cellStyle name="Percent 4 4 2 2" xfId="479" xr:uid="{E5DA139A-D006-469B-A1BB-1A3FC987E275}"/>
    <cellStyle name="Percent 4 4 3" xfId="480" xr:uid="{E78C0363-8A9B-4A0E-9460-D33ED26E956A}"/>
    <cellStyle name="Percent 4 5" xfId="175" xr:uid="{B0DDBF3A-EEF8-4BBF-B64C-AD83F229AE4A}"/>
    <cellStyle name="Percent 4 5 2" xfId="176" xr:uid="{6FFE97C6-5ECC-4A5F-8A1E-DAEF3318CE79}"/>
    <cellStyle name="Percent 4 5 2 2" xfId="481" xr:uid="{4211320C-D018-49AD-8749-B1E5D2137476}"/>
    <cellStyle name="Percent 4 5 3" xfId="482" xr:uid="{04EDCDB2-331A-488D-BA57-97238718B5ED}"/>
    <cellStyle name="Percent 4 6" xfId="177" xr:uid="{F59E4A55-CADF-4D79-8D1A-AE617E833C49}"/>
    <cellStyle name="Percent 4 6 2" xfId="178" xr:uid="{D4B2BF05-AFB8-4293-B7F9-85338EEB8413}"/>
    <cellStyle name="Percent 4 6 2 2" xfId="483" xr:uid="{1384442F-0D5A-468B-94AD-BF8A23883C30}"/>
    <cellStyle name="Percent 4 6 3" xfId="484" xr:uid="{7E92B159-5506-4B31-AD84-965E2E012901}"/>
    <cellStyle name="Percent 4 7" xfId="179" xr:uid="{E15473DE-9039-46EF-9C09-97A149978730}"/>
    <cellStyle name="Percent 4 7 2" xfId="485" xr:uid="{5CB86407-6217-4C97-A445-64E29AEF6BF5}"/>
    <cellStyle name="Percent 4 8" xfId="180" xr:uid="{B1E171A0-BBC9-4A48-B102-5EF2789E718A}"/>
    <cellStyle name="Percent 4 8 2" xfId="486" xr:uid="{C2A92628-6A8B-4B95-AFB6-79044F318A17}"/>
    <cellStyle name="Percent 4 9" xfId="181" xr:uid="{6BC99713-A3A8-4F01-A0C9-DA7FA5751AFF}"/>
    <cellStyle name="Percent 4 9 2" xfId="487" xr:uid="{11661A98-365C-40C2-974A-E2F38716F64E}"/>
    <cellStyle name="Percent 5" xfId="182" xr:uid="{E3BDEC30-C8B3-4111-A354-348BD7C656FA}"/>
    <cellStyle name="Percent 5 10" xfId="488" xr:uid="{E605A9F8-DE44-4EC6-B0AF-A219F14432C0}"/>
    <cellStyle name="Percent 5 2" xfId="183" xr:uid="{C566ADEF-0B60-4BB5-9221-212198847909}"/>
    <cellStyle name="Percent 5 2 2" xfId="184" xr:uid="{D7EA2471-BE52-494C-A42E-899B832F8984}"/>
    <cellStyle name="Percent 5 2 2 2" xfId="489" xr:uid="{52438B3B-C63C-40D7-8D12-7BFE96E6E994}"/>
    <cellStyle name="Percent 5 2 3" xfId="185" xr:uid="{A092EC0D-E26E-46DD-92AD-C8D2C0726748}"/>
    <cellStyle name="Percent 5 2 3 2" xfId="490" xr:uid="{23029C91-DCC1-4141-BF3B-8C7C825279D8}"/>
    <cellStyle name="Percent 5 2 4" xfId="491" xr:uid="{3FEDF19F-FF38-477C-8ED7-2235525297E4}"/>
    <cellStyle name="Percent 5 3" xfId="186" xr:uid="{57ABAA0B-EF2E-459C-AE9B-5B3E9272596D}"/>
    <cellStyle name="Percent 5 3 2" xfId="187" xr:uid="{13D171FA-80C1-4D34-81BF-9066DEDC4FB8}"/>
    <cellStyle name="Percent 5 3 2 2" xfId="492" xr:uid="{106CD2AE-1D9E-4063-8115-7051ABFAAB65}"/>
    <cellStyle name="Percent 5 3 3" xfId="493" xr:uid="{BFA6455C-CA83-4F8A-8607-10DAF9991C8C}"/>
    <cellStyle name="Percent 5 4" xfId="188" xr:uid="{33C28080-307F-4390-96C2-50D6E8A2CDD2}"/>
    <cellStyle name="Percent 5 4 2" xfId="189" xr:uid="{A1EFD466-EE4F-4865-B188-33F0387DB4B0}"/>
    <cellStyle name="Percent 5 4 2 2" xfId="494" xr:uid="{745C7B31-71E4-4424-B9F4-062337D4E38B}"/>
    <cellStyle name="Percent 5 4 3" xfId="495" xr:uid="{8C92E649-2210-4318-BA55-33A89E32790F}"/>
    <cellStyle name="Percent 5 5" xfId="190" xr:uid="{C0CDE8AA-C1D7-40C1-9D34-989C87DF427B}"/>
    <cellStyle name="Percent 5 5 2" xfId="191" xr:uid="{AA3521B1-18DB-42B6-A234-0CDB374EF333}"/>
    <cellStyle name="Percent 5 5 2 2" xfId="496" xr:uid="{2285CAD4-7FE4-4B58-BCFF-BFB4EFECDF16}"/>
    <cellStyle name="Percent 5 5 3" xfId="497" xr:uid="{2C3D5E02-AA1D-4FBD-8E22-1ECACDFA4DAD}"/>
    <cellStyle name="Percent 5 6" xfId="192" xr:uid="{1C35323F-247A-43AE-9E5E-D431F25CA190}"/>
    <cellStyle name="Percent 5 6 2" xfId="498" xr:uid="{040BDAA0-196D-46D2-8619-43AA8C75DD0C}"/>
    <cellStyle name="Percent 5 7" xfId="193" xr:uid="{E25A5CEC-6088-4761-AF1F-2EA41762540D}"/>
    <cellStyle name="Percent 5 7 2" xfId="499" xr:uid="{538D575F-C604-4552-9F2F-FE94BD13DF78}"/>
    <cellStyle name="Percent 5 8" xfId="194" xr:uid="{B978DD24-1BBA-4628-84EB-A44501ED89DA}"/>
    <cellStyle name="Percent 5 8 2" xfId="500" xr:uid="{38684E23-922A-4DF8-80C9-F45B3085558C}"/>
    <cellStyle name="Percent 5 9" xfId="501" xr:uid="{468A2833-18ED-4AF3-8321-946FDD1C09CF}"/>
    <cellStyle name="Percent 6" xfId="314" xr:uid="{0FF0FAC2-B1E9-4EE2-A92C-40844DD219FA}"/>
    <cellStyle name="Percent 7" xfId="510" xr:uid="{670E7F65-1F4B-4692-9B91-A2361E61BAD8}"/>
    <cellStyle name="Percent 9" xfId="315" xr:uid="{12B20AF7-DBE1-4A10-AE90-D1EA7D059C82}"/>
    <cellStyle name="Total 2" xfId="316" xr:uid="{1BCA628B-EDA8-43D9-9479-99BFD66F04B9}"/>
    <cellStyle name="Warning Text 2" xfId="317" xr:uid="{BF489F6E-E7D6-4110-830E-528361DFF9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005A-A93E-4EBE-9884-74350FE5698D}">
  <dimension ref="A1:W22"/>
  <sheetViews>
    <sheetView tabSelected="1" topLeftCell="A13" workbookViewId="0">
      <selection activeCell="D19" sqref="D19"/>
    </sheetView>
  </sheetViews>
  <sheetFormatPr defaultRowHeight="14.5" x14ac:dyDescent="0.35"/>
  <cols>
    <col min="9" max="9" width="8.7265625" customWidth="1"/>
  </cols>
  <sheetData>
    <row r="1" spans="1:23" x14ac:dyDescent="0.35">
      <c r="A1" t="s">
        <v>22</v>
      </c>
      <c r="B1" t="s">
        <v>0</v>
      </c>
      <c r="C1" s="6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23" x14ac:dyDescent="0.35">
      <c r="A2" t="s">
        <v>1</v>
      </c>
      <c r="B2" s="1">
        <v>18927.3</v>
      </c>
      <c r="C2" s="3">
        <v>18927.3</v>
      </c>
      <c r="D2" s="7">
        <v>18927.3</v>
      </c>
      <c r="E2" s="10">
        <v>18950.3</v>
      </c>
      <c r="F2" s="13">
        <v>18950.3</v>
      </c>
      <c r="G2" s="15">
        <v>18833.2</v>
      </c>
      <c r="H2" s="15">
        <v>18835</v>
      </c>
      <c r="I2" s="15"/>
      <c r="J2" s="15"/>
      <c r="K2" s="15"/>
      <c r="L2" s="15"/>
      <c r="M2" s="15"/>
      <c r="N2" s="15"/>
      <c r="O2" s="15"/>
      <c r="P2" s="17"/>
      <c r="Q2" s="17"/>
      <c r="R2" s="17"/>
      <c r="S2" s="17"/>
      <c r="T2" s="16"/>
      <c r="U2" s="16"/>
      <c r="V2" s="16"/>
      <c r="W2" s="16"/>
    </row>
    <row r="3" spans="1:23" x14ac:dyDescent="0.35">
      <c r="A3" t="s">
        <v>2</v>
      </c>
      <c r="B3" s="1">
        <v>19021.900000000001</v>
      </c>
      <c r="C3" s="3">
        <v>19021.900000000001</v>
      </c>
      <c r="D3" s="7">
        <v>19021.900000000001</v>
      </c>
      <c r="E3" s="10">
        <v>19020.599999999999</v>
      </c>
      <c r="F3" s="13">
        <v>19020.599999999999</v>
      </c>
      <c r="G3" s="15">
        <v>18982.5</v>
      </c>
      <c r="H3" s="17">
        <v>18962</v>
      </c>
    </row>
    <row r="4" spans="1:23" x14ac:dyDescent="0.35">
      <c r="A4" t="s">
        <v>3</v>
      </c>
      <c r="B4" s="1">
        <v>19121.099999999999</v>
      </c>
      <c r="C4" s="3">
        <v>19121.099999999999</v>
      </c>
      <c r="D4" s="7">
        <v>19121.099999999999</v>
      </c>
      <c r="E4" s="10">
        <v>19141.7</v>
      </c>
      <c r="F4" s="13">
        <v>19141.7</v>
      </c>
      <c r="G4" s="15">
        <v>19112.7</v>
      </c>
      <c r="H4" s="17">
        <v>19131</v>
      </c>
    </row>
    <row r="5" spans="1:23" x14ac:dyDescent="0.35">
      <c r="A5" t="s">
        <v>4</v>
      </c>
      <c r="B5" s="2">
        <v>19230.099999999999</v>
      </c>
      <c r="C5" s="5">
        <v>19222</v>
      </c>
      <c r="D5" s="9">
        <v>19222</v>
      </c>
      <c r="E5" s="11">
        <v>19254</v>
      </c>
      <c r="F5" s="13">
        <v>19254</v>
      </c>
      <c r="G5" s="15">
        <v>19202.3</v>
      </c>
      <c r="H5" s="17">
        <v>19216</v>
      </c>
    </row>
    <row r="6" spans="1:23" x14ac:dyDescent="0.35">
      <c r="A6" t="s">
        <v>5</v>
      </c>
      <c r="B6" s="2">
        <v>19325.900000000001</v>
      </c>
      <c r="C6" s="5">
        <v>18987.900000000001</v>
      </c>
      <c r="D6" s="9">
        <v>18977.400000000001</v>
      </c>
      <c r="E6" s="11">
        <v>19010.8</v>
      </c>
      <c r="F6" s="13">
        <v>19010.8</v>
      </c>
      <c r="G6" s="15">
        <v>18952</v>
      </c>
      <c r="H6" s="17">
        <v>18990</v>
      </c>
      <c r="I6">
        <f>100*(H6-H2)/H2</f>
        <v>0.82293602336076455</v>
      </c>
      <c r="K6">
        <f>100*(B6-B2)/B2</f>
        <v>2.1059527772054238</v>
      </c>
      <c r="R6">
        <f>(K6-$I6)^2</f>
        <v>1.6461319906460872</v>
      </c>
    </row>
    <row r="7" spans="1:23" x14ac:dyDescent="0.35">
      <c r="A7" t="s">
        <v>6</v>
      </c>
      <c r="B7" s="2">
        <v>19445.5</v>
      </c>
      <c r="C7" s="4">
        <v>16867.8</v>
      </c>
      <c r="D7" s="8">
        <v>17062.7</v>
      </c>
      <c r="E7" s="11">
        <v>17302.5</v>
      </c>
      <c r="F7" s="13">
        <v>17302.5</v>
      </c>
      <c r="G7" s="15">
        <v>17258.2</v>
      </c>
      <c r="H7" s="17">
        <v>17378.7</v>
      </c>
      <c r="I7">
        <f t="shared" ref="I7:I16" si="0">100*(H7-H3)/H3</f>
        <v>-8.3498576099567519</v>
      </c>
      <c r="K7">
        <f t="shared" ref="K7:K17" si="1">100*(B7-B3)/B3</f>
        <v>2.2269068810160841</v>
      </c>
      <c r="L7">
        <f t="shared" ref="L7:P17" si="2">100*(C7-C3)/C3</f>
        <v>-11.324315657216168</v>
      </c>
      <c r="M7">
        <f t="shared" si="2"/>
        <v>-10.299707179619283</v>
      </c>
      <c r="R7">
        <f t="shared" ref="R7:R16" si="3">(K7-$I7)^2</f>
        <v>111.86794709750389</v>
      </c>
      <c r="S7">
        <f t="shared" ref="S7:W16" si="4">(L7-$I7)^2</f>
        <v>8.8474006749063001</v>
      </c>
      <c r="T7">
        <f t="shared" si="4"/>
        <v>3.801913344313157</v>
      </c>
    </row>
    <row r="8" spans="1:23" x14ac:dyDescent="0.35">
      <c r="A8" t="s">
        <v>7</v>
      </c>
      <c r="B8" s="2">
        <v>19551</v>
      </c>
      <c r="C8" s="4">
        <v>17709.599999999999</v>
      </c>
      <c r="D8" s="8">
        <v>17744.900000000001</v>
      </c>
      <c r="E8" s="11">
        <v>18596.5</v>
      </c>
      <c r="F8" s="13">
        <v>18596.5</v>
      </c>
      <c r="G8" s="15">
        <v>18560.8</v>
      </c>
      <c r="H8" s="17">
        <v>18744</v>
      </c>
      <c r="I8">
        <f t="shared" si="0"/>
        <v>-2.0228947781088285</v>
      </c>
      <c r="K8">
        <f t="shared" si="1"/>
        <v>2.2483016144468753</v>
      </c>
      <c r="L8">
        <f t="shared" si="2"/>
        <v>-7.3818974849773289</v>
      </c>
      <c r="M8">
        <f t="shared" si="2"/>
        <v>-7.1972846750448314</v>
      </c>
      <c r="R8">
        <f t="shared" si="3"/>
        <v>18.243118623780852</v>
      </c>
      <c r="S8">
        <f t="shared" si="4"/>
        <v>28.718910012223912</v>
      </c>
      <c r="T8">
        <f t="shared" si="4"/>
        <v>26.774310805513373</v>
      </c>
    </row>
    <row r="9" spans="1:23" x14ac:dyDescent="0.35">
      <c r="A9" t="s">
        <v>8</v>
      </c>
      <c r="B9" s="2">
        <v>19655.599999999999</v>
      </c>
      <c r="C9" s="4">
        <v>18153.099999999999</v>
      </c>
      <c r="D9" s="8">
        <v>18087.099999999999</v>
      </c>
      <c r="E9" s="12">
        <v>18833.7</v>
      </c>
      <c r="F9" s="13">
        <v>18794.400000000001</v>
      </c>
      <c r="G9" s="15">
        <v>18767.8</v>
      </c>
      <c r="H9" s="17">
        <v>18924</v>
      </c>
      <c r="I9">
        <f t="shared" si="0"/>
        <v>-1.5195670274771025</v>
      </c>
      <c r="K9">
        <f t="shared" si="1"/>
        <v>2.2126770011596406</v>
      </c>
      <c r="L9">
        <f t="shared" si="2"/>
        <v>-5.5608157319737872</v>
      </c>
      <c r="M9">
        <f t="shared" si="2"/>
        <v>-5.9041723025699797</v>
      </c>
      <c r="N9">
        <f t="shared" si="2"/>
        <v>-2.1829230289809871</v>
      </c>
      <c r="R9">
        <f t="shared" si="3"/>
        <v>13.929645489294627</v>
      </c>
      <c r="S9">
        <f t="shared" si="4"/>
        <v>16.331691091596131</v>
      </c>
      <c r="T9">
        <f t="shared" si="4"/>
        <v>19.224763418372284</v>
      </c>
      <c r="U9">
        <f t="shared" si="4"/>
        <v>0.44004118473122178</v>
      </c>
    </row>
    <row r="10" spans="1:23" x14ac:dyDescent="0.35">
      <c r="A10" t="s">
        <v>9</v>
      </c>
      <c r="B10" s="2">
        <v>19748</v>
      </c>
      <c r="C10" s="4">
        <v>18461.7</v>
      </c>
      <c r="D10" s="8">
        <v>18352.099999999999</v>
      </c>
      <c r="E10" s="12">
        <v>19060.3</v>
      </c>
      <c r="F10" s="14">
        <v>19087.599999999999</v>
      </c>
      <c r="G10" s="17">
        <v>19055.7</v>
      </c>
      <c r="H10" s="17">
        <v>19216</v>
      </c>
      <c r="I10">
        <f t="shared" si="0"/>
        <v>1.1901000526592944</v>
      </c>
      <c r="K10">
        <f t="shared" si="1"/>
        <v>2.1841156168664773</v>
      </c>
      <c r="L10">
        <f t="shared" si="2"/>
        <v>-2.7712385255873513</v>
      </c>
      <c r="M10">
        <f t="shared" si="2"/>
        <v>-3.2949719139608318</v>
      </c>
      <c r="N10">
        <f t="shared" si="2"/>
        <v>0.26037831127569594</v>
      </c>
      <c r="O10">
        <f t="shared" si="2"/>
        <v>0.40398089507016682</v>
      </c>
      <c r="R10">
        <f t="shared" si="3"/>
        <v>0.98806694188612409</v>
      </c>
      <c r="S10">
        <f t="shared" si="4"/>
        <v>15.692203331505157</v>
      </c>
      <c r="T10">
        <f t="shared" si="4"/>
        <v>20.115870545761723</v>
      </c>
      <c r="U10">
        <f t="shared" si="4"/>
        <v>0.86438251640135089</v>
      </c>
      <c r="V10">
        <f t="shared" si="4"/>
        <v>0.61798332992863958</v>
      </c>
    </row>
    <row r="11" spans="1:23" x14ac:dyDescent="0.35">
      <c r="A11" t="s">
        <v>10</v>
      </c>
      <c r="B11" s="2">
        <v>19832.8</v>
      </c>
      <c r="C11" s="4">
        <v>18666.8</v>
      </c>
      <c r="D11" s="8">
        <v>18582.5</v>
      </c>
      <c r="E11" s="12">
        <v>19178.3</v>
      </c>
      <c r="F11" s="14">
        <v>19478.3</v>
      </c>
      <c r="G11" s="17">
        <v>19368.3</v>
      </c>
      <c r="H11" s="17">
        <v>19544</v>
      </c>
      <c r="I11">
        <f t="shared" si="0"/>
        <v>12.459505026267784</v>
      </c>
      <c r="K11">
        <f t="shared" si="1"/>
        <v>1.9917204494613112</v>
      </c>
      <c r="L11">
        <f t="shared" si="2"/>
        <v>10.665291265013813</v>
      </c>
      <c r="M11">
        <f t="shared" si="2"/>
        <v>8.9071483411183419</v>
      </c>
      <c r="N11">
        <f t="shared" si="2"/>
        <v>10.841207917930932</v>
      </c>
      <c r="O11">
        <f t="shared" si="2"/>
        <v>12.575061407311079</v>
      </c>
      <c r="R11">
        <f t="shared" si="3"/>
        <v>109.57451394642747</v>
      </c>
      <c r="S11">
        <f t="shared" si="4"/>
        <v>3.2192030210731217</v>
      </c>
      <c r="T11">
        <f t="shared" si="4"/>
        <v>12.619238018525936</v>
      </c>
      <c r="U11">
        <f t="shared" si="4"/>
        <v>2.6188855308514185</v>
      </c>
      <c r="V11">
        <f t="shared" si="4"/>
        <v>1.3353277199823065E-2</v>
      </c>
    </row>
    <row r="12" spans="1:23" x14ac:dyDescent="0.35">
      <c r="A12" t="s">
        <v>11</v>
      </c>
      <c r="B12" s="2">
        <v>19915.3</v>
      </c>
      <c r="C12" s="4">
        <v>18804.400000000001</v>
      </c>
      <c r="D12" s="8">
        <v>18822.7</v>
      </c>
      <c r="E12" s="12">
        <v>19358.3</v>
      </c>
      <c r="F12" s="14">
        <v>19885.599999999999</v>
      </c>
      <c r="G12" s="17">
        <v>19478.900000000001</v>
      </c>
      <c r="H12" s="17">
        <v>19673</v>
      </c>
      <c r="I12">
        <f t="shared" si="0"/>
        <v>4.9562526675202729</v>
      </c>
      <c r="K12">
        <f t="shared" si="1"/>
        <v>1.8633317988849638</v>
      </c>
      <c r="L12">
        <f t="shared" si="2"/>
        <v>6.1819578081944426</v>
      </c>
      <c r="M12">
        <f t="shared" si="2"/>
        <v>6.0738578408444068</v>
      </c>
      <c r="N12">
        <f t="shared" si="2"/>
        <v>4.0964697658161446</v>
      </c>
      <c r="O12">
        <f t="shared" si="2"/>
        <v>6.9319495604011427</v>
      </c>
      <c r="R12">
        <f t="shared" si="3"/>
        <v>9.5661594996397934</v>
      </c>
      <c r="S12">
        <f t="shared" si="4"/>
        <v>1.502353091875086</v>
      </c>
      <c r="T12">
        <f t="shared" si="4"/>
        <v>1.2490413234408673</v>
      </c>
      <c r="U12">
        <f t="shared" si="4"/>
        <v>0.73922663806277078</v>
      </c>
      <c r="V12">
        <f t="shared" si="4"/>
        <v>3.9033782125391232</v>
      </c>
    </row>
    <row r="13" spans="1:23" x14ac:dyDescent="0.35">
      <c r="A13" t="s">
        <v>12</v>
      </c>
      <c r="B13" s="2">
        <v>20000.099999999999</v>
      </c>
      <c r="C13" s="4">
        <v>18916.5</v>
      </c>
      <c r="D13" s="8">
        <v>18960</v>
      </c>
      <c r="E13" s="12">
        <v>19530.8</v>
      </c>
      <c r="F13" s="14">
        <v>20178.5</v>
      </c>
      <c r="G13" s="17">
        <v>19810.599999999999</v>
      </c>
      <c r="H13" s="17">
        <v>20006</v>
      </c>
      <c r="I13">
        <f t="shared" si="0"/>
        <v>5.7176072711900234</v>
      </c>
      <c r="K13">
        <f t="shared" si="1"/>
        <v>1.7526811697429741</v>
      </c>
      <c r="L13">
        <f t="shared" si="2"/>
        <v>4.2053423382232316</v>
      </c>
      <c r="M13">
        <f t="shared" si="2"/>
        <v>4.8260915237932087</v>
      </c>
      <c r="N13">
        <f t="shared" si="2"/>
        <v>3.7013438676415071</v>
      </c>
      <c r="O13">
        <f t="shared" si="2"/>
        <v>7.3644277018686335</v>
      </c>
      <c r="R13">
        <f t="shared" si="3"/>
        <v>15.720638989936097</v>
      </c>
      <c r="S13">
        <f t="shared" si="4"/>
        <v>2.2869452274810556</v>
      </c>
      <c r="T13">
        <f t="shared" si="4"/>
        <v>0.79480032785650112</v>
      </c>
      <c r="U13">
        <f t="shared" si="4"/>
        <v>4.065318112489047</v>
      </c>
      <c r="V13">
        <f t="shared" si="4"/>
        <v>2.7120175309004826</v>
      </c>
    </row>
    <row r="14" spans="1:23" x14ac:dyDescent="0.35">
      <c r="A14" t="s">
        <v>13</v>
      </c>
      <c r="B14" s="2">
        <v>20080.400000000001</v>
      </c>
      <c r="C14" s="4">
        <v>19016.8</v>
      </c>
      <c r="D14" s="8">
        <v>19069.900000000001</v>
      </c>
      <c r="E14" s="12">
        <v>19672</v>
      </c>
      <c r="F14" s="14">
        <v>20422.8</v>
      </c>
      <c r="G14" s="16">
        <v>19876.099999999999</v>
      </c>
      <c r="H14" s="17">
        <v>19924</v>
      </c>
      <c r="I14">
        <f t="shared" si="0"/>
        <v>3.6844296419650293</v>
      </c>
      <c r="K14">
        <f t="shared" si="1"/>
        <v>1.683208426169746</v>
      </c>
      <c r="L14">
        <f t="shared" si="2"/>
        <v>3.006765357469781</v>
      </c>
      <c r="M14">
        <f t="shared" si="2"/>
        <v>3.9112690100860554</v>
      </c>
      <c r="N14">
        <f t="shared" si="2"/>
        <v>3.2092884162368942</v>
      </c>
      <c r="O14">
        <f t="shared" si="2"/>
        <v>6.9951172488945739</v>
      </c>
      <c r="P14">
        <f t="shared" si="2"/>
        <v>4.3052734877228218</v>
      </c>
      <c r="R14">
        <f t="shared" si="3"/>
        <v>4.0048863545491509</v>
      </c>
      <c r="S14">
        <f t="shared" si="4"/>
        <v>0.45922888248045679</v>
      </c>
      <c r="T14">
        <f t="shared" si="4"/>
        <v>5.1456098929546404E-2</v>
      </c>
      <c r="U14">
        <f t="shared" si="4"/>
        <v>0.22575918438643464</v>
      </c>
      <c r="V14">
        <f t="shared" si="4"/>
        <v>10.960652430676875</v>
      </c>
      <c r="W14">
        <f t="shared" si="4"/>
        <v>0.38544708081532564</v>
      </c>
    </row>
    <row r="15" spans="1:23" x14ac:dyDescent="0.35">
      <c r="A15" t="s">
        <v>14</v>
      </c>
      <c r="B15" s="2">
        <v>20163.400000000001</v>
      </c>
      <c r="C15" s="4">
        <v>19118.3</v>
      </c>
      <c r="D15" s="8">
        <v>19169.099999999999</v>
      </c>
      <c r="E15" s="12">
        <v>19778.3</v>
      </c>
      <c r="F15" s="14">
        <v>20598.5</v>
      </c>
      <c r="G15" s="16">
        <v>20083.5</v>
      </c>
      <c r="H15" s="17">
        <v>19895</v>
      </c>
      <c r="I15">
        <f t="shared" si="0"/>
        <v>1.7959476054031929</v>
      </c>
      <c r="K15">
        <f t="shared" si="1"/>
        <v>1.6669355814610252</v>
      </c>
      <c r="L15">
        <f t="shared" si="2"/>
        <v>2.4187327233376905</v>
      </c>
      <c r="M15">
        <f t="shared" si="2"/>
        <v>3.1567334858065306</v>
      </c>
      <c r="N15">
        <f t="shared" si="2"/>
        <v>3.1285358973423087</v>
      </c>
      <c r="O15">
        <f t="shared" si="2"/>
        <v>5.7510152323354751</v>
      </c>
      <c r="P15">
        <f t="shared" si="2"/>
        <v>3.6926317746007689</v>
      </c>
      <c r="R15">
        <f t="shared" si="3"/>
        <v>1.6644102321654454E-2</v>
      </c>
      <c r="S15">
        <f t="shared" si="4"/>
        <v>0.38786130312068612</v>
      </c>
      <c r="T15">
        <f t="shared" si="4"/>
        <v>1.851738212305087</v>
      </c>
      <c r="U15">
        <f t="shared" si="4"/>
        <v>1.7757915558132102</v>
      </c>
      <c r="V15">
        <f t="shared" si="4"/>
        <v>15.642559933607755</v>
      </c>
      <c r="W15">
        <f t="shared" si="4"/>
        <v>3.5974108376846989</v>
      </c>
    </row>
    <row r="16" spans="1:23" x14ac:dyDescent="0.35">
      <c r="A16" t="s">
        <v>15</v>
      </c>
      <c r="B16" s="2">
        <v>20244.8</v>
      </c>
      <c r="C16" s="4">
        <v>19221.900000000001</v>
      </c>
      <c r="D16" s="8">
        <v>19272</v>
      </c>
      <c r="E16" s="12">
        <v>19896.400000000001</v>
      </c>
      <c r="F16" s="14">
        <v>20721.8</v>
      </c>
      <c r="G16" s="16">
        <v>20268.900000000001</v>
      </c>
      <c r="H16" s="17">
        <v>20039</v>
      </c>
      <c r="I16">
        <f t="shared" si="0"/>
        <v>1.8604178315457733</v>
      </c>
      <c r="K16">
        <f t="shared" si="1"/>
        <v>1.6545068364523758</v>
      </c>
      <c r="L16">
        <f t="shared" si="2"/>
        <v>2.2202250537108337</v>
      </c>
      <c r="M16">
        <f t="shared" si="2"/>
        <v>2.3870114276910286</v>
      </c>
      <c r="N16">
        <f t="shared" si="2"/>
        <v>2.7796862327787162</v>
      </c>
      <c r="O16">
        <f t="shared" si="2"/>
        <v>4.2050529026028922</v>
      </c>
      <c r="P16">
        <f t="shared" si="2"/>
        <v>4.055670494740462</v>
      </c>
      <c r="R16">
        <f t="shared" si="3"/>
        <v>4.2399337900353169E-2</v>
      </c>
      <c r="S16">
        <f t="shared" si="4"/>
        <v>0.12946123712213709</v>
      </c>
      <c r="T16">
        <f t="shared" si="4"/>
        <v>0.27730081550119218</v>
      </c>
      <c r="U16">
        <f t="shared" si="4"/>
        <v>0.84505439350537082</v>
      </c>
      <c r="V16">
        <f t="shared" si="4"/>
        <v>5.4973136164310201</v>
      </c>
      <c r="W16">
        <f t="shared" si="4"/>
        <v>4.8191342552633722</v>
      </c>
    </row>
    <row r="17" spans="1:23" x14ac:dyDescent="0.35">
      <c r="A17" t="s">
        <v>16</v>
      </c>
      <c r="B17" s="2">
        <v>20323.5</v>
      </c>
      <c r="C17" s="4">
        <v>19324.2</v>
      </c>
      <c r="D17" s="8">
        <v>19377.2</v>
      </c>
      <c r="E17" s="12">
        <v>20006.8</v>
      </c>
      <c r="F17" s="14">
        <v>20812.099999999999</v>
      </c>
      <c r="G17" s="16">
        <v>20430.7</v>
      </c>
      <c r="K17">
        <f t="shared" si="1"/>
        <v>1.6169919150404322</v>
      </c>
      <c r="L17">
        <f t="shared" si="2"/>
        <v>2.1552612798350683</v>
      </c>
      <c r="M17">
        <f t="shared" si="2"/>
        <v>2.2004219409282739</v>
      </c>
      <c r="N17">
        <f t="shared" si="2"/>
        <v>2.4371761525385547</v>
      </c>
      <c r="O17">
        <f t="shared" si="2"/>
        <v>3.1399757167281934</v>
      </c>
      <c r="P17">
        <f t="shared" si="2"/>
        <v>3.1301424489919651</v>
      </c>
    </row>
    <row r="18" spans="1:23" x14ac:dyDescent="0.35">
      <c r="R18">
        <f>SQRT(SUM(R6:R16)/11)</f>
        <v>5.0954538773114049</v>
      </c>
      <c r="S18">
        <f t="shared" ref="S18:W18" si="5">SQRT(SUM(S6:S16)/11)</f>
        <v>2.6556159681527074</v>
      </c>
      <c r="T18">
        <f t="shared" si="5"/>
        <v>2.8084358783448331</v>
      </c>
      <c r="U18">
        <f t="shared" si="5"/>
        <v>1.0257794870350514</v>
      </c>
      <c r="V18">
        <f t="shared" si="5"/>
        <v>1.8913020606614259</v>
      </c>
      <c r="W18">
        <f t="shared" si="5"/>
        <v>0.89452842699702029</v>
      </c>
    </row>
    <row r="19" spans="1:23" x14ac:dyDescent="0.35">
      <c r="B19" t="s">
        <v>23</v>
      </c>
      <c r="C19" t="s">
        <v>24</v>
      </c>
    </row>
    <row r="20" spans="1:23" x14ac:dyDescent="0.35">
      <c r="A20" t="s">
        <v>5</v>
      </c>
      <c r="B20">
        <v>0.82293602336076455</v>
      </c>
      <c r="C20">
        <f>K6</f>
        <v>2.1059527772054238</v>
      </c>
    </row>
    <row r="21" spans="1:23" x14ac:dyDescent="0.35">
      <c r="A21" t="s">
        <v>6</v>
      </c>
      <c r="B21">
        <v>-8.3498576099567519</v>
      </c>
      <c r="C21">
        <f>L7</f>
        <v>-11.324315657216168</v>
      </c>
    </row>
    <row r="22" spans="1:23" x14ac:dyDescent="0.35">
      <c r="A22" t="s">
        <v>7</v>
      </c>
      <c r="B22">
        <v>-2.0228947781088285</v>
      </c>
      <c r="C22">
        <f>M8</f>
        <v>-7.1972846750448314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Kearns</dc:creator>
  <cp:lastModifiedBy>John Kearns</cp:lastModifiedBy>
  <dcterms:created xsi:type="dcterms:W3CDTF">2022-12-01T02:56:19Z</dcterms:created>
  <dcterms:modified xsi:type="dcterms:W3CDTF">2022-12-01T20:16:56Z</dcterms:modified>
</cp:coreProperties>
</file>