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16380" windowHeight="11740" tabRatio="367"/>
  </bookViews>
  <sheets>
    <sheet name="Sites" sheetId="1" r:id="rId1"/>
    <sheet name="Treatments" sheetId="2" r:id="rId2"/>
    <sheet name="Soils" sheetId="3" r:id="rId3"/>
    <sheet name="Yields" sheetId="4" r:id="rId4"/>
    <sheet name="Fertilizer" sheetId="5" r:id="rId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1" i="5" l="1"/>
  <c r="C10" i="5"/>
  <c r="C9" i="5"/>
  <c r="C8" i="5"/>
  <c r="C7" i="5"/>
  <c r="C6" i="5"/>
  <c r="C5" i="5"/>
  <c r="C4" i="5"/>
  <c r="C3" i="5"/>
  <c r="C2" i="5"/>
  <c r="E50" i="3"/>
  <c r="E46" i="3"/>
  <c r="G43" i="3"/>
  <c r="F43" i="3"/>
  <c r="E41" i="3"/>
  <c r="E42" i="3"/>
  <c r="E43" i="3"/>
  <c r="D43" i="3"/>
  <c r="C43" i="3"/>
  <c r="B43" i="3"/>
  <c r="E38" i="3"/>
  <c r="E35" i="3"/>
  <c r="E32" i="3"/>
  <c r="G29" i="3"/>
  <c r="F29" i="3"/>
  <c r="E26" i="3"/>
  <c r="E27" i="3"/>
  <c r="E28" i="3"/>
  <c r="E29" i="3"/>
  <c r="D29" i="3"/>
  <c r="C29" i="3"/>
  <c r="B29" i="3"/>
  <c r="G23" i="3"/>
  <c r="F23" i="3"/>
  <c r="E18" i="3"/>
  <c r="E19" i="3"/>
  <c r="E20" i="3"/>
  <c r="E21" i="3"/>
  <c r="E22" i="3"/>
  <c r="E23" i="3"/>
  <c r="D23" i="3"/>
  <c r="C23" i="3"/>
  <c r="B23" i="3"/>
  <c r="G15" i="3"/>
  <c r="F15" i="3"/>
  <c r="E11" i="3"/>
  <c r="E12" i="3"/>
  <c r="E13" i="3"/>
  <c r="E14" i="3"/>
  <c r="E15" i="3"/>
  <c r="D15" i="3"/>
  <c r="C15" i="3"/>
  <c r="B15" i="3"/>
  <c r="G8" i="3"/>
  <c r="F8" i="3"/>
  <c r="E4" i="3"/>
  <c r="E5" i="3"/>
  <c r="E6" i="3"/>
  <c r="E7" i="3"/>
  <c r="E8" i="3"/>
  <c r="D8" i="3"/>
  <c r="C8" i="3"/>
  <c r="B8" i="3"/>
  <c r="G11" i="2"/>
  <c r="G10" i="2"/>
  <c r="G9" i="2"/>
  <c r="G8" i="2"/>
  <c r="G7" i="2"/>
  <c r="G6" i="2"/>
  <c r="G5" i="2"/>
  <c r="G4" i="2"/>
  <c r="G3" i="2"/>
  <c r="G2" i="2"/>
</calcChain>
</file>

<file path=xl/sharedStrings.xml><?xml version="1.0" encoding="utf-8"?>
<sst xmlns="http://schemas.openxmlformats.org/spreadsheetml/2006/main" count="361" uniqueCount="112">
  <si>
    <t>Site Name</t>
  </si>
  <si>
    <t>Country</t>
  </si>
  <si>
    <t>State</t>
  </si>
  <si>
    <t>County</t>
  </si>
  <si>
    <r>
      <t>Latitude</t>
    </r>
    <r>
      <rPr>
        <vertAlign val="superscript"/>
        <sz val="10"/>
        <rFont val="Arial"/>
        <family val="2"/>
        <charset val="1"/>
      </rPr>
      <t>1</t>
    </r>
  </si>
  <si>
    <r>
      <t>Longitude</t>
    </r>
    <r>
      <rPr>
        <vertAlign val="superscript"/>
        <sz val="10"/>
        <rFont val="Arial"/>
        <family val="2"/>
        <charset val="1"/>
      </rPr>
      <t>1</t>
    </r>
  </si>
  <si>
    <t>Soil type</t>
  </si>
  <si>
    <t>Land use</t>
  </si>
  <si>
    <t>Site description</t>
  </si>
  <si>
    <t>Previous crop(s)</t>
  </si>
  <si>
    <t>Lawrence, NE</t>
  </si>
  <si>
    <t>United States</t>
  </si>
  <si>
    <t>NE</t>
  </si>
  <si>
    <t>Nuckolls</t>
  </si>
  <si>
    <t>Silt loam</t>
  </si>
  <si>
    <t>Marginal</t>
  </si>
  <si>
    <t>Switchgrass field trial</t>
  </si>
  <si>
    <t>Sorghum, maize</t>
  </si>
  <si>
    <t>Douglas, NE</t>
  </si>
  <si>
    <t>Otoe</t>
  </si>
  <si>
    <t>Silty clay loam</t>
  </si>
  <si>
    <t>Soybean</t>
  </si>
  <si>
    <t>Atkinson, NE</t>
  </si>
  <si>
    <t>Holt</t>
  </si>
  <si>
    <t>Loamy sand</t>
  </si>
  <si>
    <t>Pearl millet</t>
  </si>
  <si>
    <t>Crofton, NE</t>
  </si>
  <si>
    <t>Knox</t>
  </si>
  <si>
    <t>Common oat</t>
  </si>
  <si>
    <t>Ethan, SD</t>
  </si>
  <si>
    <t>SD</t>
  </si>
  <si>
    <t>Davison</t>
  </si>
  <si>
    <t>Loam</t>
  </si>
  <si>
    <t>Maize</t>
  </si>
  <si>
    <t>Huron, SD</t>
  </si>
  <si>
    <t>Beadle</t>
  </si>
  <si>
    <t>Highmore, SD</t>
  </si>
  <si>
    <t>Hyde</t>
  </si>
  <si>
    <t>Bristol, SD</t>
  </si>
  <si>
    <t>Day</t>
  </si>
  <si>
    <t>Streeter, ND</t>
  </si>
  <si>
    <t>ND</t>
  </si>
  <si>
    <t>Stutsman</t>
  </si>
  <si>
    <t>Munich, ND</t>
  </si>
  <si>
    <t>Cavalier</t>
  </si>
  <si>
    <t>Notes:</t>
  </si>
  <si>
    <r>
      <t>1</t>
    </r>
    <r>
      <rPr>
        <sz val="10"/>
        <rFont val="Arial"/>
        <family val="2"/>
        <charset val="1"/>
      </rPr>
      <t>Based on latitude and longitude of the town nearest to the farm.  The actual coordinates of the farms were not given.</t>
    </r>
  </si>
  <si>
    <t>Site name</t>
  </si>
  <si>
    <t>Treatment Name</t>
  </si>
  <si>
    <t>Date established</t>
  </si>
  <si>
    <t>Control</t>
  </si>
  <si>
    <t>Fallow</t>
  </si>
  <si>
    <t>Tillage</t>
  </si>
  <si>
    <t>Fertilizer (kg/ha)</t>
  </si>
  <si>
    <t>Rotation</t>
  </si>
  <si>
    <t>Burned</t>
  </si>
  <si>
    <t>Schedule file ID</t>
  </si>
  <si>
    <t>Equilibrium history file</t>
  </si>
  <si>
    <t>Base history file</t>
  </si>
  <si>
    <t>Switchgrass</t>
  </si>
  <si>
    <t>?</t>
  </si>
  <si>
    <t>No</t>
  </si>
  <si>
    <t>N/A</t>
  </si>
  <si>
    <t>Swtichgrass</t>
  </si>
  <si>
    <t>All data were collected from the USDA Web Soil Survey.  The area of interest was centered around the town noted in the study and drawn large enough to extend out into the surrounding farmland.  Data was collected for the top 6 inches of soil</t>
  </si>
  <si>
    <t>Site</t>
  </si>
  <si>
    <t>Soil Type</t>
  </si>
  <si>
    <t>Bulk Density (g/cm3) (1/3 bar)</t>
  </si>
  <si>
    <t>% Clay</t>
  </si>
  <si>
    <t>% Sand</t>
  </si>
  <si>
    <t>% Silt</t>
  </si>
  <si>
    <t>pH</t>
  </si>
  <si>
    <t>CEC-7</t>
  </si>
  <si>
    <t>Hastings silt loam, 0 to 1 percent slopes</t>
  </si>
  <si>
    <t>Hastings silt loam, 3 to 7 percent slopes</t>
  </si>
  <si>
    <t>Hastings silty clay loam, 3 to 7 percent slopes, eroded</t>
  </si>
  <si>
    <t>Hall silt loam, 0 to 1 percent slopes</t>
  </si>
  <si>
    <t>Average</t>
  </si>
  <si>
    <t>CEC-7 (milliequivalents/100g)</t>
  </si>
  <si>
    <t>Pawnee clay loam, 4 to 8 percent slopes, eroded</t>
  </si>
  <si>
    <t>Wymore silty clay loam, 0 to 2 percent slopes</t>
  </si>
  <si>
    <t>Wymore silty clay loam, 2 to 6 percent slopes</t>
  </si>
  <si>
    <t>Wymore silty clay loam, 3 to 6 percent slopes, eroded</t>
  </si>
  <si>
    <t>Dunday loamy sand, 0 to 3 percent slopes</t>
  </si>
  <si>
    <t>Dunday loamy sand, 3 to 6 percent slopes</t>
  </si>
  <si>
    <t>Pivot loamy sand, 0 to 3 percent slopes</t>
  </si>
  <si>
    <t>Pivot loamy sand, 3 to 9 percent slopes</t>
  </si>
  <si>
    <t>Valentine-Dunday loamy fine sands, 0 to 3 percent slopes</t>
  </si>
  <si>
    <t>Crofton silt loam, coarse, 8 to 17 percent slopes, eroded</t>
  </si>
  <si>
    <t>Crofton-Nora complex, 6 to 11 percent slopes, eroded</t>
  </si>
  <si>
    <t>Nora silty clay loam, 2 to 6 percent slopes</t>
  </si>
  <si>
    <t>Houdek-Prosper loams, 0 to 2 percent slopes</t>
  </si>
  <si>
    <t>Dudley-Tetonka silt loams</t>
  </si>
  <si>
    <t>Glenham-Prosper loams, 0 to 2 percent slopes</t>
  </si>
  <si>
    <t>Forman-Buse-Aastad loams, 1 to 6 percent slopes</t>
  </si>
  <si>
    <t>Forman-Buse-Aastad loams, 2 to 9 percent slopes</t>
  </si>
  <si>
    <t>Zahl-Williams loams, 9 to 15 percent slopes</t>
  </si>
  <si>
    <t>The Barnes-Svea loam specified by the authors could not be found in any of several large AOIs drawn near Streeter, ND.  These are the properties of another loamy soil that covered the majority of the AOI.</t>
  </si>
  <si>
    <t>Hamerly-Tonka</t>
  </si>
  <si>
    <t>Yield is Mg/ha</t>
  </si>
  <si>
    <t>Year</t>
  </si>
  <si>
    <r>
      <t>Sample No.</t>
    </r>
    <r>
      <rPr>
        <vertAlign val="superscript"/>
        <sz val="10"/>
        <rFont val="Arial"/>
        <family val="2"/>
        <charset val="1"/>
      </rPr>
      <t>4</t>
    </r>
  </si>
  <si>
    <r>
      <t>1</t>
    </r>
    <r>
      <rPr>
        <vertAlign val="superscript"/>
        <sz val="10"/>
        <rFont val="Arial"/>
        <family val="2"/>
        <charset val="1"/>
      </rPr>
      <t>1</t>
    </r>
  </si>
  <si>
    <r>
      <t>2</t>
    </r>
    <r>
      <rPr>
        <vertAlign val="superscript"/>
        <sz val="10"/>
        <rFont val="Arial"/>
        <family val="2"/>
        <charset val="1"/>
      </rPr>
      <t>2</t>
    </r>
  </si>
  <si>
    <r>
      <t>3</t>
    </r>
    <r>
      <rPr>
        <vertAlign val="superscript"/>
        <sz val="10"/>
        <rFont val="Arial"/>
        <family val="2"/>
        <charset val="1"/>
      </rPr>
      <t>3</t>
    </r>
  </si>
  <si>
    <t>Date</t>
  </si>
  <si>
    <t>Species</t>
  </si>
  <si>
    <t>Grass (100% C4)</t>
  </si>
  <si>
    <r>
      <t>1</t>
    </r>
    <r>
      <rPr>
        <sz val="10"/>
        <rFont val="Arial"/>
        <family val="2"/>
        <charset val="1"/>
      </rPr>
      <t xml:space="preserve">Switchgrass was not harvested in the first year, </t>
    </r>
    <r>
      <rPr>
        <vertAlign val="superscript"/>
        <sz val="10"/>
        <rFont val="Arial"/>
        <family val="2"/>
        <charset val="1"/>
      </rPr>
      <t>2</t>
    </r>
    <r>
      <rPr>
        <sz val="10"/>
        <rFont val="Arial"/>
        <family val="2"/>
        <charset val="1"/>
      </rPr>
      <t xml:space="preserve">from Schmer et al. 2006, </t>
    </r>
    <r>
      <rPr>
        <vertAlign val="superscript"/>
        <sz val="10"/>
        <rFont val="Arial"/>
        <family val="2"/>
        <charset val="1"/>
      </rPr>
      <t>3</t>
    </r>
    <r>
      <rPr>
        <sz val="10"/>
        <rFont val="Arial"/>
        <family val="2"/>
        <charset val="1"/>
      </rPr>
      <t>from Table 4 in the supplemental information for Schmer et al. 2008.</t>
    </r>
    <r>
      <rPr>
        <vertAlign val="superscript"/>
        <sz val="10"/>
        <rFont val="Arial"/>
        <family val="2"/>
        <charset val="1"/>
      </rPr>
      <t>4</t>
    </r>
    <r>
      <rPr>
        <sz val="10"/>
        <rFont val="Arial"/>
        <family val="2"/>
        <charset val="1"/>
      </rPr>
      <t>Sample No. reflects number of years after establishment.</t>
    </r>
  </si>
  <si>
    <r>
      <t>Fertilizer (MJ/ha)</t>
    </r>
    <r>
      <rPr>
        <vertAlign val="superscript"/>
        <sz val="10"/>
        <rFont val="Arial"/>
        <family val="2"/>
        <charset val="1"/>
      </rPr>
      <t>1</t>
    </r>
  </si>
  <si>
    <r>
      <t>Fertilizer (kg/ha)</t>
    </r>
    <r>
      <rPr>
        <vertAlign val="superscript"/>
        <sz val="10"/>
        <rFont val="Arial"/>
        <family val="2"/>
        <charset val="1"/>
      </rPr>
      <t>2</t>
    </r>
  </si>
  <si>
    <r>
      <t xml:space="preserve">No fertilizer was applied during the first year, </t>
    </r>
    <r>
      <rPr>
        <vertAlign val="superscript"/>
        <sz val="10"/>
        <color rgb="FF000000"/>
        <rFont val="Segoe UI"/>
      </rPr>
      <t>1</t>
    </r>
    <r>
      <rPr>
        <sz val="10"/>
        <color rgb="FF000000"/>
        <rFont val="Segoe UI"/>
      </rPr>
      <t xml:space="preserve">From Table 1 in supplemental information for Schmer et al. 2008, </t>
    </r>
    <r>
      <rPr>
        <vertAlign val="superscript"/>
        <sz val="10"/>
        <color rgb="FF000000"/>
        <rFont val="Segoe UI"/>
      </rPr>
      <t>2</t>
    </r>
    <r>
      <rPr>
        <sz val="10"/>
        <color rgb="FF000000"/>
        <rFont val="Segoe UI"/>
      </rPr>
      <t>Nitrogen fertilizer was reported to have a heating value of 49.0 MJ/kg in Table 2 in the supplemental information for Schmer et al. 2008</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</si>
</sst>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4" x14ac:knownFonts="1">
    <font>
      <sz val="10"/>
      <name val="Arial"/>
      <family val="2"/>
      <charset val="1"/>
    </font>
    <font>
      <vertAlign val="superscript"/>
      <sz val="10"/>
      <name val="Arial"/>
      <family val="2"/>
      <charset val="1"/>
    </font>
    <font>
      <sz val="10"/>
      <color rgb="FF000000"/>
      <name val="Segoe UI"/>
    </font>
    <font>
      <vertAlign val="superscript"/>
      <sz val="10"/>
      <color rgb="FF000000"/>
      <name val="Segoe UI"/>
    </font>
  </fonts>
  <fills count="3">
    <fill>
      <patternFill patternType="none"/>
    </fill>
    <fill>
      <patternFill patternType="gray125"/>
    </fill>
    <fill>
      <patternFill patternType="solid">
        <fgColor rgb="FFC0C0C0"/>
        <bgColor rgb="FFCCCCFF"/>
      </patternFill>
    </fill>
  </fills>
  <borders count="1">
    <border>
      <left/>
      <right/>
      <top/>
      <bottom/>
      <diagonal/>
    </border>
  </borders>
  <cellStyleXfs count="1">
    <xf numFmtId="0" fontId="0" fillId="0" borderId="0"/>
  </cellStyleXfs>
  <cellXfs count="15">
    <xf numFmtId="0" fontId="0" fillId="0" borderId="0" xfId="0"/>
    <xf numFmtId="49" fontId="2" fillId="0" borderId="0" xfId="0" applyNumberFormat="1" applyFont="1" applyAlignment="1">
      <alignment wrapText="1"/>
    </xf>
    <xf numFmtId="49" fontId="1" fillId="0" borderId="0" xfId="0" applyNumberFormat="1" applyFont="1" applyAlignment="1">
      <alignment horizontal="left" vertical="center" wrapText="1"/>
    </xf>
    <xf numFmtId="0" fontId="0" fillId="0" borderId="0" xfId="0" applyFont="1" applyAlignment="1">
      <alignment horizontal="center" vertical="center"/>
    </xf>
    <xf numFmtId="0" fontId="0" fillId="0" borderId="0" xfId="0" applyFont="1" applyBorder="1" applyAlignment="1">
      <alignment horizontal="left" vertical="center" wrapText="1"/>
    </xf>
    <xf numFmtId="0" fontId="0" fillId="2" borderId="0" xfId="0" applyFont="1" applyFill="1" applyBorder="1" applyAlignment="1">
      <alignment horizontal="center" vertical="center"/>
    </xf>
    <xf numFmtId="49" fontId="0" fillId="0" borderId="0" xfId="0" applyNumberFormat="1" applyFont="1" applyBorder="1" applyAlignment="1">
      <alignment horizontal="left" vertical="center" wrapText="1"/>
    </xf>
    <xf numFmtId="0" fontId="0" fillId="0" borderId="0" xfId="0" applyFont="1"/>
    <xf numFmtId="2" fontId="0" fillId="0" borderId="0" xfId="0" applyNumberFormat="1"/>
    <xf numFmtId="0" fontId="1" fillId="0" borderId="0" xfId="0" applyFont="1"/>
    <xf numFmtId="1" fontId="0" fillId="0" borderId="0" xfId="0" applyNumberFormat="1"/>
    <xf numFmtId="0" fontId="0" fillId="2" borderId="0" xfId="0" applyFont="1" applyFill="1"/>
    <xf numFmtId="164" fontId="0" fillId="0" borderId="0" xfId="0" applyNumberFormat="1"/>
    <xf numFmtId="165" fontId="0" fillId="0" borderId="0" xfId="0" applyNumberFormat="1"/>
    <xf numFmtId="0" fontId="0" fillId="0" borderId="0" xfId="0" applyFont="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zoomScale="125" zoomScaleNormal="125" zoomScalePageLayoutView="125" workbookViewId="0">
      <selection activeCell="C16" sqref="C16"/>
    </sheetView>
  </sheetViews>
  <sheetFormatPr baseColWidth="10" defaultColWidth="8.83203125" defaultRowHeight="12" x14ac:dyDescent="0"/>
  <cols>
    <col min="1" max="1" width="14.5" customWidth="1"/>
    <col min="2" max="2" width="11.33203125" bestFit="1" customWidth="1"/>
    <col min="3" max="3" width="5.1640625" bestFit="1" customWidth="1"/>
    <col min="4" max="4" width="8.33203125" bestFit="1" customWidth="1"/>
    <col min="5" max="5" width="7.83203125" bestFit="1" customWidth="1"/>
    <col min="6" max="6" width="9.33203125" bestFit="1" customWidth="1"/>
    <col min="7" max="7" width="12" bestFit="1" customWidth="1"/>
    <col min="8" max="8" width="8.1640625" bestFit="1" customWidth="1"/>
    <col min="9" max="9" width="17" bestFit="1"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v>40.29</v>
      </c>
      <c r="F2">
        <v>-98.26</v>
      </c>
      <c r="G2" t="s">
        <v>14</v>
      </c>
      <c r="H2" t="s">
        <v>15</v>
      </c>
      <c r="I2" t="s">
        <v>16</v>
      </c>
      <c r="J2" t="s">
        <v>17</v>
      </c>
    </row>
    <row r="3" spans="1:10">
      <c r="A3" t="s">
        <v>18</v>
      </c>
      <c r="B3" s="7" t="s">
        <v>11</v>
      </c>
      <c r="C3" s="7" t="s">
        <v>12</v>
      </c>
      <c r="D3" t="s">
        <v>19</v>
      </c>
      <c r="E3">
        <v>40.590000000000003</v>
      </c>
      <c r="F3">
        <v>-96.39</v>
      </c>
      <c r="G3" t="s">
        <v>20</v>
      </c>
      <c r="H3" t="s">
        <v>15</v>
      </c>
      <c r="I3" s="7" t="s">
        <v>16</v>
      </c>
      <c r="J3" t="s">
        <v>21</v>
      </c>
    </row>
    <row r="4" spans="1:10">
      <c r="A4" t="s">
        <v>22</v>
      </c>
      <c r="B4" s="7" t="s">
        <v>11</v>
      </c>
      <c r="C4" s="7" t="s">
        <v>12</v>
      </c>
      <c r="D4" t="s">
        <v>23</v>
      </c>
      <c r="E4">
        <v>42.84</v>
      </c>
      <c r="F4">
        <v>-71.150000000000006</v>
      </c>
      <c r="G4" t="s">
        <v>24</v>
      </c>
      <c r="H4" s="7" t="s">
        <v>15</v>
      </c>
      <c r="I4" s="7" t="s">
        <v>16</v>
      </c>
      <c r="J4" t="s">
        <v>25</v>
      </c>
    </row>
    <row r="5" spans="1:10">
      <c r="A5" t="s">
        <v>26</v>
      </c>
      <c r="B5" s="7" t="s">
        <v>11</v>
      </c>
      <c r="C5" s="7" t="s">
        <v>12</v>
      </c>
      <c r="D5" t="s">
        <v>27</v>
      </c>
      <c r="E5">
        <v>42.73</v>
      </c>
      <c r="F5" s="8">
        <v>-97.5</v>
      </c>
      <c r="G5" t="s">
        <v>20</v>
      </c>
      <c r="H5" s="7" t="s">
        <v>15</v>
      </c>
      <c r="I5" s="7" t="s">
        <v>16</v>
      </c>
      <c r="J5" t="s">
        <v>28</v>
      </c>
    </row>
    <row r="6" spans="1:10">
      <c r="A6" t="s">
        <v>29</v>
      </c>
      <c r="B6" t="s">
        <v>11</v>
      </c>
      <c r="C6" t="s">
        <v>30</v>
      </c>
      <c r="D6" t="s">
        <v>31</v>
      </c>
      <c r="E6">
        <v>43.55</v>
      </c>
      <c r="F6">
        <v>-97.99</v>
      </c>
      <c r="G6" t="s">
        <v>32</v>
      </c>
      <c r="H6" t="s">
        <v>15</v>
      </c>
      <c r="I6" t="s">
        <v>16</v>
      </c>
      <c r="J6" t="s">
        <v>33</v>
      </c>
    </row>
    <row r="7" spans="1:10">
      <c r="A7" t="s">
        <v>34</v>
      </c>
      <c r="B7" t="s">
        <v>11</v>
      </c>
      <c r="C7" t="s">
        <v>30</v>
      </c>
      <c r="D7" t="s">
        <v>35</v>
      </c>
      <c r="E7">
        <v>44.36</v>
      </c>
      <c r="F7">
        <v>-98.21</v>
      </c>
      <c r="G7" t="s">
        <v>14</v>
      </c>
      <c r="H7" t="s">
        <v>15</v>
      </c>
      <c r="I7" t="s">
        <v>16</v>
      </c>
      <c r="J7" t="s">
        <v>21</v>
      </c>
    </row>
    <row r="8" spans="1:10">
      <c r="A8" t="s">
        <v>36</v>
      </c>
      <c r="B8" t="s">
        <v>11</v>
      </c>
      <c r="C8" t="s">
        <v>30</v>
      </c>
      <c r="D8" t="s">
        <v>37</v>
      </c>
      <c r="E8">
        <v>44.52</v>
      </c>
      <c r="F8">
        <v>-99.44</v>
      </c>
      <c r="G8" t="s">
        <v>32</v>
      </c>
      <c r="H8" t="s">
        <v>15</v>
      </c>
      <c r="I8" t="s">
        <v>16</v>
      </c>
      <c r="J8" t="s">
        <v>21</v>
      </c>
    </row>
    <row r="9" spans="1:10">
      <c r="A9" t="s">
        <v>38</v>
      </c>
      <c r="B9" t="s">
        <v>11</v>
      </c>
      <c r="C9" t="s">
        <v>30</v>
      </c>
      <c r="D9" t="s">
        <v>39</v>
      </c>
      <c r="E9">
        <v>45.34</v>
      </c>
      <c r="F9">
        <v>-97.75</v>
      </c>
      <c r="G9" t="s">
        <v>32</v>
      </c>
      <c r="H9" t="s">
        <v>15</v>
      </c>
      <c r="I9" t="s">
        <v>16</v>
      </c>
      <c r="J9" t="s">
        <v>21</v>
      </c>
    </row>
    <row r="10" spans="1:10">
      <c r="A10" t="s">
        <v>40</v>
      </c>
      <c r="B10" t="s">
        <v>11</v>
      </c>
      <c r="C10" t="s">
        <v>41</v>
      </c>
      <c r="D10" t="s">
        <v>42</v>
      </c>
      <c r="E10">
        <v>46.66</v>
      </c>
      <c r="F10">
        <v>-99.36</v>
      </c>
      <c r="G10" t="s">
        <v>32</v>
      </c>
      <c r="H10" t="s">
        <v>15</v>
      </c>
      <c r="I10" t="s">
        <v>16</v>
      </c>
      <c r="J10" t="s">
        <v>28</v>
      </c>
    </row>
    <row r="11" spans="1:10">
      <c r="A11" t="s">
        <v>43</v>
      </c>
      <c r="B11" t="s">
        <v>11</v>
      </c>
      <c r="C11" t="s">
        <v>41</v>
      </c>
      <c r="D11" t="s">
        <v>44</v>
      </c>
      <c r="E11">
        <v>48.67</v>
      </c>
      <c r="F11">
        <v>-98.8</v>
      </c>
      <c r="G11" t="s">
        <v>32</v>
      </c>
      <c r="H11" t="s">
        <v>15</v>
      </c>
      <c r="I11" t="s">
        <v>16</v>
      </c>
      <c r="J11" t="s">
        <v>21</v>
      </c>
    </row>
    <row r="13" spans="1:10">
      <c r="A13" t="s">
        <v>45</v>
      </c>
    </row>
    <row r="14" spans="1:10">
      <c r="A14" s="9" t="s">
        <v>46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zoomScale="90" zoomScaleNormal="90" zoomScalePageLayoutView="90" workbookViewId="0">
      <selection activeCell="C12" sqref="C12"/>
    </sheetView>
  </sheetViews>
  <sheetFormatPr baseColWidth="10" defaultColWidth="8.83203125" defaultRowHeight="12" x14ac:dyDescent="0"/>
  <sheetData>
    <row r="1" spans="1:12">
      <c r="A1" t="s">
        <v>47</v>
      </c>
      <c r="B1" t="s">
        <v>48</v>
      </c>
      <c r="C1" t="s">
        <v>49</v>
      </c>
      <c r="D1" t="s">
        <v>50</v>
      </c>
      <c r="E1" t="s">
        <v>51</v>
      </c>
      <c r="F1" t="s">
        <v>52</v>
      </c>
      <c r="G1" t="s">
        <v>53</v>
      </c>
      <c r="H1" t="s">
        <v>54</v>
      </c>
      <c r="I1" t="s">
        <v>55</v>
      </c>
      <c r="J1" t="s">
        <v>56</v>
      </c>
      <c r="K1" t="s">
        <v>57</v>
      </c>
      <c r="L1" t="s">
        <v>58</v>
      </c>
    </row>
    <row r="2" spans="1:12">
      <c r="A2" t="s">
        <v>10</v>
      </c>
      <c r="B2" t="s">
        <v>59</v>
      </c>
      <c r="C2" t="s">
        <v>60</v>
      </c>
      <c r="D2" t="s">
        <v>61</v>
      </c>
      <c r="E2" t="s">
        <v>61</v>
      </c>
      <c r="F2" t="s">
        <v>62</v>
      </c>
      <c r="G2" s="10">
        <f>Fertilizer!C2</f>
        <v>74.795918367346943</v>
      </c>
      <c r="H2" t="s">
        <v>62</v>
      </c>
      <c r="I2" t="s">
        <v>61</v>
      </c>
    </row>
    <row r="3" spans="1:12">
      <c r="A3" t="s">
        <v>18</v>
      </c>
      <c r="B3" t="s">
        <v>59</v>
      </c>
      <c r="C3" t="s">
        <v>60</v>
      </c>
      <c r="D3" t="s">
        <v>61</v>
      </c>
      <c r="E3" t="s">
        <v>61</v>
      </c>
      <c r="F3" t="s">
        <v>62</v>
      </c>
      <c r="G3" s="10">
        <f>Fertilizer!C3</f>
        <v>81.510204081632651</v>
      </c>
      <c r="H3" t="s">
        <v>62</v>
      </c>
      <c r="I3" t="s">
        <v>61</v>
      </c>
    </row>
    <row r="4" spans="1:12">
      <c r="A4" t="s">
        <v>22</v>
      </c>
      <c r="B4" t="s">
        <v>59</v>
      </c>
      <c r="C4" t="s">
        <v>60</v>
      </c>
      <c r="D4" t="s">
        <v>61</v>
      </c>
      <c r="E4" t="s">
        <v>61</v>
      </c>
      <c r="F4" t="s">
        <v>62</v>
      </c>
      <c r="G4" s="10">
        <f>Fertilizer!C4</f>
        <v>45.673469387755105</v>
      </c>
      <c r="H4" t="s">
        <v>62</v>
      </c>
      <c r="I4" t="s">
        <v>61</v>
      </c>
    </row>
    <row r="5" spans="1:12">
      <c r="A5" t="s">
        <v>26</v>
      </c>
      <c r="B5" t="s">
        <v>59</v>
      </c>
      <c r="C5" t="s">
        <v>60</v>
      </c>
      <c r="D5" t="s">
        <v>61</v>
      </c>
      <c r="E5" t="s">
        <v>61</v>
      </c>
      <c r="F5" t="s">
        <v>62</v>
      </c>
      <c r="G5" s="10">
        <f>Fertilizer!C5</f>
        <v>47.081632653061227</v>
      </c>
      <c r="H5" t="s">
        <v>62</v>
      </c>
      <c r="I5" t="s">
        <v>61</v>
      </c>
    </row>
    <row r="6" spans="1:12">
      <c r="A6" t="s">
        <v>29</v>
      </c>
      <c r="B6" t="s">
        <v>59</v>
      </c>
      <c r="C6" t="s">
        <v>60</v>
      </c>
      <c r="D6" t="s">
        <v>61</v>
      </c>
      <c r="E6" t="s">
        <v>61</v>
      </c>
      <c r="F6" t="s">
        <v>62</v>
      </c>
      <c r="G6" s="10">
        <f>Fertilizer!C6</f>
        <v>83.102040816326536</v>
      </c>
      <c r="H6" t="s">
        <v>62</v>
      </c>
      <c r="I6" t="s">
        <v>61</v>
      </c>
    </row>
    <row r="7" spans="1:12">
      <c r="A7" t="s">
        <v>34</v>
      </c>
      <c r="B7" t="s">
        <v>59</v>
      </c>
      <c r="C7" t="s">
        <v>60</v>
      </c>
      <c r="D7" t="s">
        <v>61</v>
      </c>
      <c r="E7" t="s">
        <v>61</v>
      </c>
      <c r="F7" t="s">
        <v>62</v>
      </c>
      <c r="G7" s="10">
        <f>Fertilizer!C7</f>
        <v>30.693877551020407</v>
      </c>
      <c r="H7" t="s">
        <v>62</v>
      </c>
      <c r="I7" t="s">
        <v>61</v>
      </c>
    </row>
    <row r="8" spans="1:12">
      <c r="A8" t="s">
        <v>36</v>
      </c>
      <c r="B8" t="s">
        <v>59</v>
      </c>
      <c r="C8" t="s">
        <v>60</v>
      </c>
      <c r="D8" t="s">
        <v>61</v>
      </c>
      <c r="E8" t="s">
        <v>61</v>
      </c>
      <c r="F8" t="s">
        <v>62</v>
      </c>
      <c r="G8">
        <f>Fertilizer!C8</f>
        <v>24.632653061224488</v>
      </c>
      <c r="H8" t="s">
        <v>62</v>
      </c>
      <c r="I8" t="s">
        <v>61</v>
      </c>
    </row>
    <row r="9" spans="1:12">
      <c r="A9" t="s">
        <v>38</v>
      </c>
      <c r="B9" t="s">
        <v>59</v>
      </c>
      <c r="C9" t="s">
        <v>60</v>
      </c>
      <c r="D9" t="s">
        <v>61</v>
      </c>
      <c r="E9" t="s">
        <v>61</v>
      </c>
      <c r="F9" t="s">
        <v>62</v>
      </c>
      <c r="G9">
        <f>Fertilizer!C9</f>
        <v>79.408163265306129</v>
      </c>
      <c r="H9" t="s">
        <v>62</v>
      </c>
      <c r="I9" t="s">
        <v>61</v>
      </c>
    </row>
    <row r="10" spans="1:12">
      <c r="A10" t="s">
        <v>40</v>
      </c>
      <c r="B10" t="s">
        <v>63</v>
      </c>
      <c r="C10" t="s">
        <v>60</v>
      </c>
      <c r="D10" t="s">
        <v>61</v>
      </c>
      <c r="E10" t="s">
        <v>61</v>
      </c>
      <c r="F10" t="s">
        <v>62</v>
      </c>
      <c r="G10">
        <f>Fertilizer!C10</f>
        <v>55.102040816326529</v>
      </c>
      <c r="H10" t="s">
        <v>62</v>
      </c>
      <c r="I10" t="s">
        <v>61</v>
      </c>
    </row>
    <row r="11" spans="1:12">
      <c r="A11" t="s">
        <v>43</v>
      </c>
      <c r="B11" t="s">
        <v>59</v>
      </c>
      <c r="C11" t="s">
        <v>60</v>
      </c>
      <c r="D11" t="s">
        <v>61</v>
      </c>
      <c r="E11" t="s">
        <v>61</v>
      </c>
      <c r="F11" t="s">
        <v>62</v>
      </c>
      <c r="G11">
        <f>Fertilizer!C11</f>
        <v>69.836734693877546</v>
      </c>
      <c r="H11" t="s">
        <v>62</v>
      </c>
      <c r="I11" t="s">
        <v>61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20" zoomScale="90" zoomScaleNormal="90" zoomScalePageLayoutView="90" workbookViewId="0">
      <selection activeCell="G50" sqref="G50"/>
    </sheetView>
  </sheetViews>
  <sheetFormatPr baseColWidth="10" defaultColWidth="8.83203125" defaultRowHeight="12" x14ac:dyDescent="0"/>
  <sheetData>
    <row r="1" spans="1:7" ht="26.5" customHeight="1">
      <c r="A1" s="6" t="s">
        <v>64</v>
      </c>
      <c r="B1" s="6"/>
      <c r="C1" s="6"/>
      <c r="D1" s="6"/>
      <c r="E1" s="6"/>
      <c r="F1" s="6"/>
      <c r="G1" s="6"/>
    </row>
    <row r="2" spans="1:7" ht="12.75" customHeight="1">
      <c r="A2" s="11" t="s">
        <v>65</v>
      </c>
      <c r="B2" s="5" t="s">
        <v>10</v>
      </c>
      <c r="C2" s="5"/>
      <c r="D2" s="5"/>
      <c r="E2" s="5"/>
      <c r="F2" s="5"/>
      <c r="G2" s="5"/>
    </row>
    <row r="3" spans="1:7" ht="12.75" customHeight="1">
      <c r="A3" t="s">
        <v>66</v>
      </c>
      <c r="B3" t="s">
        <v>67</v>
      </c>
      <c r="C3" t="s">
        <v>68</v>
      </c>
      <c r="D3" t="s">
        <v>69</v>
      </c>
      <c r="E3" t="s">
        <v>70</v>
      </c>
      <c r="F3" t="s">
        <v>71</v>
      </c>
      <c r="G3" t="s">
        <v>72</v>
      </c>
    </row>
    <row r="4" spans="1:7" ht="12.75" customHeight="1">
      <c r="A4" t="s">
        <v>73</v>
      </c>
      <c r="B4" s="8">
        <v>1.3</v>
      </c>
      <c r="C4" s="12">
        <v>0.2</v>
      </c>
      <c r="D4">
        <v>0.26500000000000001</v>
      </c>
      <c r="E4">
        <f>1-SUM(C4,D4)</f>
        <v>0.53499999999999992</v>
      </c>
      <c r="F4">
        <v>6.1</v>
      </c>
      <c r="G4" s="13">
        <v>17</v>
      </c>
    </row>
    <row r="5" spans="1:7" ht="12.75" customHeight="1">
      <c r="A5" t="s">
        <v>74</v>
      </c>
      <c r="B5" s="8">
        <v>1.3</v>
      </c>
      <c r="C5" s="12">
        <v>0.2</v>
      </c>
      <c r="D5">
        <v>0.26500000000000001</v>
      </c>
      <c r="E5">
        <f>1-SUM(C5,D5)</f>
        <v>0.53499999999999992</v>
      </c>
      <c r="F5">
        <v>6.1</v>
      </c>
      <c r="G5" s="13">
        <v>17</v>
      </c>
    </row>
    <row r="6" spans="1:7" ht="12.75" customHeight="1">
      <c r="A6" t="s">
        <v>75</v>
      </c>
      <c r="B6" s="8">
        <v>1.1499999999999999</v>
      </c>
      <c r="C6" s="12">
        <v>0.34</v>
      </c>
      <c r="D6">
        <v>0.18099999999999999</v>
      </c>
      <c r="E6">
        <f>1-SUM(C6,D6)</f>
        <v>0.47899999999999998</v>
      </c>
      <c r="F6">
        <v>6.1</v>
      </c>
      <c r="G6" s="13">
        <v>27.5</v>
      </c>
    </row>
    <row r="7" spans="1:7" ht="12.75" customHeight="1">
      <c r="A7" t="s">
        <v>76</v>
      </c>
      <c r="B7" s="8">
        <v>1.35</v>
      </c>
      <c r="C7" s="12">
        <v>0.21</v>
      </c>
      <c r="D7">
        <v>0.113</v>
      </c>
      <c r="E7">
        <f>1-SUM(C7,D7)</f>
        <v>0.67700000000000005</v>
      </c>
      <c r="F7">
        <v>6.7</v>
      </c>
      <c r="G7" s="13">
        <v>18</v>
      </c>
    </row>
    <row r="8" spans="1:7" ht="12.75" customHeight="1">
      <c r="A8" t="s">
        <v>77</v>
      </c>
      <c r="B8" s="8">
        <f t="shared" ref="B8:G8" si="0">AVERAGE(B4:B7)</f>
        <v>1.2749999999999999</v>
      </c>
      <c r="C8" s="12">
        <f t="shared" si="0"/>
        <v>0.23749999999999999</v>
      </c>
      <c r="D8">
        <f t="shared" si="0"/>
        <v>0.20600000000000002</v>
      </c>
      <c r="E8" s="12">
        <f t="shared" si="0"/>
        <v>0.55649999999999999</v>
      </c>
      <c r="F8" s="13">
        <f t="shared" si="0"/>
        <v>6.2499999999999991</v>
      </c>
      <c r="G8" s="13">
        <f t="shared" si="0"/>
        <v>19.875</v>
      </c>
    </row>
    <row r="9" spans="1:7" ht="12.75" customHeight="1">
      <c r="A9" s="11" t="s">
        <v>65</v>
      </c>
      <c r="B9" s="5" t="s">
        <v>18</v>
      </c>
      <c r="C9" s="5"/>
      <c r="D9" s="5"/>
      <c r="E9" s="5"/>
      <c r="F9" s="5"/>
      <c r="G9" s="5"/>
    </row>
    <row r="10" spans="1:7" ht="14" customHeight="1">
      <c r="A10" t="s">
        <v>66</v>
      </c>
      <c r="B10" t="s">
        <v>67</v>
      </c>
      <c r="C10" t="s">
        <v>68</v>
      </c>
      <c r="D10" t="s">
        <v>69</v>
      </c>
      <c r="E10" t="s">
        <v>70</v>
      </c>
      <c r="F10" t="s">
        <v>71</v>
      </c>
      <c r="G10" t="s">
        <v>78</v>
      </c>
    </row>
    <row r="11" spans="1:7" ht="12.75" customHeight="1">
      <c r="A11" s="7" t="s">
        <v>79</v>
      </c>
      <c r="B11" s="8">
        <v>1.4</v>
      </c>
      <c r="C11" s="12">
        <v>0.28999999999999998</v>
      </c>
      <c r="D11" s="12">
        <v>0.23</v>
      </c>
      <c r="E11" s="12">
        <f>1-SUM(C11,D11)</f>
        <v>0.48</v>
      </c>
      <c r="F11">
        <v>5.6</v>
      </c>
      <c r="G11" s="13">
        <v>21</v>
      </c>
    </row>
    <row r="12" spans="1:7" ht="14" customHeight="1">
      <c r="A12" t="s">
        <v>80</v>
      </c>
      <c r="B12" s="8">
        <v>1.4</v>
      </c>
      <c r="C12" s="12">
        <v>0.35</v>
      </c>
      <c r="D12" s="12">
        <v>0.17299999999999999</v>
      </c>
      <c r="E12" s="12">
        <f>1-SUM(C12,D12)</f>
        <v>0.47700000000000009</v>
      </c>
      <c r="F12">
        <v>6.1</v>
      </c>
      <c r="G12" s="13">
        <v>27.5</v>
      </c>
    </row>
    <row r="13" spans="1:7" ht="14" customHeight="1">
      <c r="A13" t="s">
        <v>81</v>
      </c>
      <c r="B13" s="8">
        <v>1.4</v>
      </c>
      <c r="C13" s="12">
        <v>0.35</v>
      </c>
      <c r="D13" s="12">
        <v>0.17299999999999999</v>
      </c>
      <c r="E13" s="12">
        <f>1-SUM(C13,D13)</f>
        <v>0.47700000000000009</v>
      </c>
      <c r="F13">
        <v>6.1</v>
      </c>
      <c r="G13" s="13">
        <v>27.5</v>
      </c>
    </row>
    <row r="14" spans="1:7" ht="14" customHeight="1">
      <c r="A14" t="s">
        <v>82</v>
      </c>
      <c r="B14" s="8">
        <v>1.4</v>
      </c>
      <c r="C14" s="12">
        <v>0.42499999999999999</v>
      </c>
      <c r="D14" s="12">
        <v>7.6999999999999999E-2</v>
      </c>
      <c r="E14" s="12">
        <f>1-SUM(C14,D14)</f>
        <v>0.498</v>
      </c>
      <c r="F14">
        <v>6.1</v>
      </c>
      <c r="G14" s="13">
        <v>31</v>
      </c>
    </row>
    <row r="15" spans="1:7" ht="12.75" customHeight="1">
      <c r="A15" t="s">
        <v>77</v>
      </c>
      <c r="B15" s="8">
        <f t="shared" ref="B15:G15" si="1">AVERAGE(B11:B14)</f>
        <v>1.4</v>
      </c>
      <c r="C15" s="12">
        <f t="shared" si="1"/>
        <v>0.35374999999999995</v>
      </c>
      <c r="D15" s="12">
        <f t="shared" si="1"/>
        <v>0.16325000000000001</v>
      </c>
      <c r="E15">
        <f t="shared" si="1"/>
        <v>0.48300000000000004</v>
      </c>
      <c r="F15" s="13">
        <f t="shared" si="1"/>
        <v>5.9749999999999996</v>
      </c>
      <c r="G15" s="13">
        <f t="shared" si="1"/>
        <v>26.75</v>
      </c>
    </row>
    <row r="16" spans="1:7" ht="12.75" customHeight="1">
      <c r="A16" s="11" t="s">
        <v>65</v>
      </c>
      <c r="B16" s="5" t="s">
        <v>22</v>
      </c>
      <c r="C16" s="5"/>
      <c r="D16" s="5"/>
      <c r="E16" s="5"/>
      <c r="F16" s="5"/>
      <c r="G16" s="5"/>
    </row>
    <row r="17" spans="1:7" ht="14" customHeight="1">
      <c r="A17" t="s">
        <v>66</v>
      </c>
      <c r="B17" t="s">
        <v>67</v>
      </c>
      <c r="C17" t="s">
        <v>68</v>
      </c>
      <c r="D17" t="s">
        <v>69</v>
      </c>
      <c r="E17" t="s">
        <v>70</v>
      </c>
      <c r="F17" t="s">
        <v>71</v>
      </c>
      <c r="G17" t="s">
        <v>78</v>
      </c>
    </row>
    <row r="18" spans="1:7" ht="14" customHeight="1">
      <c r="A18" t="s">
        <v>83</v>
      </c>
      <c r="B18" s="8">
        <v>1.5</v>
      </c>
      <c r="C18">
        <v>6.5000000000000002E-2</v>
      </c>
      <c r="D18">
        <v>0.84299999999999997</v>
      </c>
      <c r="E18" s="12">
        <f>1-SUM(C18,D18)</f>
        <v>9.2000000000000082E-2</v>
      </c>
      <c r="F18">
        <v>6.7</v>
      </c>
      <c r="G18">
        <v>7.5</v>
      </c>
    </row>
    <row r="19" spans="1:7" ht="14" customHeight="1">
      <c r="A19" t="s">
        <v>84</v>
      </c>
      <c r="B19" s="8">
        <v>1.5</v>
      </c>
      <c r="C19">
        <v>6.5000000000000002E-2</v>
      </c>
      <c r="D19">
        <v>0.84299999999999997</v>
      </c>
      <c r="E19" s="12">
        <f>1-SUM(C19,D19)</f>
        <v>9.2000000000000082E-2</v>
      </c>
      <c r="F19">
        <v>6.7</v>
      </c>
      <c r="G19">
        <v>7.5</v>
      </c>
    </row>
    <row r="20" spans="1:7" ht="12.75" customHeight="1">
      <c r="A20" t="s">
        <v>85</v>
      </c>
      <c r="B20" s="8">
        <v>1.5</v>
      </c>
      <c r="C20">
        <v>7.4999999999999997E-2</v>
      </c>
      <c r="D20">
        <v>0.83499999999999996</v>
      </c>
      <c r="E20" s="12">
        <f>1-SUM(C20,D20)</f>
        <v>9.000000000000008E-2</v>
      </c>
      <c r="F20">
        <v>6.5</v>
      </c>
      <c r="G20">
        <v>6.5</v>
      </c>
    </row>
    <row r="21" spans="1:7" ht="12.75" customHeight="1">
      <c r="A21" t="s">
        <v>86</v>
      </c>
      <c r="B21" s="8">
        <v>1.5</v>
      </c>
      <c r="C21">
        <v>7.4999999999999997E-2</v>
      </c>
      <c r="D21">
        <v>0.83499999999999996</v>
      </c>
      <c r="E21" s="12">
        <f>1-SUM(C21,D21)</f>
        <v>9.000000000000008E-2</v>
      </c>
      <c r="F21">
        <v>6.5</v>
      </c>
      <c r="G21">
        <v>6.5</v>
      </c>
    </row>
    <row r="22" spans="1:7" ht="14" customHeight="1">
      <c r="A22" t="s">
        <v>87</v>
      </c>
      <c r="B22" s="8">
        <v>1.45</v>
      </c>
      <c r="C22" s="12">
        <v>0.06</v>
      </c>
      <c r="D22">
        <v>0.873</v>
      </c>
      <c r="E22" s="12">
        <f>1-SUM(C22,D22)</f>
        <v>6.6999999999999948E-2</v>
      </c>
      <c r="F22">
        <v>6.5</v>
      </c>
      <c r="G22" s="13">
        <v>5</v>
      </c>
    </row>
    <row r="23" spans="1:7" ht="12.75" customHeight="1">
      <c r="A23" t="s">
        <v>77</v>
      </c>
      <c r="B23">
        <f t="shared" ref="B23:G23" si="2">AVERAGE(B18:B22)</f>
        <v>1.49</v>
      </c>
      <c r="C23">
        <f t="shared" si="2"/>
        <v>6.8000000000000005E-2</v>
      </c>
      <c r="D23" s="12">
        <f t="shared" si="2"/>
        <v>0.8458</v>
      </c>
      <c r="E23" s="12">
        <f t="shared" si="2"/>
        <v>8.6200000000000054E-2</v>
      </c>
      <c r="F23" s="13">
        <f t="shared" si="2"/>
        <v>6.58</v>
      </c>
      <c r="G23">
        <f t="shared" si="2"/>
        <v>6.6</v>
      </c>
    </row>
    <row r="24" spans="1:7" ht="14" customHeight="1">
      <c r="A24" s="11" t="s">
        <v>65</v>
      </c>
      <c r="B24" s="5" t="s">
        <v>26</v>
      </c>
      <c r="C24" s="5"/>
      <c r="D24" s="5"/>
      <c r="E24" s="5"/>
      <c r="F24" s="5"/>
      <c r="G24" s="5"/>
    </row>
    <row r="25" spans="1:7" ht="14" customHeight="1">
      <c r="A25" t="s">
        <v>66</v>
      </c>
      <c r="B25" t="s">
        <v>67</v>
      </c>
      <c r="C25" t="s">
        <v>68</v>
      </c>
      <c r="D25" t="s">
        <v>69</v>
      </c>
      <c r="E25" t="s">
        <v>70</v>
      </c>
      <c r="F25" t="s">
        <v>71</v>
      </c>
      <c r="G25" t="s">
        <v>78</v>
      </c>
    </row>
    <row r="26" spans="1:7" ht="14" customHeight="1">
      <c r="A26" t="s">
        <v>88</v>
      </c>
      <c r="B26">
        <v>1.25</v>
      </c>
      <c r="C26">
        <v>0.23499999999999999</v>
      </c>
      <c r="D26" s="12">
        <v>0.06</v>
      </c>
      <c r="E26" s="12">
        <f>1-SUM(C26,D26)</f>
        <v>0.70500000000000007</v>
      </c>
      <c r="F26">
        <v>7.9</v>
      </c>
      <c r="G26" s="13">
        <v>14.3</v>
      </c>
    </row>
    <row r="27" spans="1:7" ht="14" customHeight="1">
      <c r="A27" t="s">
        <v>89</v>
      </c>
      <c r="B27">
        <v>1.25</v>
      </c>
      <c r="C27">
        <v>0.23499999999999999</v>
      </c>
      <c r="D27">
        <v>9.4E-2</v>
      </c>
      <c r="E27" s="12">
        <f>1-SUM(C27,D27)</f>
        <v>0.67100000000000004</v>
      </c>
      <c r="F27">
        <v>7.9</v>
      </c>
      <c r="G27" s="13">
        <v>20</v>
      </c>
    </row>
    <row r="28" spans="1:7" ht="12.75" customHeight="1">
      <c r="A28" t="s">
        <v>90</v>
      </c>
      <c r="B28">
        <v>1.23</v>
      </c>
      <c r="C28" s="12">
        <v>0.31</v>
      </c>
      <c r="D28">
        <v>6.9000000000000006E-2</v>
      </c>
      <c r="E28" s="12">
        <f>1-SUM(C28,D28)</f>
        <v>0.621</v>
      </c>
      <c r="F28">
        <v>6.7</v>
      </c>
      <c r="G28" s="13">
        <v>25</v>
      </c>
    </row>
    <row r="29" spans="1:7" ht="12.75" customHeight="1">
      <c r="A29" t="s">
        <v>77</v>
      </c>
      <c r="B29" s="8">
        <f t="shared" ref="B29:G29" si="3">AVERAGE(B26:B28)</f>
        <v>1.2433333333333334</v>
      </c>
      <c r="C29" s="12">
        <f t="shared" si="3"/>
        <v>0.26</v>
      </c>
      <c r="D29" s="12">
        <f t="shared" si="3"/>
        <v>7.4333333333333335E-2</v>
      </c>
      <c r="E29" s="12">
        <f t="shared" si="3"/>
        <v>0.66566666666666674</v>
      </c>
      <c r="F29">
        <f t="shared" si="3"/>
        <v>7.5</v>
      </c>
      <c r="G29" s="13">
        <f t="shared" si="3"/>
        <v>19.766666666666666</v>
      </c>
    </row>
    <row r="30" spans="1:7" ht="12.75" customHeight="1">
      <c r="A30" s="11" t="s">
        <v>65</v>
      </c>
      <c r="B30" s="5" t="s">
        <v>29</v>
      </c>
      <c r="C30" s="5"/>
      <c r="D30" s="5"/>
      <c r="E30" s="5"/>
      <c r="F30" s="5"/>
      <c r="G30" s="5"/>
    </row>
    <row r="31" spans="1:7" ht="14" customHeight="1">
      <c r="A31" t="s">
        <v>66</v>
      </c>
      <c r="B31" t="s">
        <v>67</v>
      </c>
      <c r="C31" t="s">
        <v>68</v>
      </c>
      <c r="D31" t="s">
        <v>69</v>
      </c>
      <c r="E31" t="s">
        <v>70</v>
      </c>
      <c r="F31" t="s">
        <v>71</v>
      </c>
      <c r="G31" t="s">
        <v>78</v>
      </c>
    </row>
    <row r="32" spans="1:7" ht="14" customHeight="1">
      <c r="A32" t="s">
        <v>91</v>
      </c>
      <c r="B32">
        <v>1.25</v>
      </c>
      <c r="C32">
        <v>0.20499999999999999</v>
      </c>
      <c r="D32" s="12">
        <v>0.42</v>
      </c>
      <c r="E32" s="12">
        <f>1-SUM(C32,D32)</f>
        <v>0.375</v>
      </c>
      <c r="F32">
        <v>6.7</v>
      </c>
      <c r="G32">
        <v>18.399999999999999</v>
      </c>
    </row>
    <row r="33" spans="1:7" ht="12.75" customHeight="1">
      <c r="A33" s="11" t="s">
        <v>65</v>
      </c>
      <c r="B33" s="5" t="s">
        <v>34</v>
      </c>
      <c r="C33" s="5"/>
      <c r="D33" s="5"/>
      <c r="E33" s="5"/>
      <c r="F33" s="5"/>
      <c r="G33" s="5"/>
    </row>
    <row r="34" spans="1:7" ht="14" customHeight="1">
      <c r="A34" t="s">
        <v>66</v>
      </c>
      <c r="B34" t="s">
        <v>67</v>
      </c>
      <c r="C34" t="s">
        <v>68</v>
      </c>
      <c r="D34" t="s">
        <v>69</v>
      </c>
      <c r="E34" t="s">
        <v>70</v>
      </c>
      <c r="F34" t="s">
        <v>71</v>
      </c>
      <c r="G34" t="s">
        <v>78</v>
      </c>
    </row>
    <row r="35" spans="1:7" ht="14" customHeight="1">
      <c r="A35" t="s">
        <v>92</v>
      </c>
      <c r="B35" s="8">
        <v>1.1000000000000001</v>
      </c>
      <c r="C35">
        <v>0.215</v>
      </c>
      <c r="D35">
        <v>0.26100000000000001</v>
      </c>
      <c r="E35" s="12">
        <f>1-SUM(C35,D35)</f>
        <v>0.52400000000000002</v>
      </c>
      <c r="F35">
        <v>6.5</v>
      </c>
      <c r="G35">
        <v>17.5</v>
      </c>
    </row>
    <row r="36" spans="1:7" ht="14" customHeight="1">
      <c r="A36" s="11" t="s">
        <v>65</v>
      </c>
      <c r="B36" s="5" t="s">
        <v>36</v>
      </c>
      <c r="C36" s="5"/>
      <c r="D36" s="5"/>
      <c r="E36" s="5"/>
      <c r="F36" s="5"/>
      <c r="G36" s="5"/>
    </row>
    <row r="37" spans="1:7" ht="14" customHeight="1">
      <c r="A37" t="s">
        <v>66</v>
      </c>
      <c r="B37" t="s">
        <v>67</v>
      </c>
      <c r="C37" t="s">
        <v>68</v>
      </c>
      <c r="D37" t="s">
        <v>69</v>
      </c>
      <c r="E37" t="s">
        <v>70</v>
      </c>
      <c r="F37" t="s">
        <v>71</v>
      </c>
      <c r="G37" t="s">
        <v>78</v>
      </c>
    </row>
    <row r="38" spans="1:7" ht="14" customHeight="1">
      <c r="A38" t="s">
        <v>93</v>
      </c>
      <c r="B38">
        <v>1.31</v>
      </c>
      <c r="C38" s="12">
        <v>0.26</v>
      </c>
      <c r="D38">
        <v>0.36699999999999999</v>
      </c>
      <c r="E38" s="12">
        <f>1-SUM(C38,D38)</f>
        <v>0.373</v>
      </c>
      <c r="F38">
        <v>6.9</v>
      </c>
      <c r="G38">
        <v>17.5</v>
      </c>
    </row>
    <row r="39" spans="1:7" ht="12.75" customHeight="1">
      <c r="A39" s="11" t="s">
        <v>65</v>
      </c>
      <c r="B39" s="5" t="s">
        <v>38</v>
      </c>
      <c r="C39" s="5"/>
      <c r="D39" s="5"/>
      <c r="E39" s="5"/>
      <c r="F39" s="5"/>
      <c r="G39" s="5"/>
    </row>
    <row r="40" spans="1:7" ht="14" customHeight="1">
      <c r="A40" t="s">
        <v>66</v>
      </c>
      <c r="B40" t="s">
        <v>67</v>
      </c>
      <c r="C40" t="s">
        <v>68</v>
      </c>
      <c r="D40" t="s">
        <v>69</v>
      </c>
      <c r="E40" t="s">
        <v>70</v>
      </c>
      <c r="F40" t="s">
        <v>71</v>
      </c>
      <c r="G40" t="s">
        <v>78</v>
      </c>
    </row>
    <row r="41" spans="1:7" ht="14" customHeight="1">
      <c r="A41" t="s">
        <v>94</v>
      </c>
      <c r="B41" s="8">
        <v>1.3</v>
      </c>
      <c r="C41">
        <v>0.22500000000000001</v>
      </c>
      <c r="D41">
        <v>0.39800000000000002</v>
      </c>
      <c r="E41" s="12">
        <f>1-SUM(C41,D41)</f>
        <v>0.377</v>
      </c>
      <c r="F41">
        <v>7.2</v>
      </c>
      <c r="G41">
        <v>22.5</v>
      </c>
    </row>
    <row r="42" spans="1:7" ht="14" customHeight="1">
      <c r="A42" t="s">
        <v>95</v>
      </c>
      <c r="B42" s="8">
        <v>1.3</v>
      </c>
      <c r="C42">
        <v>0.22500000000000001</v>
      </c>
      <c r="D42">
        <v>0.39800000000000002</v>
      </c>
      <c r="E42" s="12">
        <f>1-SUM(C42,D42)</f>
        <v>0.377</v>
      </c>
      <c r="F42">
        <v>7.2</v>
      </c>
      <c r="G42">
        <v>22.5</v>
      </c>
    </row>
    <row r="43" spans="1:7" ht="12.75" customHeight="1">
      <c r="A43" t="s">
        <v>77</v>
      </c>
      <c r="B43" s="8">
        <f t="shared" ref="B43:G43" si="4">AVERAGE(B41:B42)</f>
        <v>1.3</v>
      </c>
      <c r="C43" s="12">
        <f t="shared" si="4"/>
        <v>0.22500000000000001</v>
      </c>
      <c r="D43" s="12">
        <f t="shared" si="4"/>
        <v>0.39800000000000002</v>
      </c>
      <c r="E43" s="12">
        <f t="shared" si="4"/>
        <v>0.377</v>
      </c>
      <c r="F43" s="13">
        <f t="shared" si="4"/>
        <v>7.2</v>
      </c>
      <c r="G43" s="13">
        <f t="shared" si="4"/>
        <v>22.5</v>
      </c>
    </row>
    <row r="44" spans="1:7" ht="14" customHeight="1">
      <c r="A44" s="11" t="s">
        <v>65</v>
      </c>
      <c r="B44" s="5" t="s">
        <v>40</v>
      </c>
      <c r="C44" s="5"/>
      <c r="D44" s="5"/>
      <c r="E44" s="5"/>
      <c r="F44" s="5"/>
      <c r="G44" s="5"/>
    </row>
    <row r="45" spans="1:7" ht="14" customHeight="1">
      <c r="A45" t="s">
        <v>66</v>
      </c>
      <c r="B45" t="s">
        <v>67</v>
      </c>
      <c r="C45" t="s">
        <v>68</v>
      </c>
      <c r="D45" t="s">
        <v>69</v>
      </c>
      <c r="E45" t="s">
        <v>70</v>
      </c>
      <c r="F45" t="s">
        <v>71</v>
      </c>
      <c r="G45" t="s">
        <v>78</v>
      </c>
    </row>
    <row r="46" spans="1:7" ht="14" customHeight="1">
      <c r="A46" t="s">
        <v>96</v>
      </c>
      <c r="B46">
        <v>1.27</v>
      </c>
      <c r="C46">
        <v>0.23100000000000001</v>
      </c>
      <c r="D46">
        <v>0.40100000000000002</v>
      </c>
      <c r="E46" s="12">
        <f>1-SUM(C46,D46)</f>
        <v>0.36799999999999999</v>
      </c>
      <c r="F46">
        <v>7.3</v>
      </c>
      <c r="G46" s="13">
        <v>19</v>
      </c>
    </row>
    <row r="47" spans="1:7" ht="26.5" customHeight="1">
      <c r="A47" s="4" t="s">
        <v>97</v>
      </c>
      <c r="B47" s="4"/>
      <c r="C47" s="4"/>
      <c r="D47" s="4"/>
      <c r="E47" s="4"/>
      <c r="F47" s="4"/>
      <c r="G47" s="4"/>
    </row>
    <row r="48" spans="1:7" ht="12.75" customHeight="1">
      <c r="A48" s="11" t="s">
        <v>65</v>
      </c>
      <c r="B48" s="5" t="s">
        <v>43</v>
      </c>
      <c r="C48" s="5"/>
      <c r="D48" s="5"/>
      <c r="E48" s="5"/>
      <c r="F48" s="5"/>
      <c r="G48" s="5"/>
    </row>
    <row r="49" spans="1:7" ht="14" customHeight="1">
      <c r="A49" t="s">
        <v>66</v>
      </c>
      <c r="B49" t="s">
        <v>67</v>
      </c>
      <c r="C49" t="s">
        <v>68</v>
      </c>
      <c r="D49" t="s">
        <v>69</v>
      </c>
      <c r="E49" t="s">
        <v>70</v>
      </c>
      <c r="F49" t="s">
        <v>71</v>
      </c>
      <c r="G49" t="s">
        <v>78</v>
      </c>
    </row>
    <row r="50" spans="1:7" ht="14" customHeight="1">
      <c r="A50" t="s">
        <v>98</v>
      </c>
      <c r="B50" s="8">
        <v>1.3</v>
      </c>
      <c r="C50" s="12">
        <v>0.23</v>
      </c>
      <c r="D50">
        <v>0.39500000000000002</v>
      </c>
      <c r="E50">
        <f>1-SUM(C50,D50)</f>
        <v>0.375</v>
      </c>
      <c r="F50">
        <v>7.5</v>
      </c>
      <c r="G50">
        <v>19.899999999999999</v>
      </c>
    </row>
  </sheetData>
  <mergeCells count="12">
    <mergeCell ref="A47:G47"/>
    <mergeCell ref="B48:G48"/>
    <mergeCell ref="B30:G30"/>
    <mergeCell ref="B33:G33"/>
    <mergeCell ref="B36:G36"/>
    <mergeCell ref="B39:G39"/>
    <mergeCell ref="B44:G44"/>
    <mergeCell ref="A1:G1"/>
    <mergeCell ref="B2:G2"/>
    <mergeCell ref="B9:G9"/>
    <mergeCell ref="B16:G16"/>
    <mergeCell ref="B24:G24"/>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125" zoomScaleNormal="125" zoomScalePageLayoutView="125" workbookViewId="0">
      <selection activeCell="D21" sqref="D21"/>
    </sheetView>
  </sheetViews>
  <sheetFormatPr baseColWidth="10" defaultColWidth="8.83203125" defaultRowHeight="12" x14ac:dyDescent="0"/>
  <sheetData>
    <row r="1" spans="1:6">
      <c r="A1" s="3" t="s">
        <v>99</v>
      </c>
      <c r="B1" s="3"/>
      <c r="C1" s="3"/>
      <c r="D1" s="3"/>
      <c r="E1" s="3"/>
    </row>
    <row r="2" spans="1:6">
      <c r="A2" t="s">
        <v>65</v>
      </c>
      <c r="B2" s="3" t="s">
        <v>100</v>
      </c>
      <c r="C2" s="3"/>
      <c r="D2" s="3"/>
      <c r="E2" s="3"/>
    </row>
    <row r="3" spans="1:6">
      <c r="A3" t="s">
        <v>101</v>
      </c>
      <c r="B3" s="14" t="s">
        <v>102</v>
      </c>
      <c r="C3" s="14" t="s">
        <v>103</v>
      </c>
      <c r="D3" s="14" t="s">
        <v>104</v>
      </c>
      <c r="E3" s="14">
        <v>4</v>
      </c>
      <c r="F3" s="14">
        <v>5</v>
      </c>
    </row>
    <row r="4" spans="1:6">
      <c r="A4" t="s">
        <v>105</v>
      </c>
      <c r="B4" s="14" t="s">
        <v>60</v>
      </c>
      <c r="C4" s="14" t="s">
        <v>60</v>
      </c>
      <c r="D4" s="14" t="s">
        <v>60</v>
      </c>
      <c r="E4" s="14" t="s">
        <v>60</v>
      </c>
      <c r="F4" s="14" t="s">
        <v>60</v>
      </c>
    </row>
    <row r="5" spans="1:6">
      <c r="A5" t="s">
        <v>106</v>
      </c>
      <c r="B5" s="14" t="s">
        <v>107</v>
      </c>
      <c r="C5" s="14" t="s">
        <v>107</v>
      </c>
      <c r="D5" s="14" t="s">
        <v>107</v>
      </c>
      <c r="E5" s="14" t="s">
        <v>107</v>
      </c>
      <c r="F5" s="14" t="s">
        <v>107</v>
      </c>
    </row>
    <row r="6" spans="1:6">
      <c r="A6" t="s">
        <v>10</v>
      </c>
      <c r="B6" s="14" t="s">
        <v>62</v>
      </c>
      <c r="C6" s="8">
        <v>4.38</v>
      </c>
      <c r="D6" s="13">
        <v>5.2</v>
      </c>
      <c r="E6">
        <v>7.1</v>
      </c>
      <c r="F6">
        <v>6.2</v>
      </c>
    </row>
    <row r="7" spans="1:6">
      <c r="A7" t="s">
        <v>18</v>
      </c>
      <c r="B7" s="14" t="s">
        <v>62</v>
      </c>
      <c r="C7" s="8">
        <v>7.28</v>
      </c>
      <c r="D7" s="13">
        <v>3.9</v>
      </c>
      <c r="E7">
        <v>8.8000000000000007</v>
      </c>
      <c r="F7">
        <v>7.5</v>
      </c>
    </row>
    <row r="8" spans="1:6">
      <c r="A8" t="s">
        <v>22</v>
      </c>
      <c r="B8" s="14" t="s">
        <v>62</v>
      </c>
      <c r="C8" s="8">
        <v>1.56</v>
      </c>
      <c r="D8" s="13">
        <v>4.9000000000000004</v>
      </c>
      <c r="E8">
        <v>5.5</v>
      </c>
      <c r="F8" t="s">
        <v>62</v>
      </c>
    </row>
    <row r="9" spans="1:6">
      <c r="A9" t="s">
        <v>26</v>
      </c>
      <c r="B9" s="14" t="s">
        <v>62</v>
      </c>
      <c r="C9" s="8">
        <v>4.78</v>
      </c>
      <c r="D9" s="13">
        <v>4.8</v>
      </c>
      <c r="E9">
        <v>7.2</v>
      </c>
      <c r="F9">
        <v>6.3</v>
      </c>
    </row>
    <row r="10" spans="1:6">
      <c r="A10" t="s">
        <v>29</v>
      </c>
      <c r="B10" s="14" t="s">
        <v>62</v>
      </c>
      <c r="C10" s="8">
        <v>2.6</v>
      </c>
      <c r="D10" s="13">
        <v>8</v>
      </c>
      <c r="E10">
        <v>6.9</v>
      </c>
      <c r="F10">
        <v>6.1</v>
      </c>
    </row>
    <row r="11" spans="1:6">
      <c r="A11" t="s">
        <v>34</v>
      </c>
      <c r="B11" s="14" t="s">
        <v>62</v>
      </c>
      <c r="C11" s="8">
        <v>4.84</v>
      </c>
      <c r="D11" s="13">
        <v>6.6</v>
      </c>
      <c r="E11">
        <v>10.5</v>
      </c>
      <c r="F11">
        <v>5.5</v>
      </c>
    </row>
    <row r="12" spans="1:6">
      <c r="A12" t="s">
        <v>36</v>
      </c>
      <c r="B12" s="14" t="s">
        <v>62</v>
      </c>
      <c r="C12" s="8">
        <v>1.1299999999999999</v>
      </c>
      <c r="D12" s="13">
        <v>8.4</v>
      </c>
      <c r="E12">
        <v>8.3000000000000007</v>
      </c>
      <c r="F12">
        <v>3.7</v>
      </c>
    </row>
    <row r="13" spans="1:6">
      <c r="A13" t="s">
        <v>38</v>
      </c>
      <c r="B13" s="14" t="s">
        <v>62</v>
      </c>
      <c r="C13" s="8">
        <v>7.19</v>
      </c>
      <c r="D13" s="13">
        <v>9.9</v>
      </c>
      <c r="E13">
        <v>11.4</v>
      </c>
      <c r="F13">
        <v>12.1</v>
      </c>
    </row>
    <row r="14" spans="1:6">
      <c r="A14" t="s">
        <v>40</v>
      </c>
      <c r="B14" s="14" t="s">
        <v>62</v>
      </c>
      <c r="C14" s="8">
        <v>4.6399999999999997</v>
      </c>
      <c r="D14" s="13">
        <v>5</v>
      </c>
      <c r="E14">
        <v>8.3000000000000007</v>
      </c>
      <c r="F14">
        <v>6.1</v>
      </c>
    </row>
    <row r="15" spans="1:6">
      <c r="A15" t="s">
        <v>43</v>
      </c>
      <c r="B15" s="14" t="s">
        <v>62</v>
      </c>
      <c r="C15" s="8">
        <v>4.24</v>
      </c>
      <c r="D15" s="13">
        <v>8.1999999999999993</v>
      </c>
      <c r="E15">
        <v>8.4</v>
      </c>
      <c r="F15">
        <v>6.9</v>
      </c>
    </row>
    <row r="16" spans="1:6">
      <c r="D16" s="13"/>
    </row>
    <row r="17" spans="1:6">
      <c r="A17" t="s">
        <v>45</v>
      </c>
    </row>
    <row r="18" spans="1:6" ht="26.5" customHeight="1">
      <c r="A18" s="2" t="s">
        <v>108</v>
      </c>
      <c r="B18" s="2"/>
      <c r="C18" s="2"/>
      <c r="D18" s="2"/>
      <c r="E18" s="2"/>
      <c r="F18" s="2"/>
    </row>
  </sheetData>
  <mergeCells count="3">
    <mergeCell ref="A1:E1"/>
    <mergeCell ref="B2:E2"/>
    <mergeCell ref="A18:F1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90" zoomScaleNormal="90" zoomScalePageLayoutView="90" workbookViewId="0">
      <selection activeCell="A2" sqref="A2"/>
    </sheetView>
  </sheetViews>
  <sheetFormatPr baseColWidth="10" defaultColWidth="8.83203125" defaultRowHeight="12" x14ac:dyDescent="0"/>
  <sheetData>
    <row r="1" spans="1:3" ht="14" customHeight="1">
      <c r="A1" t="s">
        <v>65</v>
      </c>
      <c r="B1" t="s">
        <v>109</v>
      </c>
      <c r="C1" t="s">
        <v>110</v>
      </c>
    </row>
    <row r="2" spans="1:3" ht="12.75" customHeight="1">
      <c r="A2" t="s">
        <v>10</v>
      </c>
      <c r="B2">
        <v>3665</v>
      </c>
      <c r="C2" s="10">
        <f t="shared" ref="C2:C11" si="0">B2/49</f>
        <v>74.795918367346943</v>
      </c>
    </row>
    <row r="3" spans="1:3" ht="12.75" customHeight="1">
      <c r="A3" t="s">
        <v>18</v>
      </c>
      <c r="B3">
        <v>3994</v>
      </c>
      <c r="C3" s="10">
        <f t="shared" si="0"/>
        <v>81.510204081632651</v>
      </c>
    </row>
    <row r="4" spans="1:3" ht="12.75" customHeight="1">
      <c r="A4" t="s">
        <v>22</v>
      </c>
      <c r="B4">
        <v>2238</v>
      </c>
      <c r="C4" s="10">
        <f t="shared" si="0"/>
        <v>45.673469387755105</v>
      </c>
    </row>
    <row r="5" spans="1:3" ht="14" customHeight="1">
      <c r="A5" t="s">
        <v>26</v>
      </c>
      <c r="B5">
        <v>2307</v>
      </c>
      <c r="C5" s="10">
        <f t="shared" si="0"/>
        <v>47.081632653061227</v>
      </c>
    </row>
    <row r="6" spans="1:3" ht="12.75" customHeight="1">
      <c r="A6" t="s">
        <v>29</v>
      </c>
      <c r="B6">
        <v>4072</v>
      </c>
      <c r="C6" s="10">
        <f t="shared" si="0"/>
        <v>83.102040816326536</v>
      </c>
    </row>
    <row r="7" spans="1:3" ht="12.75" customHeight="1">
      <c r="A7" t="s">
        <v>34</v>
      </c>
      <c r="B7">
        <v>1504</v>
      </c>
      <c r="C7" s="10">
        <f t="shared" si="0"/>
        <v>30.693877551020407</v>
      </c>
    </row>
    <row r="8" spans="1:3" ht="14" customHeight="1">
      <c r="A8" t="s">
        <v>36</v>
      </c>
      <c r="B8">
        <v>1207</v>
      </c>
      <c r="C8" s="10">
        <f t="shared" si="0"/>
        <v>24.632653061224488</v>
      </c>
    </row>
    <row r="9" spans="1:3" ht="12.75" customHeight="1">
      <c r="A9" t="s">
        <v>38</v>
      </c>
      <c r="B9">
        <v>3891</v>
      </c>
      <c r="C9" s="10">
        <f t="shared" si="0"/>
        <v>79.408163265306129</v>
      </c>
    </row>
    <row r="10" spans="1:3" ht="14" customHeight="1">
      <c r="A10" t="s">
        <v>40</v>
      </c>
      <c r="B10">
        <v>2700</v>
      </c>
      <c r="C10" s="10">
        <f t="shared" si="0"/>
        <v>55.102040816326529</v>
      </c>
    </row>
    <row r="11" spans="1:3" ht="12.75" customHeight="1">
      <c r="A11" t="s">
        <v>43</v>
      </c>
      <c r="B11">
        <v>3422</v>
      </c>
      <c r="C11" s="10">
        <f t="shared" si="0"/>
        <v>69.836734693877546</v>
      </c>
    </row>
    <row r="13" spans="1:3" ht="14" customHeight="1">
      <c r="A13" s="7" t="s">
        <v>45</v>
      </c>
    </row>
    <row r="14" spans="1:3" ht="65.5" customHeight="1">
      <c r="A14" s="1" t="s">
        <v>111</v>
      </c>
      <c r="B14" s="1"/>
      <c r="C14" s="1"/>
    </row>
  </sheetData>
  <mergeCells count="1">
    <mergeCell ref="A14:C1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Sites</vt:lpstr>
      <vt:lpstr>Treatments</vt:lpstr>
      <vt:lpstr>Soils</vt:lpstr>
      <vt:lpstr>Yields</vt:lpstr>
      <vt:lpstr>Fertilizer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Field</cp:lastModifiedBy>
  <cp:revision>0</cp:revision>
  <dcterms:created xsi:type="dcterms:W3CDTF">2013-05-03T08:50:40Z</dcterms:created>
  <dcterms:modified xsi:type="dcterms:W3CDTF">2013-07-24T20:47:19Z</dcterms:modified>
</cp:coreProperties>
</file>