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08"/>
  <workbookPr filterPrivacy="1"/>
  <xr:revisionPtr revIDLastSave="0" documentId="13_ncr:1_{0A78D8F8-BA64-4062-BED1-33F87D52603D}" xr6:coauthVersionLast="45" xr6:coauthVersionMax="45" xr10:uidLastSave="{00000000-0000-0000-0000-000000000000}"/>
  <bookViews>
    <workbookView xWindow="5580" yWindow="3690" windowWidth="28800" windowHeight="15435" activeTab="1" xr2:uid="{00000000-000D-0000-FFFF-FFFF00000000}"/>
  </bookViews>
  <sheets>
    <sheet name="Intercepts" sheetId="1" r:id="rId1"/>
    <sheet name="Body Info" sheetId="4" r:id="rId2"/>
    <sheet name="Minmus" sheetId="3" r:id="rId3"/>
    <sheet name="Raw delta v" sheetId="2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7" i="1" l="1"/>
  <c r="H18" i="1"/>
  <c r="G17" i="1"/>
  <c r="G18" i="1"/>
  <c r="F17" i="1"/>
  <c r="F18" i="1"/>
  <c r="J17" i="1"/>
  <c r="J18" i="1"/>
  <c r="I17" i="1"/>
  <c r="I18" i="1"/>
  <c r="C17" i="1"/>
  <c r="C18" i="1"/>
  <c r="D15" i="1"/>
  <c r="D17" i="1"/>
  <c r="D18" i="1"/>
  <c r="E17" i="1"/>
  <c r="E18" i="1"/>
  <c r="B17" i="1"/>
  <c r="B18" i="1"/>
  <c r="C4" i="1"/>
  <c r="G4" i="1"/>
</calcChain>
</file>

<file path=xl/sharedStrings.xml><?xml version="1.0" encoding="utf-8"?>
<sst xmlns="http://schemas.openxmlformats.org/spreadsheetml/2006/main" count="323" uniqueCount="157">
  <si>
    <t>Craft</t>
  </si>
  <si>
    <t>Destination</t>
  </si>
  <si>
    <t>Burn to (m)</t>
  </si>
  <si>
    <t>Periapsis (m)</t>
  </si>
  <si>
    <t>Inclination (degs)</t>
  </si>
  <si>
    <t>Gemini 3</t>
  </si>
  <si>
    <t>Mun</t>
  </si>
  <si>
    <t>Ranger 1</t>
  </si>
  <si>
    <t>Pioneer 1</t>
  </si>
  <si>
    <t>Minmus</t>
  </si>
  <si>
    <t>Mun Orbit Insertion</t>
  </si>
  <si>
    <t>Gemini 1</t>
  </si>
  <si>
    <t>Kerbin Orbital Insertion from Mun</t>
  </si>
  <si>
    <t>Commsat 1</t>
  </si>
  <si>
    <t>Orbital Characteristics</t>
  </si>
  <si>
    <t>Semi-major axis</t>
  </si>
  <si>
    <t>47 000 000 m [Note 1]</t>
  </si>
  <si>
    <t>Apoapsis</t>
  </si>
  <si>
    <t>Periapsis</t>
  </si>
  <si>
    <t>Orbital eccentricity</t>
  </si>
  <si>
    <t>Orbital inclination</t>
  </si>
  <si>
    <t>6 °</t>
  </si>
  <si>
    <t>Argument of periapsis</t>
  </si>
  <si>
    <t>38 °</t>
  </si>
  <si>
    <t>Longitude of the ascending node</t>
  </si>
  <si>
    <t>78 °</t>
  </si>
  <si>
    <t>Mean anomaly</t>
  </si>
  <si>
    <r>
      <t>0.9 rad </t>
    </r>
    <r>
      <rPr>
        <sz val="7.5"/>
        <color rgb="FF222222"/>
        <rFont val="Arial"/>
        <family val="2"/>
      </rPr>
      <t>(at 0s UT)</t>
    </r>
  </si>
  <si>
    <t>Sidereal orbital period</t>
  </si>
  <si>
    <t>1 077 311 s</t>
  </si>
  <si>
    <t>49 d 5 h 15 m 10.8 s</t>
  </si>
  <si>
    <t>Synodic orbital period</t>
  </si>
  <si>
    <t>1220132 s</t>
  </si>
  <si>
    <t>Orbital Velocity</t>
  </si>
  <si>
    <t>274.1 m/s</t>
  </si>
  <si>
    <t>Longest Time Eclipsed</t>
  </si>
  <si>
    <t>4378 s</t>
  </si>
  <si>
    <t>Physical Characteristics</t>
  </si>
  <si>
    <t>Equatorial radius</t>
  </si>
  <si>
    <t>60 000 m</t>
  </si>
  <si>
    <t>Equatorial Circumference</t>
  </si>
  <si>
    <t>376 991 m</t>
  </si>
  <si>
    <t>Surface area</t>
  </si>
  <si>
    <r>
      <t>4.5238934×10</t>
    </r>
    <r>
      <rPr>
        <vertAlign val="superscript"/>
        <sz val="8"/>
        <color rgb="FF222222"/>
        <rFont val="Arial"/>
        <family val="2"/>
      </rPr>
      <t>10</t>
    </r>
    <r>
      <rPr>
        <sz val="10"/>
        <color rgb="FF222222"/>
        <rFont val="Arial"/>
        <family val="2"/>
      </rPr>
      <t> m</t>
    </r>
    <r>
      <rPr>
        <vertAlign val="superscript"/>
        <sz val="8"/>
        <color rgb="FF222222"/>
        <rFont val="Arial"/>
        <family val="2"/>
      </rPr>
      <t>2</t>
    </r>
  </si>
  <si>
    <t>Mass</t>
  </si>
  <si>
    <r>
      <t>2.6457580×10</t>
    </r>
    <r>
      <rPr>
        <vertAlign val="superscript"/>
        <sz val="8"/>
        <color rgb="FF222222"/>
        <rFont val="Arial"/>
        <family val="2"/>
      </rPr>
      <t>19</t>
    </r>
    <r>
      <rPr>
        <sz val="10"/>
        <color rgb="FF222222"/>
        <rFont val="Arial"/>
        <family val="2"/>
      </rPr>
      <t> kg</t>
    </r>
  </si>
  <si>
    <t>Standard gravitational parameter</t>
  </si>
  <si>
    <r>
      <t>1.7658000×10</t>
    </r>
    <r>
      <rPr>
        <vertAlign val="superscript"/>
        <sz val="8"/>
        <color rgb="FF222222"/>
        <rFont val="Arial"/>
        <family val="2"/>
      </rPr>
      <t>9</t>
    </r>
    <r>
      <rPr>
        <sz val="10"/>
        <color rgb="FF222222"/>
        <rFont val="Arial"/>
        <family val="2"/>
      </rPr>
      <t> m</t>
    </r>
    <r>
      <rPr>
        <vertAlign val="superscript"/>
        <sz val="8"/>
        <color rgb="FF222222"/>
        <rFont val="Arial"/>
        <family val="2"/>
      </rPr>
      <t>3</t>
    </r>
    <r>
      <rPr>
        <sz val="10"/>
        <color rgb="FF222222"/>
        <rFont val="Arial"/>
        <family val="2"/>
      </rPr>
      <t>/s</t>
    </r>
    <r>
      <rPr>
        <vertAlign val="superscript"/>
        <sz val="8"/>
        <color rgb="FF222222"/>
        <rFont val="Arial"/>
        <family val="2"/>
      </rPr>
      <t>2</t>
    </r>
  </si>
  <si>
    <t>Density</t>
  </si>
  <si>
    <r>
      <t>29 242.046 kg/m</t>
    </r>
    <r>
      <rPr>
        <vertAlign val="superscript"/>
        <sz val="8"/>
        <color rgb="FF222222"/>
        <rFont val="Arial"/>
        <family val="2"/>
      </rPr>
      <t>3</t>
    </r>
  </si>
  <si>
    <t>Surface gravity</t>
  </si>
  <si>
    <r>
      <t>0.491 m/s</t>
    </r>
    <r>
      <rPr>
        <vertAlign val="superscript"/>
        <sz val="8"/>
        <color rgb="FF222222"/>
        <rFont val="Arial"/>
        <family val="2"/>
      </rPr>
      <t>2</t>
    </r>
    <r>
      <rPr>
        <sz val="10"/>
        <color rgb="FF222222"/>
        <rFont val="Arial"/>
        <family val="2"/>
      </rPr>
      <t> </t>
    </r>
    <r>
      <rPr>
        <sz val="7.5"/>
        <color rgb="FF222222"/>
        <rFont val="Arial"/>
        <family val="2"/>
      </rPr>
      <t>(0.05 </t>
    </r>
    <r>
      <rPr>
        <i/>
        <sz val="7.5"/>
        <color rgb="FF222222"/>
        <rFont val="Arial"/>
        <family val="2"/>
      </rPr>
      <t>g</t>
    </r>
    <r>
      <rPr>
        <sz val="7.5"/>
        <color rgb="FF222222"/>
        <rFont val="Arial"/>
        <family val="2"/>
      </rPr>
      <t>)</t>
    </r>
  </si>
  <si>
    <t>Escape velocity</t>
  </si>
  <si>
    <t>242.61 m/s</t>
  </si>
  <si>
    <t>Sidereal rotation period</t>
  </si>
  <si>
    <t>40 400.000 s</t>
  </si>
  <si>
    <t>1 d 5 h 13 m 20 s</t>
  </si>
  <si>
    <t>Sidereal rotational velocity</t>
  </si>
  <si>
    <t>9.3315 m/s</t>
  </si>
  <si>
    <t>Synchronous orbit</t>
  </si>
  <si>
    <t>357.94 km</t>
  </si>
  <si>
    <t>Sphere of influence</t>
  </si>
  <si>
    <t>2 247 428.8 m [Note 1]</t>
  </si>
  <si>
    <t>Atmospheric Characteristics</t>
  </si>
  <si>
    <t>Atmosphere present</t>
  </si>
  <si>
    <t>× No</t>
  </si>
  <si>
    <t>Scientific multiplier</t>
  </si>
  <si>
    <t>Surface</t>
  </si>
  <si>
    <t>Near space</t>
  </si>
  <si>
    <t>Outer space</t>
  </si>
  <si>
    <t>Atmosphere</t>
  </si>
  <si>
    <t>Space</t>
  </si>
  <si>
    <t>Celestial body</t>
  </si>
  <si>
    <t>Landed</t>
  </si>
  <si>
    <t>Splashed</t>
  </si>
  <si>
    <t>Low</t>
  </si>
  <si>
    <t>High</t>
  </si>
  <si>
    <t>Border</t>
  </si>
  <si>
    <t>Limit</t>
  </si>
  <si>
    <t>Recovery</t>
  </si>
  <si>
    <t>Kerbol</t>
  </si>
  <si>
    <t>N/A</t>
  </si>
  <si>
    <t>1×</t>
  </si>
  <si>
    <t>18 km</t>
  </si>
  <si>
    <t>600 km</t>
  </si>
  <si>
    <t>11×</t>
  </si>
  <si>
    <t>2×</t>
  </si>
  <si>
    <t>4×</t>
  </si>
  <si>
    <t>Moho</t>
  </si>
  <si>
    <t>10×</t>
  </si>
  <si>
    <t>8×</t>
  </si>
  <si>
    <t>7×</t>
  </si>
  <si>
    <t>80 km</t>
  </si>
  <si>
    <t>Eve</t>
  </si>
  <si>
    <t>6×</t>
  </si>
  <si>
    <t>22 km</t>
  </si>
  <si>
    <t>90 km</t>
  </si>
  <si>
    <t>5×</t>
  </si>
  <si>
    <t>400 km</t>
  </si>
  <si>
    <t>Gilly</t>
  </si>
  <si>
    <t>9×</t>
  </si>
  <si>
    <t>6 km</t>
  </si>
  <si>
    <t>Kerbin</t>
  </si>
  <si>
    <t>0.3×</t>
  </si>
  <si>
    <t>0.4×</t>
  </si>
  <si>
    <t>0.7×</t>
  </si>
  <si>
    <t>0.9×</t>
  </si>
  <si>
    <t>70 km</t>
  </si>
  <si>
    <t>1.5×</t>
  </si>
  <si>
    <t>250 km</t>
  </si>
  <si>
    <t>3×</t>
  </si>
  <si>
    <t>60 km</t>
  </si>
  <si>
    <t>2.5×</t>
  </si>
  <si>
    <t>Duna</t>
  </si>
  <si>
    <t>12 km</t>
  </si>
  <si>
    <t>50 km</t>
  </si>
  <si>
    <t>140 km</t>
  </si>
  <si>
    <t>Ike</t>
  </si>
  <si>
    <t>Dres</t>
  </si>
  <si>
    <t>25 km</t>
  </si>
  <si>
    <t>Jool</t>
  </si>
  <si>
    <t>12×</t>
  </si>
  <si>
    <t>120 km</t>
  </si>
  <si>
    <t>200 km</t>
  </si>
  <si>
    <t>4 Mm</t>
  </si>
  <si>
    <t>Laythe</t>
  </si>
  <si>
    <t>14×</t>
  </si>
  <si>
    <t>10 km</t>
  </si>
  <si>
    <t>Vall</t>
  </si>
  <si>
    <t>Tylo</t>
  </si>
  <si>
    <t>Bop</t>
  </si>
  <si>
    <t>Pol</t>
  </si>
  <si>
    <t>Eeloo</t>
  </si>
  <si>
    <t>15×</t>
  </si>
  <si>
    <t>Border (km)</t>
  </si>
  <si>
    <t>Biomes (n)</t>
  </si>
  <si>
    <t>Ranger 2</t>
  </si>
  <si>
    <t>Ranger 3</t>
  </si>
  <si>
    <t>Muna 3</t>
  </si>
  <si>
    <t>Munar Orbiter 1</t>
  </si>
  <si>
    <t>Apollo 1</t>
  </si>
  <si>
    <t>Muna 2</t>
  </si>
  <si>
    <t>radiusTMI</t>
  </si>
  <si>
    <t>Min safe altitude</t>
  </si>
  <si>
    <t>High atmo alt</t>
  </si>
  <si>
    <t>Low space alt</t>
  </si>
  <si>
    <t>High space alt</t>
  </si>
  <si>
    <t>Synchronous alt</t>
  </si>
  <si>
    <t>Soi alt</t>
  </si>
  <si>
    <t>Body rotation period</t>
  </si>
  <si>
    <t>Body orbital period</t>
  </si>
  <si>
    <t>Surface escape velocity</t>
  </si>
  <si>
    <t>5h 59m 9.4s</t>
  </si>
  <si>
    <t>106d 12h 32m 24.6s</t>
  </si>
  <si>
    <t>3431.03m/s</t>
  </si>
  <si>
    <t>1.14.36.24.4</t>
  </si>
  <si>
    <t>Muna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</si>
</sst>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0"/>
      <color rgb="FF222222"/>
      <name val="Arial"/>
      <family val="2"/>
    </font>
    <font>
      <b/>
      <sz val="10"/>
      <color rgb="FF222222"/>
      <name val="Arial"/>
      <family val="2"/>
    </font>
    <font>
      <vertAlign val="superscript"/>
      <sz val="8"/>
      <color rgb="FF222222"/>
      <name val="Arial"/>
      <family val="2"/>
    </font>
    <font>
      <sz val="7.5"/>
      <color rgb="FF222222"/>
      <name val="Arial"/>
      <family val="2"/>
    </font>
    <font>
      <i/>
      <sz val="7.5"/>
      <color rgb="FF222222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0" fillId="0" borderId="0" xfId="0" applyFill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 applyAlignment="1"/>
    <xf numFmtId="0" fontId="0" fillId="0" borderId="0" xfId="0" applyFill="1"/>
    <xf numFmtId="0" fontId="1" fillId="0" borderId="0" xfId="0" applyFont="1" applyAlignment="1">
      <alignment vertical="center" wrapText="1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8"/>
  <sheetViews>
    <sheetView workbookViewId="0">
      <selection activeCell="B35" sqref="B35"/>
    </sheetView>
  </sheetViews>
  <sheetFormatPr defaultRowHeight="15" x14ac:dyDescent="0.2"/>
  <cols>
    <col min="1" max="1" width="15.19921875" bestFit="1" customWidth="1"/>
    <col min="2" max="2" width="11.296875" bestFit="1" customWidth="1"/>
    <col min="3" max="3" width="11.02734375" bestFit="1" customWidth="1"/>
    <col min="4" max="4" width="12.5078125" bestFit="1" customWidth="1"/>
    <col min="5" max="5" width="16.54296875" bestFit="1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H1" t="s">
        <v>0</v>
      </c>
      <c r="I1" t="s">
        <v>1</v>
      </c>
      <c r="J1" t="s">
        <v>2</v>
      </c>
      <c r="K1" t="s">
        <v>3</v>
      </c>
      <c r="L1" t="s">
        <v>4</v>
      </c>
    </row>
    <row r="2" spans="1:12" x14ac:dyDescent="0.2">
      <c r="A2" t="s">
        <v>5</v>
      </c>
      <c r="B2" t="s">
        <v>6</v>
      </c>
      <c r="C2">
        <v>12000000</v>
      </c>
      <c r="D2">
        <v>-198986</v>
      </c>
      <c r="E2">
        <v>144.55000000000001</v>
      </c>
      <c r="H2" t="s">
        <v>8</v>
      </c>
      <c r="I2" t="s">
        <v>9</v>
      </c>
      <c r="J2">
        <v>46315000</v>
      </c>
      <c r="K2">
        <v>146218</v>
      </c>
      <c r="L2">
        <v>170.98</v>
      </c>
    </row>
    <row r="3" spans="1:12" x14ac:dyDescent="0.2">
      <c r="A3" t="s">
        <v>7</v>
      </c>
      <c r="B3" t="s">
        <v>6</v>
      </c>
      <c r="C3">
        <v>10000000</v>
      </c>
      <c r="D3">
        <v>1866164</v>
      </c>
      <c r="E3">
        <v>0.11</v>
      </c>
    </row>
    <row r="4" spans="1:12" x14ac:dyDescent="0.2">
      <c r="A4" t="s">
        <v>13</v>
      </c>
      <c r="B4" t="s">
        <v>6</v>
      </c>
      <c r="C4">
        <f>12000000-668126</f>
        <v>11331874</v>
      </c>
      <c r="D4">
        <v>107779</v>
      </c>
      <c r="E4">
        <v>3.27</v>
      </c>
      <c r="G4">
        <f>C4+D4-250000</f>
        <v>11189653</v>
      </c>
    </row>
    <row r="5" spans="1:12" x14ac:dyDescent="0.2">
      <c r="A5" t="s">
        <v>136</v>
      </c>
      <c r="B5" t="s">
        <v>6</v>
      </c>
      <c r="C5">
        <v>11200000</v>
      </c>
      <c r="D5">
        <v>340744</v>
      </c>
      <c r="E5">
        <v>1.46</v>
      </c>
    </row>
    <row r="6" spans="1:12" x14ac:dyDescent="0.2">
      <c r="A6" t="s">
        <v>137</v>
      </c>
      <c r="B6" t="s">
        <v>6</v>
      </c>
      <c r="C6">
        <v>11250000</v>
      </c>
      <c r="D6">
        <v>336528</v>
      </c>
      <c r="E6">
        <v>0.53</v>
      </c>
    </row>
    <row r="7" spans="1:12" x14ac:dyDescent="0.2">
      <c r="A7" t="s">
        <v>138</v>
      </c>
      <c r="B7" t="s">
        <v>6</v>
      </c>
      <c r="C7">
        <v>11300000</v>
      </c>
      <c r="D7">
        <v>191236</v>
      </c>
      <c r="E7">
        <v>1.08361</v>
      </c>
    </row>
    <row r="8" spans="1:12" x14ac:dyDescent="0.2">
      <c r="A8" t="s">
        <v>139</v>
      </c>
      <c r="B8" t="s">
        <v>6</v>
      </c>
      <c r="C8">
        <v>11400000</v>
      </c>
      <c r="D8">
        <v>-26655</v>
      </c>
      <c r="E8">
        <v>0.9</v>
      </c>
    </row>
    <row r="9" spans="1:12" x14ac:dyDescent="0.2">
      <c r="A9" t="s">
        <v>140</v>
      </c>
      <c r="B9" t="s">
        <v>6</v>
      </c>
      <c r="C9">
        <v>11350000</v>
      </c>
      <c r="D9">
        <v>-83960</v>
      </c>
      <c r="E9">
        <v>179.94</v>
      </c>
    </row>
    <row r="10" spans="1:12" x14ac:dyDescent="0.2">
      <c r="C10">
        <v>11200000</v>
      </c>
      <c r="D10">
        <v>206976</v>
      </c>
      <c r="E10">
        <v>0.83</v>
      </c>
    </row>
    <row r="13" spans="1:12" x14ac:dyDescent="0.2">
      <c r="B13" t="s">
        <v>5</v>
      </c>
      <c r="C13" t="s">
        <v>7</v>
      </c>
      <c r="D13" t="s">
        <v>13</v>
      </c>
      <c r="E13" t="s">
        <v>136</v>
      </c>
      <c r="F13" t="s">
        <v>141</v>
      </c>
      <c r="G13" t="s">
        <v>138</v>
      </c>
      <c r="H13" t="s">
        <v>156</v>
      </c>
    </row>
    <row r="14" spans="1:12" x14ac:dyDescent="0.2">
      <c r="B14" t="s">
        <v>6</v>
      </c>
      <c r="C14" t="s">
        <v>6</v>
      </c>
      <c r="D14" t="s">
        <v>6</v>
      </c>
      <c r="E14" t="s">
        <v>6</v>
      </c>
      <c r="F14" t="s">
        <v>6</v>
      </c>
      <c r="G14" t="s">
        <v>6</v>
      </c>
      <c r="H14" t="s">
        <v>6</v>
      </c>
    </row>
    <row r="15" spans="1:12" x14ac:dyDescent="0.2">
      <c r="A15" t="s">
        <v>142</v>
      </c>
      <c r="B15">
        <v>12000000</v>
      </c>
      <c r="C15">
        <v>10000000</v>
      </c>
      <c r="D15">
        <f>12000000-668126</f>
        <v>11331874</v>
      </c>
      <c r="E15">
        <v>11200000</v>
      </c>
      <c r="F15">
        <v>11300000</v>
      </c>
      <c r="G15">
        <v>11400000</v>
      </c>
      <c r="H15">
        <v>11900000</v>
      </c>
    </row>
    <row r="16" spans="1:12" x14ac:dyDescent="0.2">
      <c r="A16" t="s">
        <v>18</v>
      </c>
      <c r="B16">
        <v>-198986</v>
      </c>
      <c r="C16">
        <v>1866164</v>
      </c>
      <c r="D16">
        <v>107779</v>
      </c>
      <c r="E16">
        <v>340744</v>
      </c>
      <c r="F16">
        <v>240605</v>
      </c>
      <c r="G16">
        <v>178595</v>
      </c>
      <c r="H16">
        <v>15695</v>
      </c>
    </row>
    <row r="17" spans="2:10" x14ac:dyDescent="0.2">
      <c r="B17">
        <f>SUM(B15:B16)</f>
        <v>11801014</v>
      </c>
      <c r="C17">
        <f t="shared" ref="C17:E17" si="0">SUM(C15:C16)</f>
        <v>11866164</v>
      </c>
      <c r="D17">
        <f t="shared" si="0"/>
        <v>11439653</v>
      </c>
      <c r="E17">
        <f t="shared" si="0"/>
        <v>11540744</v>
      </c>
      <c r="F17">
        <f t="shared" ref="F17:G17" si="1">SUM(F15:F16)</f>
        <v>11540605</v>
      </c>
      <c r="G17">
        <f t="shared" si="1"/>
        <v>11578595</v>
      </c>
      <c r="H17">
        <f t="shared" ref="H17:J17" si="2">SUM(H15:H16)</f>
        <v>11915695</v>
      </c>
      <c r="I17">
        <f t="shared" si="2"/>
        <v>0</v>
      </c>
      <c r="J17">
        <f t="shared" si="2"/>
        <v>0</v>
      </c>
    </row>
    <row r="18" spans="2:10" x14ac:dyDescent="0.2">
      <c r="B18">
        <f>11400000-B17</f>
        <v>-401014</v>
      </c>
      <c r="C18">
        <f t="shared" ref="C18:E18" si="3">11400000-C17</f>
        <v>-466164</v>
      </c>
      <c r="D18">
        <f t="shared" si="3"/>
        <v>-39653</v>
      </c>
      <c r="E18">
        <f t="shared" si="3"/>
        <v>-140744</v>
      </c>
      <c r="F18">
        <f t="shared" ref="F18:G18" si="4">11400000-F17</f>
        <v>-140605</v>
      </c>
      <c r="G18">
        <f t="shared" si="4"/>
        <v>-178595</v>
      </c>
      <c r="H18">
        <f t="shared" ref="H18:J18" si="5">11400000-H17</f>
        <v>-515695</v>
      </c>
      <c r="I18">
        <f t="shared" si="5"/>
        <v>11400000</v>
      </c>
      <c r="J18">
        <f t="shared" si="5"/>
        <v>11400000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830D5-959E-3E43-837C-1883F1325012}">
  <dimension ref="A1:C11"/>
  <sheetViews>
    <sheetView tabSelected="1" zoomScaleNormal="150" zoomScaleSheetLayoutView="100" workbookViewId="0">
      <selection activeCell="C12" sqref="C12"/>
    </sheetView>
  </sheetViews>
  <sheetFormatPr defaultRowHeight="15" x14ac:dyDescent="0.2"/>
  <sheetData>
    <row r="1" spans="1:3" x14ac:dyDescent="0.2">
      <c r="B1" t="s">
        <v>102</v>
      </c>
      <c r="C1" t="s">
        <v>6</v>
      </c>
    </row>
    <row r="2" spans="1:3" x14ac:dyDescent="0.2">
      <c r="A2" t="s">
        <v>143</v>
      </c>
      <c r="B2">
        <v>70000</v>
      </c>
      <c r="C2">
        <v>10000</v>
      </c>
    </row>
    <row r="3" spans="1:3" x14ac:dyDescent="0.2">
      <c r="A3" t="s">
        <v>144</v>
      </c>
      <c r="B3">
        <v>18000</v>
      </c>
    </row>
    <row r="4" spans="1:3" x14ac:dyDescent="0.2">
      <c r="A4" t="s">
        <v>145</v>
      </c>
      <c r="B4">
        <v>70000</v>
      </c>
      <c r="C4">
        <v>0</v>
      </c>
    </row>
    <row r="5" spans="1:3" x14ac:dyDescent="0.2">
      <c r="A5" t="s">
        <v>146</v>
      </c>
      <c r="B5">
        <v>250000</v>
      </c>
      <c r="C5">
        <v>60000</v>
      </c>
    </row>
    <row r="6" spans="1:3" x14ac:dyDescent="0.2">
      <c r="A6" t="s">
        <v>147</v>
      </c>
      <c r="B6">
        <v>2863.3</v>
      </c>
      <c r="C6">
        <v>2970.6</v>
      </c>
    </row>
    <row r="7" spans="1:3" x14ac:dyDescent="0.2">
      <c r="A7" t="s">
        <v>148</v>
      </c>
      <c r="B7">
        <v>84159.3</v>
      </c>
      <c r="C7">
        <v>2429.6</v>
      </c>
    </row>
    <row r="8" spans="1:3" x14ac:dyDescent="0.2">
      <c r="A8" t="s">
        <v>149</v>
      </c>
      <c r="B8" t="s">
        <v>152</v>
      </c>
      <c r="C8" t="s">
        <v>155</v>
      </c>
    </row>
    <row r="9" spans="1:3" x14ac:dyDescent="0.2">
      <c r="A9" t="s">
        <v>150</v>
      </c>
      <c r="B9" t="s">
        <v>153</v>
      </c>
      <c r="C9" t="s">
        <v>155</v>
      </c>
    </row>
    <row r="10" spans="1:3" x14ac:dyDescent="0.2">
      <c r="A10" t="s">
        <v>151</v>
      </c>
      <c r="B10" t="s">
        <v>154</v>
      </c>
      <c r="C10">
        <v>807.08</v>
      </c>
    </row>
    <row r="11" spans="1:3" x14ac:dyDescent="0.2">
      <c r="A11" t="s">
        <v>50</v>
      </c>
      <c r="B11">
        <v>9.81</v>
      </c>
      <c r="C11">
        <v>1.63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M56"/>
  <sheetViews>
    <sheetView workbookViewId="0">
      <selection activeCell="D14" sqref="D14"/>
    </sheetView>
  </sheetViews>
  <sheetFormatPr defaultRowHeight="15" x14ac:dyDescent="0.2"/>
  <cols>
    <col min="2" max="2" width="21.38671875" bestFit="1" customWidth="1"/>
    <col min="3" max="3" width="7.3984375" bestFit="1" customWidth="1"/>
    <col min="4" max="4" width="20.58203125" bestFit="1" customWidth="1"/>
    <col min="12" max="12" width="11.56640625" bestFit="1" customWidth="1"/>
  </cols>
  <sheetData>
    <row r="2" spans="2:4" ht="15" customHeight="1" x14ac:dyDescent="0.2">
      <c r="B2" s="1" t="s">
        <v>14</v>
      </c>
      <c r="C2" s="1"/>
      <c r="D2" s="1"/>
    </row>
    <row r="3" spans="2:4" x14ac:dyDescent="0.2">
      <c r="B3" s="11" t="s">
        <v>15</v>
      </c>
      <c r="C3" s="11"/>
      <c r="D3" s="4" t="s">
        <v>16</v>
      </c>
    </row>
    <row r="4" spans="2:4" x14ac:dyDescent="0.2">
      <c r="B4" s="11" t="s">
        <v>17</v>
      </c>
      <c r="C4" s="11"/>
      <c r="D4" s="4" t="s">
        <v>16</v>
      </c>
    </row>
    <row r="5" spans="2:4" x14ac:dyDescent="0.2">
      <c r="B5" s="11" t="s">
        <v>18</v>
      </c>
      <c r="C5" s="11"/>
      <c r="D5" s="4" t="s">
        <v>16</v>
      </c>
    </row>
    <row r="6" spans="2:4" ht="15" customHeight="1" x14ac:dyDescent="0.2">
      <c r="B6" s="11" t="s">
        <v>19</v>
      </c>
      <c r="C6" s="11"/>
      <c r="D6" s="2">
        <v>0</v>
      </c>
    </row>
    <row r="7" spans="2:4" ht="15" customHeight="1" x14ac:dyDescent="0.2">
      <c r="B7" s="11" t="s">
        <v>20</v>
      </c>
      <c r="C7" s="11"/>
      <c r="D7" s="2" t="s">
        <v>21</v>
      </c>
    </row>
    <row r="8" spans="2:4" ht="30" customHeight="1" x14ac:dyDescent="0.2">
      <c r="B8" s="11" t="s">
        <v>22</v>
      </c>
      <c r="C8" s="11"/>
      <c r="D8" s="2" t="s">
        <v>23</v>
      </c>
    </row>
    <row r="9" spans="2:4" ht="30" customHeight="1" x14ac:dyDescent="0.2">
      <c r="B9" s="11" t="s">
        <v>24</v>
      </c>
      <c r="C9" s="11"/>
      <c r="D9" s="2" t="s">
        <v>25</v>
      </c>
    </row>
    <row r="10" spans="2:4" x14ac:dyDescent="0.2">
      <c r="B10" s="11" t="s">
        <v>26</v>
      </c>
      <c r="C10" s="11"/>
      <c r="D10" s="2" t="s">
        <v>27</v>
      </c>
    </row>
    <row r="11" spans="2:4" ht="25.5" customHeight="1" x14ac:dyDescent="0.2">
      <c r="B11" s="11" t="s">
        <v>28</v>
      </c>
      <c r="C11" s="11"/>
      <c r="D11" s="2" t="s">
        <v>29</v>
      </c>
    </row>
    <row r="12" spans="2:4" ht="19.5" customHeight="1" x14ac:dyDescent="0.2">
      <c r="B12" s="11"/>
      <c r="C12" s="11"/>
      <c r="D12" s="3" t="s">
        <v>30</v>
      </c>
    </row>
    <row r="13" spans="2:4" ht="25.5" customHeight="1" x14ac:dyDescent="0.2">
      <c r="B13" s="2" t="s">
        <v>31</v>
      </c>
      <c r="C13" s="2"/>
      <c r="D13" s="2" t="s">
        <v>32</v>
      </c>
    </row>
    <row r="14" spans="2:4" ht="25.5" customHeight="1" x14ac:dyDescent="0.2">
      <c r="B14" s="11" t="s">
        <v>33</v>
      </c>
      <c r="C14" s="11"/>
      <c r="D14" s="2" t="s">
        <v>34</v>
      </c>
    </row>
    <row r="15" spans="2:4" ht="25.5" customHeight="1" x14ac:dyDescent="0.2">
      <c r="B15" s="2" t="s">
        <v>35</v>
      </c>
      <c r="C15" s="2"/>
      <c r="D15" s="2" t="s">
        <v>36</v>
      </c>
    </row>
    <row r="16" spans="2:4" ht="15" customHeight="1" x14ac:dyDescent="0.2">
      <c r="B16" s="1" t="s">
        <v>37</v>
      </c>
      <c r="C16" s="1"/>
      <c r="D16" s="1"/>
    </row>
    <row r="17" spans="2:4" ht="15" customHeight="1" x14ac:dyDescent="0.2">
      <c r="B17" s="11" t="s">
        <v>38</v>
      </c>
      <c r="C17" s="11"/>
      <c r="D17" s="2" t="s">
        <v>39</v>
      </c>
    </row>
    <row r="18" spans="2:4" ht="30" customHeight="1" x14ac:dyDescent="0.2">
      <c r="B18" s="11" t="s">
        <v>40</v>
      </c>
      <c r="C18" s="11"/>
      <c r="D18" s="2" t="s">
        <v>41</v>
      </c>
    </row>
    <row r="19" spans="2:4" ht="25.5" customHeight="1" x14ac:dyDescent="0.2">
      <c r="B19" s="11" t="s">
        <v>42</v>
      </c>
      <c r="C19" s="11"/>
      <c r="D19" s="2" t="s">
        <v>43</v>
      </c>
    </row>
    <row r="20" spans="2:4" ht="25.5" customHeight="1" x14ac:dyDescent="0.2">
      <c r="B20" s="11" t="s">
        <v>44</v>
      </c>
      <c r="C20" s="11"/>
      <c r="D20" s="2" t="s">
        <v>45</v>
      </c>
    </row>
    <row r="21" spans="2:4" ht="45" customHeight="1" x14ac:dyDescent="0.2">
      <c r="B21" s="11" t="s">
        <v>46</v>
      </c>
      <c r="C21" s="11"/>
      <c r="D21" s="2" t="s">
        <v>47</v>
      </c>
    </row>
    <row r="22" spans="2:4" ht="25.5" customHeight="1" x14ac:dyDescent="0.2">
      <c r="B22" s="11" t="s">
        <v>48</v>
      </c>
      <c r="C22" s="11"/>
      <c r="D22" s="2" t="s">
        <v>49</v>
      </c>
    </row>
    <row r="23" spans="2:4" ht="25.5" customHeight="1" x14ac:dyDescent="0.2">
      <c r="B23" s="11" t="s">
        <v>50</v>
      </c>
      <c r="C23" s="11"/>
      <c r="D23" s="2" t="s">
        <v>51</v>
      </c>
    </row>
    <row r="24" spans="2:4" ht="25.5" customHeight="1" x14ac:dyDescent="0.2">
      <c r="B24" s="11" t="s">
        <v>52</v>
      </c>
      <c r="C24" s="11"/>
      <c r="D24" s="2" t="s">
        <v>53</v>
      </c>
    </row>
    <row r="25" spans="2:4" ht="25.5" customHeight="1" x14ac:dyDescent="0.2">
      <c r="B25" s="11" t="s">
        <v>54</v>
      </c>
      <c r="C25" s="11"/>
      <c r="D25" s="2" t="s">
        <v>55</v>
      </c>
    </row>
    <row r="26" spans="2:4" ht="19.5" customHeight="1" x14ac:dyDescent="0.2">
      <c r="B26" s="11"/>
      <c r="C26" s="11"/>
      <c r="D26" s="3" t="s">
        <v>56</v>
      </c>
    </row>
    <row r="27" spans="2:4" ht="30" customHeight="1" x14ac:dyDescent="0.2">
      <c r="B27" s="11" t="s">
        <v>57</v>
      </c>
      <c r="C27" s="11"/>
      <c r="D27" s="2" t="s">
        <v>58</v>
      </c>
    </row>
    <row r="28" spans="2:4" ht="25.5" customHeight="1" x14ac:dyDescent="0.2">
      <c r="B28" s="11" t="s">
        <v>59</v>
      </c>
      <c r="C28" s="11"/>
      <c r="D28" s="2" t="s">
        <v>60</v>
      </c>
    </row>
    <row r="29" spans="2:4" x14ac:dyDescent="0.2">
      <c r="B29" s="11" t="s">
        <v>61</v>
      </c>
      <c r="C29" s="11"/>
      <c r="D29" s="4" t="s">
        <v>62</v>
      </c>
    </row>
    <row r="30" spans="2:4" ht="15" customHeight="1" x14ac:dyDescent="0.2">
      <c r="B30" s="1" t="s">
        <v>63</v>
      </c>
      <c r="C30" s="1"/>
      <c r="D30" s="1"/>
    </row>
    <row r="31" spans="2:4" ht="30" customHeight="1" x14ac:dyDescent="0.2">
      <c r="B31" s="11" t="s">
        <v>64</v>
      </c>
      <c r="C31" s="11"/>
      <c r="D31" s="2" t="s">
        <v>65</v>
      </c>
    </row>
    <row r="32" spans="2:4" ht="15" customHeight="1" x14ac:dyDescent="0.2">
      <c r="B32" s="12" t="s">
        <v>66</v>
      </c>
      <c r="C32" s="12"/>
      <c r="D32" s="12"/>
    </row>
    <row r="33" spans="2:13" x14ac:dyDescent="0.2">
      <c r="B33" s="13" t="s">
        <v>67</v>
      </c>
      <c r="C33" s="13"/>
      <c r="D33" s="2">
        <v>5</v>
      </c>
    </row>
    <row r="34" spans="2:13" x14ac:dyDescent="0.2">
      <c r="B34" s="13" t="s">
        <v>68</v>
      </c>
      <c r="C34" s="13"/>
      <c r="D34" s="2">
        <v>4</v>
      </c>
    </row>
    <row r="35" spans="2:13" x14ac:dyDescent="0.2">
      <c r="B35" s="13" t="s">
        <v>69</v>
      </c>
      <c r="C35" s="13"/>
      <c r="D35" s="2">
        <v>2.5</v>
      </c>
    </row>
    <row r="38" spans="2:13" x14ac:dyDescent="0.2">
      <c r="C38" s="14" t="s">
        <v>67</v>
      </c>
      <c r="D38" s="15"/>
      <c r="E38" s="16"/>
      <c r="F38" s="14" t="s">
        <v>70</v>
      </c>
      <c r="G38" s="15"/>
      <c r="H38" s="15"/>
      <c r="I38" s="16"/>
      <c r="J38" s="14" t="s">
        <v>71</v>
      </c>
      <c r="K38" s="15"/>
      <c r="L38" s="16"/>
    </row>
    <row r="39" spans="2:13" x14ac:dyDescent="0.2">
      <c r="B39" t="s">
        <v>72</v>
      </c>
      <c r="C39" s="5" t="s">
        <v>73</v>
      </c>
      <c r="D39" s="6" t="s">
        <v>135</v>
      </c>
      <c r="E39" s="7" t="s">
        <v>74</v>
      </c>
      <c r="F39" s="5" t="s">
        <v>75</v>
      </c>
      <c r="G39" s="6" t="s">
        <v>76</v>
      </c>
      <c r="H39" s="6" t="s">
        <v>77</v>
      </c>
      <c r="I39" s="7" t="s">
        <v>78</v>
      </c>
      <c r="J39" s="5" t="s">
        <v>75</v>
      </c>
      <c r="K39" s="6" t="s">
        <v>76</v>
      </c>
      <c r="L39" s="7" t="s">
        <v>134</v>
      </c>
      <c r="M39" t="s">
        <v>79</v>
      </c>
    </row>
    <row r="40" spans="2:13" x14ac:dyDescent="0.2">
      <c r="B40" t="s">
        <v>80</v>
      </c>
      <c r="C40" s="5" t="s">
        <v>81</v>
      </c>
      <c r="D40" s="6" t="s">
        <v>81</v>
      </c>
      <c r="E40" s="7" t="s">
        <v>81</v>
      </c>
      <c r="F40" s="5" t="s">
        <v>82</v>
      </c>
      <c r="G40" s="6" t="s">
        <v>82</v>
      </c>
      <c r="H40" s="6" t="s">
        <v>83</v>
      </c>
      <c r="I40" s="7" t="s">
        <v>84</v>
      </c>
      <c r="J40" s="5" t="s">
        <v>85</v>
      </c>
      <c r="K40" s="6" t="s">
        <v>86</v>
      </c>
      <c r="L40" s="7">
        <v>1000000</v>
      </c>
      <c r="M40" t="s">
        <v>87</v>
      </c>
    </row>
    <row r="41" spans="2:13" x14ac:dyDescent="0.2">
      <c r="B41" t="s">
        <v>88</v>
      </c>
      <c r="C41" s="5" t="s">
        <v>89</v>
      </c>
      <c r="D41" s="6">
        <v>12</v>
      </c>
      <c r="E41" s="7" t="s">
        <v>81</v>
      </c>
      <c r="F41" s="5" t="s">
        <v>81</v>
      </c>
      <c r="G41" s="6" t="s">
        <v>81</v>
      </c>
      <c r="H41" s="6" t="s">
        <v>81</v>
      </c>
      <c r="I41" s="7" t="s">
        <v>81</v>
      </c>
      <c r="J41" s="5" t="s">
        <v>90</v>
      </c>
      <c r="K41" s="6" t="s">
        <v>91</v>
      </c>
      <c r="L41" s="7" t="s">
        <v>92</v>
      </c>
      <c r="M41" t="s">
        <v>91</v>
      </c>
    </row>
    <row r="42" spans="2:13" x14ac:dyDescent="0.2">
      <c r="B42" t="s">
        <v>93</v>
      </c>
      <c r="C42" s="5" t="s">
        <v>90</v>
      </c>
      <c r="D42" s="6">
        <v>15</v>
      </c>
      <c r="E42" s="7" t="s">
        <v>90</v>
      </c>
      <c r="F42" s="5" t="s">
        <v>94</v>
      </c>
      <c r="G42" s="6" t="s">
        <v>94</v>
      </c>
      <c r="H42" s="6" t="s">
        <v>95</v>
      </c>
      <c r="I42" s="7" t="s">
        <v>96</v>
      </c>
      <c r="J42" s="5" t="s">
        <v>91</v>
      </c>
      <c r="K42" s="6" t="s">
        <v>97</v>
      </c>
      <c r="L42" s="7" t="s">
        <v>98</v>
      </c>
      <c r="M42" t="s">
        <v>97</v>
      </c>
    </row>
    <row r="43" spans="2:13" x14ac:dyDescent="0.2">
      <c r="B43" t="s">
        <v>99</v>
      </c>
      <c r="C43" s="5" t="s">
        <v>100</v>
      </c>
      <c r="D43" s="6">
        <v>3</v>
      </c>
      <c r="E43" s="7" t="s">
        <v>81</v>
      </c>
      <c r="F43" s="5" t="s">
        <v>81</v>
      </c>
      <c r="G43" s="6" t="s">
        <v>81</v>
      </c>
      <c r="H43" s="6" t="s">
        <v>81</v>
      </c>
      <c r="I43" s="7" t="s">
        <v>81</v>
      </c>
      <c r="J43" s="5" t="s">
        <v>90</v>
      </c>
      <c r="K43" s="6" t="s">
        <v>94</v>
      </c>
      <c r="L43" s="7" t="s">
        <v>101</v>
      </c>
      <c r="M43" t="s">
        <v>94</v>
      </c>
    </row>
    <row r="44" spans="2:13" x14ac:dyDescent="0.2">
      <c r="B44" t="s">
        <v>102</v>
      </c>
      <c r="C44" s="5" t="s">
        <v>103</v>
      </c>
      <c r="D44" s="6">
        <v>11</v>
      </c>
      <c r="E44" s="7" t="s">
        <v>104</v>
      </c>
      <c r="F44" s="5" t="s">
        <v>105</v>
      </c>
      <c r="G44" s="6" t="s">
        <v>106</v>
      </c>
      <c r="H44" s="6" t="s">
        <v>83</v>
      </c>
      <c r="I44" s="7" t="s">
        <v>107</v>
      </c>
      <c r="J44" s="5" t="s">
        <v>82</v>
      </c>
      <c r="K44" s="6" t="s">
        <v>108</v>
      </c>
      <c r="L44" s="7" t="s">
        <v>109</v>
      </c>
      <c r="M44" t="s">
        <v>82</v>
      </c>
    </row>
    <row r="45" spans="2:13" x14ac:dyDescent="0.2">
      <c r="B45" t="s">
        <v>6</v>
      </c>
      <c r="C45" s="5" t="s">
        <v>87</v>
      </c>
      <c r="D45" s="6">
        <v>17</v>
      </c>
      <c r="E45" s="7" t="s">
        <v>81</v>
      </c>
      <c r="F45" s="5" t="s">
        <v>81</v>
      </c>
      <c r="G45" s="6" t="s">
        <v>81</v>
      </c>
      <c r="H45" s="6" t="s">
        <v>81</v>
      </c>
      <c r="I45" s="7" t="s">
        <v>81</v>
      </c>
      <c r="J45" s="5" t="s">
        <v>110</v>
      </c>
      <c r="K45" s="6" t="s">
        <v>86</v>
      </c>
      <c r="L45" s="7" t="s">
        <v>111</v>
      </c>
      <c r="M45" t="s">
        <v>86</v>
      </c>
    </row>
    <row r="46" spans="2:13" x14ac:dyDescent="0.2">
      <c r="B46" t="s">
        <v>9</v>
      </c>
      <c r="C46" s="5" t="s">
        <v>97</v>
      </c>
      <c r="D46" s="6">
        <v>9</v>
      </c>
      <c r="E46" s="7" t="s">
        <v>81</v>
      </c>
      <c r="F46" s="5" t="s">
        <v>81</v>
      </c>
      <c r="G46" s="6" t="s">
        <v>81</v>
      </c>
      <c r="H46" s="6" t="s">
        <v>81</v>
      </c>
      <c r="I46" s="7" t="s">
        <v>81</v>
      </c>
      <c r="J46" s="5">
        <v>4</v>
      </c>
      <c r="K46" s="6">
        <v>2.5</v>
      </c>
      <c r="L46" s="7">
        <v>30</v>
      </c>
      <c r="M46" t="s">
        <v>112</v>
      </c>
    </row>
    <row r="47" spans="2:13" x14ac:dyDescent="0.2">
      <c r="B47" t="s">
        <v>113</v>
      </c>
      <c r="C47" s="5" t="s">
        <v>90</v>
      </c>
      <c r="D47" s="6">
        <v>14</v>
      </c>
      <c r="E47" s="7" t="s">
        <v>81</v>
      </c>
      <c r="F47" s="5" t="s">
        <v>97</v>
      </c>
      <c r="G47" s="6" t="s">
        <v>97</v>
      </c>
      <c r="H47" s="6" t="s">
        <v>114</v>
      </c>
      <c r="I47" s="7" t="s">
        <v>115</v>
      </c>
      <c r="J47" s="5" t="s">
        <v>91</v>
      </c>
      <c r="K47" s="6" t="s">
        <v>97</v>
      </c>
      <c r="L47" s="7" t="s">
        <v>116</v>
      </c>
      <c r="M47" t="s">
        <v>97</v>
      </c>
    </row>
    <row r="48" spans="2:13" x14ac:dyDescent="0.2">
      <c r="B48" t="s">
        <v>117</v>
      </c>
      <c r="C48" s="5" t="s">
        <v>90</v>
      </c>
      <c r="D48" s="6">
        <v>8</v>
      </c>
      <c r="E48" s="7" t="s">
        <v>81</v>
      </c>
      <c r="F48" s="5" t="s">
        <v>81</v>
      </c>
      <c r="G48" s="6" t="s">
        <v>81</v>
      </c>
      <c r="H48" s="6" t="s">
        <v>81</v>
      </c>
      <c r="I48" s="7" t="s">
        <v>81</v>
      </c>
      <c r="J48" s="5" t="s">
        <v>91</v>
      </c>
      <c r="K48" s="6" t="s">
        <v>97</v>
      </c>
      <c r="L48" s="7" t="s">
        <v>115</v>
      </c>
      <c r="M48" t="s">
        <v>97</v>
      </c>
    </row>
    <row r="49" spans="2:13" x14ac:dyDescent="0.2">
      <c r="B49" t="s">
        <v>118</v>
      </c>
      <c r="C49" s="5" t="s">
        <v>90</v>
      </c>
      <c r="D49" s="6">
        <v>8</v>
      </c>
      <c r="E49" s="7" t="s">
        <v>81</v>
      </c>
      <c r="F49" s="5" t="s">
        <v>81</v>
      </c>
      <c r="G49" s="6" t="s">
        <v>81</v>
      </c>
      <c r="H49" s="6" t="s">
        <v>81</v>
      </c>
      <c r="I49" s="7" t="s">
        <v>81</v>
      </c>
      <c r="J49" s="5" t="s">
        <v>91</v>
      </c>
      <c r="K49" s="6" t="s">
        <v>94</v>
      </c>
      <c r="L49" s="7" t="s">
        <v>119</v>
      </c>
      <c r="M49" t="s">
        <v>94</v>
      </c>
    </row>
    <row r="50" spans="2:13" x14ac:dyDescent="0.2">
      <c r="B50" t="s">
        <v>120</v>
      </c>
      <c r="C50" s="5" t="s">
        <v>81</v>
      </c>
      <c r="D50" s="6" t="s">
        <v>81</v>
      </c>
      <c r="E50" s="7" t="s">
        <v>81</v>
      </c>
      <c r="F50" s="5" t="s">
        <v>121</v>
      </c>
      <c r="G50" s="6" t="s">
        <v>100</v>
      </c>
      <c r="H50" s="6" t="s">
        <v>122</v>
      </c>
      <c r="I50" s="7" t="s">
        <v>123</v>
      </c>
      <c r="J50" s="5" t="s">
        <v>91</v>
      </c>
      <c r="K50" s="6" t="s">
        <v>94</v>
      </c>
      <c r="L50" s="7" t="s">
        <v>124</v>
      </c>
      <c r="M50" t="s">
        <v>94</v>
      </c>
    </row>
    <row r="51" spans="2:13" x14ac:dyDescent="0.2">
      <c r="B51" t="s">
        <v>125</v>
      </c>
      <c r="C51" s="5" t="s">
        <v>126</v>
      </c>
      <c r="D51" s="6">
        <v>10</v>
      </c>
      <c r="E51" s="7" t="s">
        <v>121</v>
      </c>
      <c r="F51" s="5" t="s">
        <v>85</v>
      </c>
      <c r="G51" s="6" t="s">
        <v>89</v>
      </c>
      <c r="H51" s="6" t="s">
        <v>127</v>
      </c>
      <c r="I51" s="7" t="s">
        <v>115</v>
      </c>
      <c r="J51" s="5" t="s">
        <v>100</v>
      </c>
      <c r="K51" s="6" t="s">
        <v>90</v>
      </c>
      <c r="L51" s="7" t="s">
        <v>123</v>
      </c>
      <c r="M51" t="s">
        <v>90</v>
      </c>
    </row>
    <row r="52" spans="2:13" x14ac:dyDescent="0.2">
      <c r="B52" t="s">
        <v>128</v>
      </c>
      <c r="C52" s="5" t="s">
        <v>121</v>
      </c>
      <c r="D52" s="6">
        <v>9</v>
      </c>
      <c r="E52" s="7" t="s">
        <v>81</v>
      </c>
      <c r="F52" s="5" t="s">
        <v>81</v>
      </c>
      <c r="G52" s="6" t="s">
        <v>81</v>
      </c>
      <c r="H52" s="6" t="s">
        <v>81</v>
      </c>
      <c r="I52" s="7" t="s">
        <v>81</v>
      </c>
      <c r="J52" s="5" t="s">
        <v>100</v>
      </c>
      <c r="K52" s="6" t="s">
        <v>90</v>
      </c>
      <c r="L52" s="7" t="s">
        <v>96</v>
      </c>
      <c r="M52" t="s">
        <v>90</v>
      </c>
    </row>
    <row r="53" spans="2:13" x14ac:dyDescent="0.2">
      <c r="B53" t="s">
        <v>129</v>
      </c>
      <c r="C53" s="5" t="s">
        <v>121</v>
      </c>
      <c r="D53" s="6">
        <v>9</v>
      </c>
      <c r="E53" s="7" t="s">
        <v>81</v>
      </c>
      <c r="F53" s="5" t="s">
        <v>81</v>
      </c>
      <c r="G53" s="6" t="s">
        <v>81</v>
      </c>
      <c r="H53" s="6" t="s">
        <v>81</v>
      </c>
      <c r="I53" s="7" t="s">
        <v>81</v>
      </c>
      <c r="J53" s="5" t="s">
        <v>89</v>
      </c>
      <c r="K53" s="6" t="s">
        <v>90</v>
      </c>
      <c r="L53" s="7" t="s">
        <v>109</v>
      </c>
      <c r="M53" t="s">
        <v>90</v>
      </c>
    </row>
    <row r="54" spans="2:13" x14ac:dyDescent="0.2">
      <c r="B54" t="s">
        <v>130</v>
      </c>
      <c r="C54" s="5" t="s">
        <v>121</v>
      </c>
      <c r="D54" s="6">
        <v>5</v>
      </c>
      <c r="E54" s="7" t="s">
        <v>81</v>
      </c>
      <c r="F54" s="5" t="s">
        <v>81</v>
      </c>
      <c r="G54" s="6" t="s">
        <v>81</v>
      </c>
      <c r="H54" s="6" t="s">
        <v>81</v>
      </c>
      <c r="I54" s="7" t="s">
        <v>81</v>
      </c>
      <c r="J54" s="5" t="s">
        <v>100</v>
      </c>
      <c r="K54" s="6" t="s">
        <v>90</v>
      </c>
      <c r="L54" s="7" t="s">
        <v>119</v>
      </c>
      <c r="M54" t="s">
        <v>90</v>
      </c>
    </row>
    <row r="55" spans="2:13" x14ac:dyDescent="0.2">
      <c r="B55" t="s">
        <v>131</v>
      </c>
      <c r="C55" s="5" t="s">
        <v>121</v>
      </c>
      <c r="D55" s="6">
        <v>4</v>
      </c>
      <c r="E55" s="7" t="s">
        <v>81</v>
      </c>
      <c r="F55" s="5" t="s">
        <v>81</v>
      </c>
      <c r="G55" s="6" t="s">
        <v>81</v>
      </c>
      <c r="H55" s="6" t="s">
        <v>81</v>
      </c>
      <c r="I55" s="7" t="s">
        <v>81</v>
      </c>
      <c r="J55" s="5" t="s">
        <v>100</v>
      </c>
      <c r="K55" s="6" t="s">
        <v>90</v>
      </c>
      <c r="L55" s="7" t="s">
        <v>95</v>
      </c>
      <c r="M55" t="s">
        <v>90</v>
      </c>
    </row>
    <row r="56" spans="2:13" x14ac:dyDescent="0.2">
      <c r="B56" t="s">
        <v>132</v>
      </c>
      <c r="C56" s="8" t="s">
        <v>133</v>
      </c>
      <c r="D56" s="9">
        <v>11</v>
      </c>
      <c r="E56" s="10" t="s">
        <v>81</v>
      </c>
      <c r="F56" s="8" t="s">
        <v>81</v>
      </c>
      <c r="G56" s="9" t="s">
        <v>81</v>
      </c>
      <c r="H56" s="9" t="s">
        <v>81</v>
      </c>
      <c r="I56" s="10" t="s">
        <v>81</v>
      </c>
      <c r="J56" s="8" t="s">
        <v>121</v>
      </c>
      <c r="K56" s="9" t="s">
        <v>89</v>
      </c>
      <c r="L56" s="10" t="s">
        <v>111</v>
      </c>
      <c r="M56" t="s">
        <v>89</v>
      </c>
    </row>
  </sheetData>
  <mergeCells count="7">
    <mergeCell ref="B32:D32"/>
    <mergeCell ref="B33:C33"/>
    <mergeCell ref="J38:L38"/>
    <mergeCell ref="F38:I38"/>
    <mergeCell ref="C38:E38"/>
    <mergeCell ref="B34:C34"/>
    <mergeCell ref="B35:C3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C5"/>
  <sheetViews>
    <sheetView workbookViewId="0">
      <selection activeCell="A5" sqref="A5"/>
    </sheetView>
  </sheetViews>
  <sheetFormatPr defaultRowHeight="15" x14ac:dyDescent="0.2"/>
  <sheetData>
    <row r="2" spans="1:3" x14ac:dyDescent="0.2">
      <c r="A2" t="s">
        <v>10</v>
      </c>
    </row>
    <row r="3" spans="1:3" x14ac:dyDescent="0.2">
      <c r="A3" t="s">
        <v>7</v>
      </c>
      <c r="B3">
        <v>219</v>
      </c>
      <c r="C3">
        <v>238.3</v>
      </c>
    </row>
    <row r="4" spans="1:3" x14ac:dyDescent="0.2">
      <c r="A4" t="s">
        <v>12</v>
      </c>
    </row>
    <row r="5" spans="1:3" x14ac:dyDescent="0.2">
      <c r="A5" t="s">
        <v>11</v>
      </c>
      <c r="B5">
        <v>290.77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Intercepts</vt:lpstr>
      <vt:lpstr>Body Info</vt:lpstr>
      <vt:lpstr>Minmus</vt:lpstr>
      <vt:lpstr>Raw delta 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2020-06-28T23:02:45Z</dcterms:modified>
</cp:coreProperties>
</file>