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Ex2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drawings/drawing8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drawings/drawing9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harts/chart2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9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0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3032a327875b559c/Documents/"/>
    </mc:Choice>
  </mc:AlternateContent>
  <xr:revisionPtr revIDLastSave="64" documentId="8_{B8AFDDB8-329F-4BE1-9447-362E7E2240DF}" xr6:coauthVersionLast="47" xr6:coauthVersionMax="47" xr10:uidLastSave="{AEABFECD-F388-4D51-A6EE-47EC4319E63E}"/>
  <bookViews>
    <workbookView xWindow="-108" yWindow="-108" windowWidth="23256" windowHeight="12456" xr2:uid="{D6FC65F6-CEE8-4CAD-AB67-ABD9D35AA882}"/>
  </bookViews>
  <sheets>
    <sheet name="DashBoard" sheetId="13" r:id="rId1"/>
    <sheet name="Survey_AI" sheetId="1" r:id="rId2"/>
    <sheet name="Cleaned Data" sheetId="2" r:id="rId3"/>
    <sheet name="Awareness and Impact of AI" sheetId="4" state="hidden" r:id="rId4"/>
    <sheet name="Common AI sources of students " sheetId="7" state="hidden" r:id="rId5"/>
    <sheet name="Societal Effects" sheetId="8" state="hidden" r:id="rId6"/>
    <sheet name="Economic Impacts" sheetId="10" state="hidden" r:id="rId7"/>
    <sheet name="Areas" sheetId="9" state="hidden" r:id="rId8"/>
    <sheet name="Scatter Plot" sheetId="6" state="hidden" r:id="rId9"/>
    <sheet name="AI Influence" sheetId="11" state="hidden" r:id="rId10"/>
    <sheet name="Demographics" sheetId="12" state="hidden" r:id="rId11"/>
    <sheet name="Variable Description" sheetId="3" r:id="rId12"/>
  </sheets>
  <definedNames>
    <definedName name="_xlchart.v2.0" hidden="1">Areas!$D$3:$D$9</definedName>
    <definedName name="_xlchart.v2.1" hidden="1">Areas!$E$2</definedName>
    <definedName name="_xlchart.v2.2" hidden="1">Areas!$E$3:$E$9</definedName>
    <definedName name="_xlchart.v2.3" hidden="1">Areas!$F$2</definedName>
    <definedName name="_xlchart.v2.4" hidden="1">Areas!$F$3:$F$9</definedName>
    <definedName name="_xlchart.v2.5" hidden="1">Areas!$D$3:$D$9</definedName>
    <definedName name="_xlchart.v2.6" hidden="1">Areas!$E$2</definedName>
    <definedName name="_xlchart.v2.7" hidden="1">Areas!$E$3:$E$9</definedName>
    <definedName name="_xlchart.v2.8" hidden="1">Areas!$F$2</definedName>
    <definedName name="_xlchart.v2.9" hidden="1">Areas!$F$3:$F$9</definedName>
  </definedNames>
  <calcPr calcId="191029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8" l="1"/>
  <c r="H35" i="8"/>
  <c r="E34" i="12"/>
  <c r="E33" i="12"/>
  <c r="E32" i="12"/>
  <c r="E26" i="12" l="1"/>
  <c r="E19" i="12"/>
  <c r="E11" i="12"/>
  <c r="E9" i="12"/>
  <c r="E10" i="12"/>
  <c r="E25" i="12"/>
  <c r="E24" i="12"/>
  <c r="E18" i="12"/>
  <c r="E17" i="12"/>
  <c r="E16" i="12"/>
  <c r="B61" i="11"/>
  <c r="B60" i="11"/>
  <c r="B59" i="11"/>
  <c r="B58" i="11"/>
  <c r="B43" i="11"/>
  <c r="B42" i="11"/>
  <c r="B41" i="11"/>
  <c r="B28" i="11"/>
  <c r="B27" i="11"/>
  <c r="B26" i="11"/>
  <c r="B11" i="11"/>
  <c r="B10" i="11"/>
  <c r="B9" i="11"/>
  <c r="I14" i="10"/>
  <c r="H14" i="10"/>
  <c r="G14" i="10"/>
  <c r="F14" i="10"/>
  <c r="E14" i="10"/>
  <c r="I13" i="10"/>
  <c r="H13" i="10"/>
  <c r="G13" i="10"/>
  <c r="F13" i="10"/>
  <c r="E13" i="10"/>
  <c r="I12" i="10"/>
  <c r="H12" i="10"/>
  <c r="G12" i="10"/>
  <c r="F12" i="10"/>
  <c r="E12" i="10"/>
  <c r="I11" i="10"/>
  <c r="H11" i="10"/>
  <c r="G11" i="10"/>
  <c r="F11" i="10"/>
  <c r="E11" i="10"/>
  <c r="F9" i="9"/>
  <c r="E9" i="9"/>
  <c r="F7" i="9"/>
  <c r="E7" i="9"/>
  <c r="F8" i="9"/>
  <c r="E8" i="9"/>
  <c r="F5" i="9"/>
  <c r="E5" i="9"/>
  <c r="F6" i="9"/>
  <c r="E6" i="9"/>
  <c r="F3" i="9"/>
  <c r="E3" i="9"/>
  <c r="F4" i="9"/>
  <c r="E4" i="9"/>
  <c r="I96" i="8"/>
  <c r="I100" i="8" s="1"/>
  <c r="H96" i="8"/>
  <c r="H102" i="8" s="1"/>
  <c r="G96" i="8"/>
  <c r="G99" i="8" s="1"/>
  <c r="F96" i="8"/>
  <c r="F99" i="8" s="1"/>
  <c r="E96" i="8"/>
  <c r="E101" i="8" s="1"/>
  <c r="F11" i="7"/>
  <c r="F18" i="7" s="1"/>
  <c r="E11" i="7"/>
  <c r="E18" i="7" s="1"/>
  <c r="AC2" i="2"/>
  <c r="AB2" i="2"/>
  <c r="AA2" i="2"/>
  <c r="Z2" i="2"/>
  <c r="I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W3" i="2"/>
  <c r="X3" i="2"/>
  <c r="W4" i="2"/>
  <c r="X4" i="2"/>
  <c r="W5" i="2"/>
  <c r="X5" i="2"/>
  <c r="W6" i="2"/>
  <c r="X6" i="2"/>
  <c r="W7" i="2"/>
  <c r="X7" i="2"/>
  <c r="W8" i="2"/>
  <c r="X8" i="2"/>
  <c r="W9" i="2"/>
  <c r="X9" i="2"/>
  <c r="W10" i="2"/>
  <c r="X10" i="2"/>
  <c r="W11" i="2"/>
  <c r="X11" i="2"/>
  <c r="W12" i="2"/>
  <c r="X12" i="2"/>
  <c r="W13" i="2"/>
  <c r="X13" i="2"/>
  <c r="W14" i="2"/>
  <c r="X14" i="2"/>
  <c r="W15" i="2"/>
  <c r="X15" i="2"/>
  <c r="W16" i="2"/>
  <c r="X16" i="2"/>
  <c r="W17" i="2"/>
  <c r="X17" i="2"/>
  <c r="W18" i="2"/>
  <c r="X18" i="2"/>
  <c r="W19" i="2"/>
  <c r="X19" i="2"/>
  <c r="W20" i="2"/>
  <c r="X20" i="2"/>
  <c r="W21" i="2"/>
  <c r="X21" i="2"/>
  <c r="W22" i="2"/>
  <c r="X22" i="2"/>
  <c r="W23" i="2"/>
  <c r="X23" i="2"/>
  <c r="W24" i="2"/>
  <c r="X24" i="2"/>
  <c r="W25" i="2"/>
  <c r="X25" i="2"/>
  <c r="W26" i="2"/>
  <c r="X26" i="2"/>
  <c r="W27" i="2"/>
  <c r="X27" i="2"/>
  <c r="W28" i="2"/>
  <c r="X28" i="2"/>
  <c r="W29" i="2"/>
  <c r="X29" i="2"/>
  <c r="W30" i="2"/>
  <c r="X30" i="2"/>
  <c r="W31" i="2"/>
  <c r="X31" i="2"/>
  <c r="W32" i="2"/>
  <c r="X32" i="2"/>
  <c r="W33" i="2"/>
  <c r="X33" i="2"/>
  <c r="W34" i="2"/>
  <c r="X34" i="2"/>
  <c r="W35" i="2"/>
  <c r="X35" i="2"/>
  <c r="W36" i="2"/>
  <c r="X36" i="2"/>
  <c r="W37" i="2"/>
  <c r="X37" i="2"/>
  <c r="W38" i="2"/>
  <c r="X38" i="2"/>
  <c r="W39" i="2"/>
  <c r="X39" i="2"/>
  <c r="W40" i="2"/>
  <c r="X40" i="2"/>
  <c r="W41" i="2"/>
  <c r="X41" i="2"/>
  <c r="W42" i="2"/>
  <c r="X42" i="2"/>
  <c r="W43" i="2"/>
  <c r="X43" i="2"/>
  <c r="W44" i="2"/>
  <c r="X44" i="2"/>
  <c r="W45" i="2"/>
  <c r="X45" i="2"/>
  <c r="W46" i="2"/>
  <c r="X46" i="2"/>
  <c r="W47" i="2"/>
  <c r="X47" i="2"/>
  <c r="W48" i="2"/>
  <c r="X48" i="2"/>
  <c r="W49" i="2"/>
  <c r="X49" i="2"/>
  <c r="W50" i="2"/>
  <c r="X50" i="2"/>
  <c r="W51" i="2"/>
  <c r="X51" i="2"/>
  <c r="W52" i="2"/>
  <c r="X52" i="2"/>
  <c r="W53" i="2"/>
  <c r="X53" i="2"/>
  <c r="W54" i="2"/>
  <c r="X54" i="2"/>
  <c r="W55" i="2"/>
  <c r="X55" i="2"/>
  <c r="W56" i="2"/>
  <c r="X56" i="2"/>
  <c r="W57" i="2"/>
  <c r="X57" i="2"/>
  <c r="W58" i="2"/>
  <c r="X58" i="2"/>
  <c r="W59" i="2"/>
  <c r="X59" i="2"/>
  <c r="W60" i="2"/>
  <c r="X60" i="2"/>
  <c r="W61" i="2"/>
  <c r="X61" i="2"/>
  <c r="W62" i="2"/>
  <c r="X62" i="2"/>
  <c r="W63" i="2"/>
  <c r="X63" i="2"/>
  <c r="W64" i="2"/>
  <c r="X64" i="2"/>
  <c r="W65" i="2"/>
  <c r="X65" i="2"/>
  <c r="W66" i="2"/>
  <c r="X66" i="2"/>
  <c r="W67" i="2"/>
  <c r="X67" i="2"/>
  <c r="W68" i="2"/>
  <c r="X68" i="2"/>
  <c r="W69" i="2"/>
  <c r="X69" i="2"/>
  <c r="W70" i="2"/>
  <c r="X70" i="2"/>
  <c r="W71" i="2"/>
  <c r="X71" i="2"/>
  <c r="W72" i="2"/>
  <c r="X72" i="2"/>
  <c r="W73" i="2"/>
  <c r="X73" i="2"/>
  <c r="W74" i="2"/>
  <c r="X74" i="2"/>
  <c r="W75" i="2"/>
  <c r="X75" i="2"/>
  <c r="W76" i="2"/>
  <c r="X76" i="2"/>
  <c r="W77" i="2"/>
  <c r="X77" i="2"/>
  <c r="W78" i="2"/>
  <c r="X78" i="2"/>
  <c r="W79" i="2"/>
  <c r="X79" i="2"/>
  <c r="W80" i="2"/>
  <c r="X80" i="2"/>
  <c r="W81" i="2"/>
  <c r="X81" i="2"/>
  <c r="W82" i="2"/>
  <c r="X82" i="2"/>
  <c r="W83" i="2"/>
  <c r="X83" i="2"/>
  <c r="W84" i="2"/>
  <c r="X84" i="2"/>
  <c r="W85" i="2"/>
  <c r="X85" i="2"/>
  <c r="W86" i="2"/>
  <c r="X86" i="2"/>
  <c r="W87" i="2"/>
  <c r="X87" i="2"/>
  <c r="W88" i="2"/>
  <c r="X88" i="2"/>
  <c r="W89" i="2"/>
  <c r="X89" i="2"/>
  <c r="W90" i="2"/>
  <c r="X90" i="2"/>
  <c r="W91" i="2"/>
  <c r="X91" i="2"/>
  <c r="W92" i="2"/>
  <c r="X92" i="2"/>
  <c r="X2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V2" i="2"/>
  <c r="U2" i="2"/>
  <c r="T2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2" i="2"/>
  <c r="C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O2" i="2"/>
  <c r="N2" i="2"/>
  <c r="M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J2" i="2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2" i="2"/>
  <c r="E2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E4" i="12"/>
  <c r="E3" i="12"/>
  <c r="H99" i="8" l="1"/>
  <c r="F101" i="8"/>
  <c r="I102" i="8"/>
  <c r="I99" i="8"/>
  <c r="G101" i="8"/>
  <c r="E100" i="8"/>
  <c r="H101" i="8"/>
  <c r="F100" i="8"/>
  <c r="I101" i="8"/>
  <c r="G100" i="8"/>
  <c r="E102" i="8"/>
  <c r="E99" i="8"/>
  <c r="H100" i="8"/>
  <c r="F102" i="8"/>
  <c r="G102" i="8"/>
  <c r="E15" i="7"/>
  <c r="F15" i="7"/>
  <c r="E16" i="7"/>
  <c r="F16" i="7"/>
  <c r="E17" i="7"/>
  <c r="F17" i="7"/>
  <c r="E14" i="7"/>
  <c r="F14" i="7"/>
</calcChain>
</file>

<file path=xl/sharedStrings.xml><?xml version="1.0" encoding="utf-8"?>
<sst xmlns="http://schemas.openxmlformats.org/spreadsheetml/2006/main" count="927" uniqueCount="237">
  <si>
    <t>ID</t>
  </si>
  <si>
    <t>Q1.AI_knowledge</t>
  </si>
  <si>
    <t>Q2.AI_sources</t>
  </si>
  <si>
    <t>Q2#1.Internet</t>
  </si>
  <si>
    <t>Q2#2.Books/Papers</t>
  </si>
  <si>
    <t>Q2#3.Social_media</t>
  </si>
  <si>
    <t>Q2#4.Discussions</t>
  </si>
  <si>
    <t>Q2#5.NotInformed</t>
  </si>
  <si>
    <t>Q3#1.AI_dehumanization</t>
  </si>
  <si>
    <t>Q3#2.Job_replacement</t>
  </si>
  <si>
    <t>Q3#3.Problem_solving</t>
  </si>
  <si>
    <t>Q3#4.AI_rulling_society</t>
  </si>
  <si>
    <t>Q4#1.AI_costly</t>
  </si>
  <si>
    <t>Q4#2.Economic_crisis</t>
  </si>
  <si>
    <t>Q4#3.Economic_growth</t>
  </si>
  <si>
    <t>Q4#4.Job_loss</t>
  </si>
  <si>
    <t>Q5.Feelings</t>
  </si>
  <si>
    <t>Q6.Domains</t>
  </si>
  <si>
    <t>Q6#1.Education</t>
  </si>
  <si>
    <t>Q6#2.Medicine</t>
  </si>
  <si>
    <t>Q6#3.Agriculture</t>
  </si>
  <si>
    <t>Q6#4.Constructions</t>
  </si>
  <si>
    <t>Q6#5.Marketing</t>
  </si>
  <si>
    <t>Q6#6.Administration</t>
  </si>
  <si>
    <t>Q6#7.Art</t>
  </si>
  <si>
    <t>Q7.Utility_grade</t>
  </si>
  <si>
    <t>Q8.Advantage_teaching</t>
  </si>
  <si>
    <t>Q9.Advantage_learning</t>
  </si>
  <si>
    <t xml:space="preserve">Q10.Advantage_evaluation </t>
  </si>
  <si>
    <t>Q11.Disadvantage_educational_process</t>
  </si>
  <si>
    <t>Q12.Gender</t>
  </si>
  <si>
    <t>Q13.Year_of_study</t>
  </si>
  <si>
    <t>Q14.Major</t>
  </si>
  <si>
    <t>Q15.Passed_exams</t>
  </si>
  <si>
    <t>Q16.GPA</t>
  </si>
  <si>
    <t>Internet;Books/Scientific papers (physical/online format)</t>
  </si>
  <si>
    <t>Education;Medicine;Marketing</t>
  </si>
  <si>
    <t>Internet;Social media</t>
  </si>
  <si>
    <t>Medicine;Agriculture;Constructions</t>
  </si>
  <si>
    <t>Education;Marketing;Public Administration</t>
  </si>
  <si>
    <t>Education;Medicine</t>
  </si>
  <si>
    <t>Internet</t>
  </si>
  <si>
    <t>Education;Medicine;Agriculture;Constructions</t>
  </si>
  <si>
    <t>Internet;Discussions with family/friends</t>
  </si>
  <si>
    <t>Education;Agriculture;Public Administration</t>
  </si>
  <si>
    <t>Books/Scientific papers (physical/online format);Social media;Discussions with family/friends</t>
  </si>
  <si>
    <t>Education;Medicine;Constructions</t>
  </si>
  <si>
    <t>Internet;Books/Scientific papers (physical/online format);Discussions with family/friends</t>
  </si>
  <si>
    <t>Agriculture;Marketing;Public Administration</t>
  </si>
  <si>
    <t>Education;Medicine;Agriculture;Constructions;Marketing;Public Administration</t>
  </si>
  <si>
    <t>Medicine;Agriculture;Constructions;Public Administration</t>
  </si>
  <si>
    <t>Internet;Books/Scientific papers (physical/online format);Social media</t>
  </si>
  <si>
    <t>Education;Medicine;Art</t>
  </si>
  <si>
    <t>Books/Scientific papers (physical/online format)</t>
  </si>
  <si>
    <t>Medicine;Agriculture;Constructions;Marketing;Public Administration</t>
  </si>
  <si>
    <t>Constructions;Public Administration</t>
  </si>
  <si>
    <t>I don't inform myself about AI</t>
  </si>
  <si>
    <t>Medicine;Agriculture;Marketing</t>
  </si>
  <si>
    <t>Medicine;Constructions;Marketing;Art</t>
  </si>
  <si>
    <t>Internet;Social media;Discussions with family/friends</t>
  </si>
  <si>
    <t>Social media</t>
  </si>
  <si>
    <t>Medicine;Agriculture;Constructions;Art</t>
  </si>
  <si>
    <t>Education;Medicine;Agriculture;Public Administration</t>
  </si>
  <si>
    <t>Medicine;Constructions</t>
  </si>
  <si>
    <t>Internet;Books/Scientific papers (physical/online format);Social media;Discussions with family/friends</t>
  </si>
  <si>
    <t>Medicine</t>
  </si>
  <si>
    <t>Education;Medicine;Agriculture;Marketing;Art</t>
  </si>
  <si>
    <t>Education;Agriculture;Marketing</t>
  </si>
  <si>
    <t>Medicine;Marketing;Art</t>
  </si>
  <si>
    <t>Construction</t>
  </si>
  <si>
    <t>Education;Medicine;Agriculture;Constructions;Marketing;Public Administration;Art</t>
  </si>
  <si>
    <t>Education</t>
  </si>
  <si>
    <t>Education;Medicine;Constructions;Public Administration</t>
  </si>
  <si>
    <t>Education;Medicine;Agriculture</t>
  </si>
  <si>
    <t>Education;Medicine;Marketing;Public Administration;Art</t>
  </si>
  <si>
    <t>Education;Medicine;Public Administration</t>
  </si>
  <si>
    <t>Education;Marketing</t>
  </si>
  <si>
    <t>Agriculture;Constructions</t>
  </si>
  <si>
    <t>Medicine;Agriculture;Public Administration</t>
  </si>
  <si>
    <t>Education;Medicine;Constructions;Marketing</t>
  </si>
  <si>
    <t>Education;Medicine;Agriculture;Marketing</t>
  </si>
  <si>
    <t>Education;Medicine;Agriculture;Constructions;Marketing</t>
  </si>
  <si>
    <t>Education;Medicine;Agriculture;Constructions;Public Administration</t>
  </si>
  <si>
    <t>Medicine;Agriculture</t>
  </si>
  <si>
    <t>Education;Medicine;Marketing;Art</t>
  </si>
  <si>
    <t>Constructions</t>
  </si>
  <si>
    <t>Marketing</t>
  </si>
  <si>
    <t>Medicine;Public Administration</t>
  </si>
  <si>
    <t>Education;Public Administration</t>
  </si>
  <si>
    <t>Public Administration</t>
  </si>
  <si>
    <t>Discussions with family/friends</t>
  </si>
  <si>
    <t>Medicine;Constructions;Public Administration</t>
  </si>
  <si>
    <t>Variable Description</t>
  </si>
  <si>
    <t>Self-assessed knowledge about AI (scale 1–10)</t>
  </si>
  <si>
    <t>Multiple sources from which students learn about AI</t>
  </si>
  <si>
    <t>Internet as a source for learning about AI</t>
  </si>
  <si>
    <t>Books/Papers</t>
  </si>
  <si>
    <t>Books or scientific papers as a source for learning AI</t>
  </si>
  <si>
    <t>Social media as a source for learning AI</t>
  </si>
  <si>
    <t>Discussions</t>
  </si>
  <si>
    <t>Discussions with family or friends as a source</t>
  </si>
  <si>
    <t>NotInformed</t>
  </si>
  <si>
    <t>Student does not inform themselves about AI</t>
  </si>
  <si>
    <t>Belief that AI encourages dehumanization</t>
  </si>
  <si>
    <t>Belief that robots will replace humans at work</t>
  </si>
  <si>
    <t>Belief that AI solves societal problems efficiently</t>
  </si>
  <si>
    <t>Belief that AI will rule society</t>
  </si>
  <si>
    <t>Belief that AI machinery is expensive and resource-intensive</t>
  </si>
  <si>
    <t>Belief that AI will lead to a global economic crisis</t>
  </si>
  <si>
    <t>Belief that AI will aid global economic growth</t>
  </si>
  <si>
    <t>Belief that AI causes job losses</t>
  </si>
  <si>
    <t>Feelings</t>
  </si>
  <si>
    <t>Emotions associated with AI (e.g., curiosity, fear, trust)</t>
  </si>
  <si>
    <t>Domains</t>
  </si>
  <si>
    <t>Domains where AI is expected to have a big impact</t>
  </si>
  <si>
    <t>Belief that AI impacts education</t>
  </si>
  <si>
    <t>Belief that AI impacts medicine</t>
  </si>
  <si>
    <t>Agriculture</t>
  </si>
  <si>
    <t>Belief that AI impacts agriculture</t>
  </si>
  <si>
    <t>Belief that AI impacts construction</t>
  </si>
  <si>
    <t>Belief that AI impacts marketing</t>
  </si>
  <si>
    <t>Administration</t>
  </si>
  <si>
    <t>Belief that AI impacts public administration</t>
  </si>
  <si>
    <t>Art</t>
  </si>
  <si>
    <t>Belief that AI impacts the field of art</t>
  </si>
  <si>
    <t>Rating of AI's usefulness in education (scale 1–10)</t>
  </si>
  <si>
    <t>Perceived main advantage of AI in the teaching process</t>
  </si>
  <si>
    <t>Perceived main advantage of AI in the learning process</t>
  </si>
  <si>
    <t>Perceived main advantage of AI in the evaluation process</t>
  </si>
  <si>
    <t>Perceived main disadvantage of AI in education</t>
  </si>
  <si>
    <t>Gender</t>
  </si>
  <si>
    <t>Gender of the student</t>
  </si>
  <si>
    <t>Year of study (2nd or 3rd year)</t>
  </si>
  <si>
    <t>Major</t>
  </si>
  <si>
    <t>Student's academic major</t>
  </si>
  <si>
    <t>Whether the student passed all exams</t>
  </si>
  <si>
    <t>GPA</t>
  </si>
  <si>
    <t>Student’s GPA for the last year (1–10 Romanian scale)</t>
  </si>
  <si>
    <t>AI knowledge</t>
  </si>
  <si>
    <t>AI sources</t>
  </si>
  <si>
    <t>AI dehumanization</t>
  </si>
  <si>
    <t>Job replacement</t>
  </si>
  <si>
    <t>Problem solving</t>
  </si>
  <si>
    <t>AI rulling society</t>
  </si>
  <si>
    <t>AI costly</t>
  </si>
  <si>
    <t>Economic crisis</t>
  </si>
  <si>
    <t>Economic growth</t>
  </si>
  <si>
    <t>Job loss</t>
  </si>
  <si>
    <t>Advantage teaching</t>
  </si>
  <si>
    <t>Advantage learning</t>
  </si>
  <si>
    <t>Advantage evaluation</t>
  </si>
  <si>
    <t>Disadvantage educational process</t>
  </si>
  <si>
    <t>Year of study</t>
  </si>
  <si>
    <t>Passed exams</t>
  </si>
  <si>
    <t>Utility grade</t>
  </si>
  <si>
    <t>Variable Name</t>
  </si>
  <si>
    <t>Row Labels</t>
  </si>
  <si>
    <t>Grand Total</t>
  </si>
  <si>
    <t>Column Labels</t>
  </si>
  <si>
    <t>Economic Cybernetics</t>
  </si>
  <si>
    <t>Economic Informatics</t>
  </si>
  <si>
    <t>Statistics &amp; Forecasting</t>
  </si>
  <si>
    <t>Year 2</t>
  </si>
  <si>
    <t>Year 3</t>
  </si>
  <si>
    <t>Female</t>
  </si>
  <si>
    <t>Male</t>
  </si>
  <si>
    <t>No</t>
  </si>
  <si>
    <t>Yes</t>
  </si>
  <si>
    <t>Count of Internet</t>
  </si>
  <si>
    <t>Count of Books/Papers</t>
  </si>
  <si>
    <t>Count of Social media</t>
  </si>
  <si>
    <t>Count of Discussions</t>
  </si>
  <si>
    <t>Count of NotInformed</t>
  </si>
  <si>
    <t>AI Sources</t>
  </si>
  <si>
    <t>Fully Agree</t>
  </si>
  <si>
    <t>Neutral</t>
  </si>
  <si>
    <t>Partially Agree</t>
  </si>
  <si>
    <t>Partially Disagree</t>
  </si>
  <si>
    <t>Strongly Disagree</t>
  </si>
  <si>
    <t>Count of AI dehumanization</t>
  </si>
  <si>
    <t>Count of AI costly</t>
  </si>
  <si>
    <t>AI Assistant</t>
  </si>
  <si>
    <t>Engaging Lessons</t>
  </si>
  <si>
    <t>Time Management</t>
  </si>
  <si>
    <t>Count of Advantage teaching</t>
  </si>
  <si>
    <t>Personalized Lessons</t>
  </si>
  <si>
    <t>Universal Access</t>
  </si>
  <si>
    <t>Count of Advantage learning</t>
  </si>
  <si>
    <t>Auto Grading</t>
  </si>
  <si>
    <t>Constant Feedback</t>
  </si>
  <si>
    <t>Fewer Errors</t>
  </si>
  <si>
    <t>Count of Advantage evaluation</t>
  </si>
  <si>
    <t>Data Loss</t>
  </si>
  <si>
    <t>Fewer Interactions</t>
  </si>
  <si>
    <t>Internet Addiction</t>
  </si>
  <si>
    <t>No Student-Teacher Bond</t>
  </si>
  <si>
    <t>Count of Disadvantage educational process</t>
  </si>
  <si>
    <t>Not-Informed</t>
  </si>
  <si>
    <t>Count of Job replacement</t>
  </si>
  <si>
    <t>Count of Problem solving</t>
  </si>
  <si>
    <t>Count of AI rulling society</t>
  </si>
  <si>
    <t>Question 5</t>
  </si>
  <si>
    <t>Count of Economic crisis</t>
  </si>
  <si>
    <t>Count of Job loss</t>
  </si>
  <si>
    <t>Count of Economic growth</t>
  </si>
  <si>
    <t>Question 6</t>
  </si>
  <si>
    <t>Question 7</t>
  </si>
  <si>
    <t>Count of Education</t>
  </si>
  <si>
    <t>Count of Medicine</t>
  </si>
  <si>
    <t>Count of Agriculture</t>
  </si>
  <si>
    <t>Count of Constructions</t>
  </si>
  <si>
    <t>Count of Marketing</t>
  </si>
  <si>
    <t>Count of Administration</t>
  </si>
  <si>
    <t>Count of Art</t>
  </si>
  <si>
    <t>Question 8</t>
  </si>
  <si>
    <t>Question 9</t>
  </si>
  <si>
    <t>Question 10</t>
  </si>
  <si>
    <t>Question 11</t>
  </si>
  <si>
    <t>Question 15</t>
  </si>
  <si>
    <t>Count of Passed exams</t>
  </si>
  <si>
    <t>Question 12</t>
  </si>
  <si>
    <t>Question 13</t>
  </si>
  <si>
    <t>Question 14</t>
  </si>
  <si>
    <t>Count of Gender</t>
  </si>
  <si>
    <t>Count of Year of study</t>
  </si>
  <si>
    <t>Count of Major</t>
  </si>
  <si>
    <t>Total</t>
  </si>
  <si>
    <t>Societal Effects</t>
  </si>
  <si>
    <t>Economic Impacts</t>
  </si>
  <si>
    <t>Areas</t>
  </si>
  <si>
    <t>Question 1</t>
  </si>
  <si>
    <t>Count of AI knowledge</t>
  </si>
  <si>
    <t>Count of Utility grade</t>
  </si>
  <si>
    <t xml:space="preserve">Total </t>
  </si>
  <si>
    <t>Column1</t>
  </si>
  <si>
    <t>Full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</si>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</sst>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8"/>
      <color theme="3"/>
      <name val="Corbel"/>
      <family val="2"/>
      <scheme val="major"/>
    </font>
    <font>
      <b/>
      <sz val="15"/>
      <color theme="3"/>
      <name val="Corbel"/>
      <family val="2"/>
      <scheme val="minor"/>
    </font>
    <font>
      <b/>
      <sz val="13"/>
      <color theme="3"/>
      <name val="Corbel"/>
      <family val="2"/>
      <scheme val="minor"/>
    </font>
    <font>
      <b/>
      <sz val="11"/>
      <color theme="3"/>
      <name val="Corbel"/>
      <family val="2"/>
      <scheme val="minor"/>
    </font>
    <font>
      <sz val="11"/>
      <color rgb="FF006100"/>
      <name val="Corbel"/>
      <family val="2"/>
      <scheme val="minor"/>
    </font>
    <font>
      <sz val="11"/>
      <color rgb="FF9C0006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rgb="FF3F3F76"/>
      <name val="Corbel"/>
      <family val="2"/>
      <scheme val="minor"/>
    </font>
    <font>
      <b/>
      <sz val="11"/>
      <color rgb="FF3F3F3F"/>
      <name val="Corbel"/>
      <family val="2"/>
      <scheme val="minor"/>
    </font>
    <font>
      <b/>
      <sz val="11"/>
      <color rgb="FFFA7D00"/>
      <name val="Corbel"/>
      <family val="2"/>
      <scheme val="minor"/>
    </font>
    <font>
      <sz val="11"/>
      <color rgb="FFFA7D00"/>
      <name val="Corbel"/>
      <family val="2"/>
      <scheme val="minor"/>
    </font>
    <font>
      <b/>
      <sz val="11"/>
      <color theme="0"/>
      <name val="Corbel"/>
      <family val="2"/>
      <scheme val="minor"/>
    </font>
    <font>
      <sz val="11"/>
      <color rgb="FFFF0000"/>
      <name val="Corbel"/>
      <family val="2"/>
      <scheme val="minor"/>
    </font>
    <font>
      <i/>
      <sz val="11"/>
      <color rgb="FF7F7F7F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8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" fontId="18" fillId="0" borderId="0" xfId="0" applyNumberFormat="1" applyFont="1"/>
    <xf numFmtId="0" fontId="16" fillId="0" borderId="0" xfId="0" applyFont="1" applyAlignment="1">
      <alignment horizontal="left"/>
    </xf>
    <xf numFmtId="0" fontId="16" fillId="0" borderId="0" xfId="0" applyFont="1"/>
    <xf numFmtId="1" fontId="16" fillId="0" borderId="0" xfId="0" applyNumberFormat="1" applyFont="1"/>
    <xf numFmtId="9" fontId="18" fillId="0" borderId="0" xfId="42" applyFont="1"/>
    <xf numFmtId="9" fontId="0" fillId="0" borderId="0" xfId="42" applyFont="1"/>
    <xf numFmtId="0" fontId="16" fillId="0" borderId="10" xfId="0" applyFont="1" applyBorder="1"/>
    <xf numFmtId="9" fontId="0" fillId="0" borderId="0" xfId="42" applyFont="1" applyFill="1"/>
    <xf numFmtId="0" fontId="0" fillId="0" borderId="0" xfId="0" applyAlignment="1">
      <alignment horizontal="center"/>
    </xf>
    <xf numFmtId="9" fontId="0" fillId="0" borderId="0" xfId="0" applyNumberFormat="1"/>
    <xf numFmtId="9" fontId="16" fillId="33" borderId="0" xfId="42" applyFont="1" applyFill="1" applyBorder="1"/>
    <xf numFmtId="9" fontId="16" fillId="33" borderId="10" xfId="42" applyFont="1" applyFill="1" applyBorder="1"/>
    <xf numFmtId="9" fontId="0" fillId="0" borderId="0" xfId="42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font>
        <b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alignment horizontal="left" vertical="bottom" textRotation="0" wrapText="0" indent="0" justifyLastLine="0" shrinkToFit="0" readingOrder="0"/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rbel"/>
        <family val="2"/>
        <scheme val="minor"/>
      </font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50C878"/>
      <color rgb="FF228B22"/>
      <color rgb="FF4169E1"/>
      <color rgb="FF87CEEB"/>
      <color rgb="FF800080"/>
      <color rgb="FFFF8C00"/>
      <color rgb="FF000080"/>
      <color rgb="FFA9A9A9"/>
      <color rgb="FF000000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3.xml"/><Relationship Id="rId1" Type="http://schemas.microsoft.com/office/2011/relationships/chartStyle" Target="style13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0.xml"/><Relationship Id="rId1" Type="http://schemas.microsoft.com/office/2011/relationships/chartStyle" Target="style30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Students' Self-Reported Awareness of Artificial Intelligence (Scale 1–10)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'Awareness and Impact of AI'!$E$1</c:f>
              <c:strCache>
                <c:ptCount val="1"/>
                <c:pt idx="0">
                  <c:v>AI knowledge</c:v>
                </c:pt>
              </c:strCache>
            </c:strRef>
          </c:tx>
          <c:spPr>
            <a:solidFill>
              <a:srgbClr val="4169E1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'Awareness and Impact of AI'!$D$2:$D$11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'Awareness and Impact of AI'!$E$2:$E$11</c:f>
              <c:numCache>
                <c:formatCode>0%</c:formatCode>
                <c:ptCount val="10"/>
                <c:pt idx="0">
                  <c:v>3.2967032967032968E-2</c:v>
                </c:pt>
                <c:pt idx="1">
                  <c:v>2.197802197802198E-2</c:v>
                </c:pt>
                <c:pt idx="2">
                  <c:v>4.3956043956043959E-2</c:v>
                </c:pt>
                <c:pt idx="3">
                  <c:v>0.12087912087912088</c:v>
                </c:pt>
                <c:pt idx="4">
                  <c:v>0.18681318681318682</c:v>
                </c:pt>
                <c:pt idx="5">
                  <c:v>0.18681318681318682</c:v>
                </c:pt>
                <c:pt idx="6">
                  <c:v>0.18681318681318682</c:v>
                </c:pt>
                <c:pt idx="7">
                  <c:v>0.14285714285714285</c:v>
                </c:pt>
                <c:pt idx="8">
                  <c:v>5.4945054945054944E-2</c:v>
                </c:pt>
                <c:pt idx="9">
                  <c:v>2.197802197802198E-2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5-4816-99A5-C004C3A64C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6505807"/>
        <c:axId val="166507247"/>
      </c:barChart>
      <c:catAx>
        <c:axId val="16650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AI knowledge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7247"/>
        <c:crosses val="autoZero"/>
        <c:auto val="1"/>
        <c:lblAlgn val="ctr"/>
        <c:lblOffset val="100"/>
        <c:noMultiLvlLbl val="0"/>
      </c:catAx>
      <c:valAx>
        <c:axId val="16650724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650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softEdge rad="635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Perceived Advantages of AI in the Evaluation Process</a:t>
            </a:r>
          </a:p>
        </c:rich>
      </c:tx>
      <c:layout>
        <c:manualLayout>
          <c:xMode val="edge"/>
          <c:yMode val="edge"/>
          <c:x val="0.12140061728395062"/>
          <c:y val="3.52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'AI Influence'!$B$40</c:f>
              <c:strCache>
                <c:ptCount val="1"/>
                <c:pt idx="0">
                  <c:v>Advantage evaluation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rgbClr val="00008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5B-4307-8660-4AF3ED9DF0D8}"/>
              </c:ext>
            </c:extLst>
          </c:dPt>
          <c:dPt>
            <c:idx val="1"/>
            <c:bubble3D val="0"/>
            <c:spPr>
              <a:solidFill>
                <a:srgbClr val="90EE9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5B-4307-8660-4AF3ED9DF0D8}"/>
              </c:ext>
            </c:extLst>
          </c:dPt>
          <c:dPt>
            <c:idx val="2"/>
            <c:bubble3D val="0"/>
            <c:spPr>
              <a:solidFill>
                <a:srgbClr val="70809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5B-4307-8660-4AF3ED9DF0D8}"/>
              </c:ext>
            </c:extLst>
          </c:dPt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'AI Influence'!$A$41:$A$43</c:f>
              <c:strCache>
                <c:ptCount val="3"/>
                <c:pt idx="0">
                  <c:v>Auto Grading</c:v>
                </c:pt>
                <c:pt idx="1">
                  <c:v>Constant Feedback</c:v>
                </c:pt>
                <c:pt idx="2">
                  <c:v>Fewer Errors</c:v>
                </c:pt>
              </c:strCache>
            </c:strRef>
          </c:cat>
          <c:val>
            <c:numRef>
              <c:f>'AI Influence'!$B$41:$B$43</c:f>
              <c:numCache>
                <c:formatCode>0%</c:formatCode>
                <c:ptCount val="3"/>
                <c:pt idx="0">
                  <c:v>0.24175824175824176</c:v>
                </c:pt>
                <c:pt idx="1">
                  <c:v>0.49450549450549453</c:v>
                </c:pt>
                <c:pt idx="2">
                  <c:v>0.26373626373626374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5B-4307-8660-4AF3ED9DF0D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Perceived Disadvantages of AI in the Educational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'AI Influence'!$B$57</c:f>
              <c:strCache>
                <c:ptCount val="1"/>
                <c:pt idx="0">
                  <c:v>Count of Disadvantage educational process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rgbClr val="70809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A9-4191-A8CA-869B65ED99DA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5A9-4191-A8CA-869B65ED99DA}"/>
              </c:ext>
            </c:extLst>
          </c:dPt>
          <c:dPt>
            <c:idx val="2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5A9-4191-A8CA-869B65ED99DA}"/>
              </c:ext>
            </c:extLst>
          </c:dPt>
          <c:dPt>
            <c:idx val="3"/>
            <c:bubble3D val="0"/>
            <c:spPr>
              <a:solidFill>
                <a:srgbClr val="8B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A9-4191-A8CA-869B65ED99DA}"/>
              </c:ext>
            </c:extLst>
          </c:dPt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'AI Influence'!$A$58:$A$61</c:f>
              <c:strCache>
                <c:ptCount val="4"/>
                <c:pt idx="0">
                  <c:v>Data Loss</c:v>
                </c:pt>
                <c:pt idx="1">
                  <c:v>Fewer Interactions</c:v>
                </c:pt>
                <c:pt idx="2">
                  <c:v>Internet Addiction</c:v>
                </c:pt>
                <c:pt idx="3">
                  <c:v>No Student-Teacher Bond</c:v>
                </c:pt>
              </c:strCache>
            </c:strRef>
          </c:cat>
          <c:val>
            <c:numRef>
              <c:f>'AI Influence'!$B$58:$B$61</c:f>
              <c:numCache>
                <c:formatCode>0%</c:formatCode>
                <c:ptCount val="4"/>
                <c:pt idx="0">
                  <c:v>0.10989010989010989</c:v>
                </c:pt>
                <c:pt idx="1">
                  <c:v>0.25274725274725274</c:v>
                </c:pt>
                <c:pt idx="2">
                  <c:v>0.26373626373626374</c:v>
                </c:pt>
                <c:pt idx="3">
                  <c:v>0.37362637362637363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A9-4191-A8CA-869B65ED99D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993827160493838E-2"/>
          <c:y val="0.11965806878306878"/>
          <c:w val="0.93888888888888888"/>
          <c:h val="0.6626030456379077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Demographics!$F$2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 dpi="0" rotWithShape="1">
                <a:blip xmlns:r="http://schemas.openxmlformats.org/officeDocument/2006/relationships" r:embed="rId3">
                  <a:alphaModFix amt="95000"/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1D-4C72-AB2F-58451B7BCB14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1D-4C72-AB2F-58451B7BCB14}"/>
              </c:ext>
            </c:extLst>
          </c:dPt>
          <c:cat>
            <c:strRef>
              <c:f>Demographics!$D$3:$D$4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Demographics!$F$3:$F$4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1D-4C72-AB2F-58451B7BCB14}"/>
            </c:ext>
          </c:extLst>
        </c:ser>
        <c:ser>
          <c:idx val="0"/>
          <c:order val="1"/>
          <c:tx>
            <c:strRef>
              <c:f>Demographics!$E$2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6-DC1D-4C72-AB2F-58451B7BCB14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8-DC1D-4C72-AB2F-58451B7BCB14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-0.2546296296296296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1D-4C72-AB2F-58451B7BCB14}"/>
                </c:ext>
              </c:extLst>
            </c:dLbl>
            <c:dLbl>
              <c:idx val="1"/>
              <c:layout>
                <c:manualLayout>
                  <c:x val="5.5555555555555558E-3"/>
                  <c:y val="-0.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C1D-4C72-AB2F-58451B7BCB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kumimoji="0" lang="en-US" sz="1300" b="1" i="0" u="none" strike="noStrike" kern="1200" cap="none" spc="10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  <a:uLnTx/>
                    <a:uFillTx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Demographics!$D$3:$D$4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Demographics!$E$3:$E$4</c:f>
              <c:numCache>
                <c:formatCode>0%</c:formatCode>
                <c:ptCount val="2"/>
                <c:pt idx="0">
                  <c:v>0.64835164835164838</c:v>
                </c:pt>
                <c:pt idx="1">
                  <c:v>0.35164835164835168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1D-4C72-AB2F-58451B7BC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13599183"/>
        <c:axId val="1013598703"/>
      </c:barChart>
      <c:catAx>
        <c:axId val="101359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3598703"/>
        <c:crosses val="autoZero"/>
        <c:auto val="1"/>
        <c:lblAlgn val="ctr"/>
        <c:lblOffset val="100"/>
        <c:noMultiLvlLbl val="0"/>
      </c:catAx>
      <c:valAx>
        <c:axId val="1013598703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01359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noFill/>
      <a:round/>
    </a:ln>
    <a:effectLst>
      <a:softEdge rad="1270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Year of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Demographics!$E$8</c:f>
              <c:strCache>
                <c:ptCount val="1"/>
                <c:pt idx="0">
                  <c:v>Year of study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228B22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06-4482-99B9-BE9CCB7A0905}"/>
              </c:ext>
            </c:extLst>
          </c:dPt>
          <c:dPt>
            <c:idx val="1"/>
            <c:invertIfNegative val="0"/>
            <c:bubble3D val="0"/>
            <c:spPr>
              <a:solidFill>
                <a:srgbClr val="4169E1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906-4482-99B9-BE9CCB7A09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Demographics!$D$9:$D$10</c:f>
              <c:strCache>
                <c:ptCount val="2"/>
                <c:pt idx="0">
                  <c:v>Year 2</c:v>
                </c:pt>
                <c:pt idx="1">
                  <c:v>Year 3</c:v>
                </c:pt>
              </c:strCache>
            </c:strRef>
          </c:cat>
          <c:val>
            <c:numRef>
              <c:f>Demographics!$E$9:$E$10</c:f>
              <c:numCache>
                <c:formatCode>0%</c:formatCode>
                <c:ptCount val="2"/>
                <c:pt idx="0">
                  <c:v>0.37362637362637363</c:v>
                </c:pt>
                <c:pt idx="1">
                  <c:v>0.62637362637362637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6-4482-99B9-BE9CCB7A09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98487007"/>
        <c:axId val="1868173423"/>
      </c:barChart>
      <c:catAx>
        <c:axId val="169848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8173423"/>
        <c:crosses val="autoZero"/>
        <c:auto val="1"/>
        <c:lblAlgn val="ctr"/>
        <c:lblOffset val="100"/>
        <c:noMultiLvlLbl val="0"/>
      </c:catAx>
      <c:valAx>
        <c:axId val="186817342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9848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noFill/>
      <a:round/>
    </a:ln>
    <a:effectLst>
      <a:softEdge rad="1270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Demographics!$E$23</c:f>
              <c:strCache>
                <c:ptCount val="1"/>
                <c:pt idx="0">
                  <c:v>Passed exams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169E1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BC-41A3-861D-C1C8D39ED7F9}"/>
              </c:ext>
            </c:extLst>
          </c:dPt>
          <c:dPt>
            <c:idx val="1"/>
            <c:invertIfNegative val="0"/>
            <c:bubble3D val="0"/>
            <c:spPr>
              <a:solidFill>
                <a:srgbClr val="228B22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BC-41A3-861D-C1C8D39ED7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Demographics!$D$24:$D$25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Demographics!$E$24:$E$25</c:f>
              <c:numCache>
                <c:formatCode>0%</c:formatCode>
                <c:ptCount val="2"/>
                <c:pt idx="0">
                  <c:v>0.25274725274725274</c:v>
                </c:pt>
                <c:pt idx="1">
                  <c:v>0.74725274725274726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BC-41A3-861D-C1C8D39ED7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6363535"/>
        <c:axId val="1566361135"/>
      </c:barChart>
      <c:catAx>
        <c:axId val="156636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cap="all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66361135"/>
        <c:crosses val="autoZero"/>
        <c:auto val="1"/>
        <c:lblAlgn val="ctr"/>
        <c:lblOffset val="100"/>
        <c:noMultiLvlLbl val="0"/>
      </c:catAx>
      <c:valAx>
        <c:axId val="156636113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663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6350" cap="flat" cmpd="sng" algn="ctr">
      <a:noFill/>
      <a:round/>
    </a:ln>
    <a:effectLst>
      <a:softEdge rad="1270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1" i="0" u="none" strike="noStrike" kern="1200" spc="100" baseline="0" dirty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Perceptions of AI’s Impact on Job Loss Across Academic Majors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3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30983606557377"/>
          <c:y val="0.22622215081405314"/>
          <c:w val="0.63111839708561024"/>
          <c:h val="0.6201738788917452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'Societal Effects'!$G$31</c:f>
              <c:strCache>
                <c:ptCount val="1"/>
                <c:pt idx="0">
                  <c:v>Fully Agree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Effects'!$H$29:$J$30</c:f>
              <c:strCache>
                <c:ptCount val="3"/>
                <c:pt idx="0">
                  <c:v>Economic Cybernetics</c:v>
                </c:pt>
                <c:pt idx="1">
                  <c:v>Economic Informatics</c:v>
                </c:pt>
                <c:pt idx="2">
                  <c:v>Statistics &amp; Forecasting</c:v>
                </c:pt>
              </c:strCache>
            </c:strRef>
          </c:cat>
          <c:val>
            <c:numRef>
              <c:f>'Societal Effects'!$H$31:$J$31</c:f>
              <c:numCache>
                <c:formatCode>0%</c:formatCode>
                <c:ptCount val="3"/>
                <c:pt idx="0">
                  <c:v>0.13333333333333333</c:v>
                </c:pt>
                <c:pt idx="1">
                  <c:v>8.6956521739130432E-2</c:v>
                </c:pt>
                <c:pt idx="2">
                  <c:v>0.13157894736842105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C-4289-8F82-8F079AF6687B}"/>
            </c:ext>
          </c:extLst>
        </c:ser>
        <c:ser>
          <c:idx val="1"/>
          <c:order val="1"/>
          <c:tx>
            <c:strRef>
              <c:f>'Societal Effects'!$G$32</c:f>
              <c:strCache>
                <c:ptCount val="1"/>
                <c:pt idx="0">
                  <c:v>Partially Agree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Effects'!$H$29:$J$30</c:f>
              <c:strCache>
                <c:ptCount val="3"/>
                <c:pt idx="0">
                  <c:v>Economic Cybernetics</c:v>
                </c:pt>
                <c:pt idx="1">
                  <c:v>Economic Informatics</c:v>
                </c:pt>
                <c:pt idx="2">
                  <c:v>Statistics &amp; Forecasting</c:v>
                </c:pt>
              </c:strCache>
            </c:strRef>
          </c:cat>
          <c:val>
            <c:numRef>
              <c:f>'Societal Effects'!$H$32:$J$32</c:f>
              <c:numCache>
                <c:formatCode>0%</c:formatCode>
                <c:ptCount val="3"/>
                <c:pt idx="0">
                  <c:v>0.4</c:v>
                </c:pt>
                <c:pt idx="1">
                  <c:v>0.34782608695652173</c:v>
                </c:pt>
                <c:pt idx="2">
                  <c:v>0.52631578947368418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C-4289-8F82-8F079AF6687B}"/>
            </c:ext>
          </c:extLst>
        </c:ser>
        <c:ser>
          <c:idx val="2"/>
          <c:order val="2"/>
          <c:tx>
            <c:strRef>
              <c:f>'Societal Effects'!$G$33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Effects'!$H$29:$J$30</c:f>
              <c:strCache>
                <c:ptCount val="3"/>
                <c:pt idx="0">
                  <c:v>Economic Cybernetics</c:v>
                </c:pt>
                <c:pt idx="1">
                  <c:v>Economic Informatics</c:v>
                </c:pt>
                <c:pt idx="2">
                  <c:v>Statistics &amp; Forecasting</c:v>
                </c:pt>
              </c:strCache>
            </c:strRef>
          </c:cat>
          <c:val>
            <c:numRef>
              <c:f>'Societal Effects'!$H$33:$J$33</c:f>
              <c:numCache>
                <c:formatCode>0%</c:formatCode>
                <c:ptCount val="3"/>
                <c:pt idx="0">
                  <c:v>0.13333333333333333</c:v>
                </c:pt>
                <c:pt idx="1">
                  <c:v>0.30434782608695654</c:v>
                </c:pt>
                <c:pt idx="2">
                  <c:v>0.18421052631578946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C-4289-8F82-8F079AF6687B}"/>
            </c:ext>
          </c:extLst>
        </c:ser>
        <c:ser>
          <c:idx val="3"/>
          <c:order val="3"/>
          <c:tx>
            <c:strRef>
              <c:f>'Societal Effects'!$G$34</c:f>
              <c:strCache>
                <c:ptCount val="1"/>
                <c:pt idx="0">
                  <c:v>Partially Disagree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Effects'!$H$29:$J$30</c:f>
              <c:strCache>
                <c:ptCount val="3"/>
                <c:pt idx="0">
                  <c:v>Economic Cybernetics</c:v>
                </c:pt>
                <c:pt idx="1">
                  <c:v>Economic Informatics</c:v>
                </c:pt>
                <c:pt idx="2">
                  <c:v>Statistics &amp; Forecasting</c:v>
                </c:pt>
              </c:strCache>
            </c:strRef>
          </c:cat>
          <c:val>
            <c:numRef>
              <c:f>'Societal Effects'!$H$34:$J$34</c:f>
              <c:numCache>
                <c:formatCode>0%</c:formatCode>
                <c:ptCount val="3"/>
                <c:pt idx="0">
                  <c:v>0.33333333333333331</c:v>
                </c:pt>
                <c:pt idx="1">
                  <c:v>0.13043478260869565</c:v>
                </c:pt>
                <c:pt idx="2">
                  <c:v>0.13157894736842105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CC-4289-8F82-8F079AF6687B}"/>
            </c:ext>
          </c:extLst>
        </c:ser>
        <c:ser>
          <c:idx val="4"/>
          <c:order val="4"/>
          <c:tx>
            <c:strRef>
              <c:f>'Societal Effects'!$G$35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CC-4289-8F82-8F079AF6687B}"/>
                </c:ext>
              </c:extLst>
            </c:dLbl>
            <c:dLbl>
              <c:idx val="2"/>
              <c:layout>
                <c:manualLayout>
                  <c:x val="1.1111111111110907E-2"/>
                  <c:y val="-4.2437781360066642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CC-4289-8F82-8F079AF668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Effects'!$H$29:$J$30</c:f>
              <c:strCache>
                <c:ptCount val="3"/>
                <c:pt idx="0">
                  <c:v>Economic Cybernetics</c:v>
                </c:pt>
                <c:pt idx="1">
                  <c:v>Economic Informatics</c:v>
                </c:pt>
                <c:pt idx="2">
                  <c:v>Statistics &amp; Forecasting</c:v>
                </c:pt>
              </c:strCache>
            </c:strRef>
          </c:cat>
          <c:val>
            <c:numRef>
              <c:f>'Societal Effects'!$H$35:$J$35</c:f>
              <c:numCache>
                <c:formatCode>0%</c:formatCode>
                <c:ptCount val="3"/>
                <c:pt idx="0">
                  <c:v>0</c:v>
                </c:pt>
                <c:pt idx="1">
                  <c:v>0.13043478260869565</c:v>
                </c:pt>
                <c:pt idx="2">
                  <c:v>2.6315789473684209E-2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CC-4289-8F82-8F079AF668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8038815"/>
        <c:axId val="1798039295"/>
      </c:barChart>
      <c:catAx>
        <c:axId val="1798038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39295"/>
        <c:crosses val="autoZero"/>
        <c:auto val="1"/>
        <c:lblAlgn val="ctr"/>
        <c:lblOffset val="100"/>
        <c:noMultiLvlLbl val="0"/>
      </c:catAx>
      <c:valAx>
        <c:axId val="1798039295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980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  <a:softEdge rad="635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Students' Self-Reported Awareness of Artificial Intelligence (Scale 1–10)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'Awareness and Impact of AI'!$E$1</c:f>
              <c:strCache>
                <c:ptCount val="1"/>
                <c:pt idx="0">
                  <c:v>AI knowledge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'Awareness and Impact of AI'!$D$2:$D$11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'Awareness and Impact of AI'!$E$2:$E$11</c:f>
              <c:numCache>
                <c:formatCode>0%</c:formatCode>
                <c:ptCount val="10"/>
                <c:pt idx="0">
                  <c:v>3.2967032967032968E-2</c:v>
                </c:pt>
                <c:pt idx="1">
                  <c:v>2.197802197802198E-2</c:v>
                </c:pt>
                <c:pt idx="2">
                  <c:v>4.3956043956043959E-2</c:v>
                </c:pt>
                <c:pt idx="3">
                  <c:v>0.12087912087912088</c:v>
                </c:pt>
                <c:pt idx="4">
                  <c:v>0.18681318681318682</c:v>
                </c:pt>
                <c:pt idx="5">
                  <c:v>0.18681318681318682</c:v>
                </c:pt>
                <c:pt idx="6">
                  <c:v>0.18681318681318682</c:v>
                </c:pt>
                <c:pt idx="7">
                  <c:v>0.14285714285714285</c:v>
                </c:pt>
                <c:pt idx="8">
                  <c:v>5.4945054945054944E-2</c:v>
                </c:pt>
                <c:pt idx="9">
                  <c:v>2.197802197802198E-2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2-4990-8E81-B04837B45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505807"/>
        <c:axId val="166507247"/>
      </c:barChart>
      <c:catAx>
        <c:axId val="16650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AI knowledge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7247"/>
        <c:crosses val="autoZero"/>
        <c:auto val="1"/>
        <c:lblAlgn val="ctr"/>
        <c:lblOffset val="100"/>
        <c:noMultiLvlLbl val="0"/>
      </c:catAx>
      <c:valAx>
        <c:axId val="16650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Perceived Usefulness of AI in the Educational Process (Scale 1–10)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'Awareness and Impact of AI'!$E$24</c:f>
              <c:strCache>
                <c:ptCount val="1"/>
                <c:pt idx="0">
                  <c:v>Count of Utility grade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'Awareness and Impact of AI'!$D$25:$D$33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'Awareness and Impact of AI'!$E$25:$E$33</c:f>
              <c:numCache>
                <c:formatCode>0%</c:formatCode>
                <c:ptCount val="9"/>
                <c:pt idx="0">
                  <c:v>2.197802197802198E-2</c:v>
                </c:pt>
                <c:pt idx="1">
                  <c:v>4.3956043956043959E-2</c:v>
                </c:pt>
                <c:pt idx="2">
                  <c:v>5.4945054945054944E-2</c:v>
                </c:pt>
                <c:pt idx="3">
                  <c:v>4.3956043956043959E-2</c:v>
                </c:pt>
                <c:pt idx="4">
                  <c:v>0.14285714285714285</c:v>
                </c:pt>
                <c:pt idx="5">
                  <c:v>0.15384615384615385</c:v>
                </c:pt>
                <c:pt idx="6">
                  <c:v>0.18681318681318682</c:v>
                </c:pt>
                <c:pt idx="7">
                  <c:v>0.12087912087912088</c:v>
                </c:pt>
                <c:pt idx="8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A-4855-8235-4C0277FB92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972639"/>
        <c:axId val="165968799"/>
      </c:barChart>
      <c:catAx>
        <c:axId val="16597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</a:t>
                </a:r>
                <a:r>
                  <a:rPr lang="en-US" baseline="0"/>
                  <a:t> 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8799"/>
        <c:crosses val="autoZero"/>
        <c:auto val="1"/>
        <c:lblAlgn val="ctr"/>
        <c:lblOffset val="100"/>
        <c:noMultiLvlLbl val="0"/>
      </c:catAx>
      <c:valAx>
        <c:axId val="16596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Common sources students use to learn about 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'Common AI sources of students '!$E$13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'Common AI sources of students '!$D$14:$D$18</c:f>
              <c:strCache>
                <c:ptCount val="5"/>
                <c:pt idx="0">
                  <c:v>Internet</c:v>
                </c:pt>
                <c:pt idx="1">
                  <c:v>Books/Papers</c:v>
                </c:pt>
                <c:pt idx="2">
                  <c:v>Social media</c:v>
                </c:pt>
                <c:pt idx="3">
                  <c:v>Discussions</c:v>
                </c:pt>
                <c:pt idx="4">
                  <c:v>Not-Informed</c:v>
                </c:pt>
              </c:strCache>
            </c:strRef>
          </c:cat>
          <c:val>
            <c:numRef>
              <c:f>'Common AI sources of students '!$E$14:$E$18</c:f>
              <c:numCache>
                <c:formatCode>0%</c:formatCode>
                <c:ptCount val="5"/>
                <c:pt idx="0">
                  <c:v>5.9649122807017542E-2</c:v>
                </c:pt>
                <c:pt idx="1">
                  <c:v>0.20701754385964913</c:v>
                </c:pt>
                <c:pt idx="2">
                  <c:v>0.17894736842105263</c:v>
                </c:pt>
                <c:pt idx="3">
                  <c:v>0.256140350877193</c:v>
                </c:pt>
                <c:pt idx="4">
                  <c:v>0.2982456140350877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D-4624-AC15-B080CADFFF05}"/>
            </c:ext>
          </c:extLst>
        </c:ser>
        <c:ser>
          <c:idx val="1"/>
          <c:order val="1"/>
          <c:tx>
            <c:strRef>
              <c:f>'Common AI sources of students '!$F$13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'Common AI sources of students '!$D$14:$D$18</c:f>
              <c:strCache>
                <c:ptCount val="5"/>
                <c:pt idx="0">
                  <c:v>Internet</c:v>
                </c:pt>
                <c:pt idx="1">
                  <c:v>Books/Papers</c:v>
                </c:pt>
                <c:pt idx="2">
                  <c:v>Social media</c:v>
                </c:pt>
                <c:pt idx="3">
                  <c:v>Discussions</c:v>
                </c:pt>
                <c:pt idx="4">
                  <c:v>Not-Informed</c:v>
                </c:pt>
              </c:strCache>
            </c:strRef>
          </c:cat>
          <c:val>
            <c:numRef>
              <c:f>'Common AI sources of students '!$F$14:$F$18</c:f>
              <c:numCache>
                <c:formatCode>0%</c:formatCode>
                <c:ptCount val="5"/>
                <c:pt idx="0">
                  <c:v>0.43529411764705883</c:v>
                </c:pt>
                <c:pt idx="1">
                  <c:v>0.18823529411764706</c:v>
                </c:pt>
                <c:pt idx="2">
                  <c:v>0.23529411764705882</c:v>
                </c:pt>
                <c:pt idx="3">
                  <c:v>0.10588235294117647</c:v>
                </c:pt>
                <c:pt idx="4">
                  <c:v>3.5294117647058823E-2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D-4624-AC15-B080CADFFF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0985071"/>
        <c:axId val="300984111"/>
      </c:barChart>
      <c:catAx>
        <c:axId val="30098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84111"/>
        <c:crosses val="autoZero"/>
        <c:auto val="1"/>
        <c:lblAlgn val="ctr"/>
        <c:lblOffset val="100"/>
        <c:noMultiLvlLbl val="0"/>
      </c:catAx>
      <c:valAx>
        <c:axId val="3009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8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Distribution of Student Opinions on the Societal Effects of AI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'Societal Effects'!$E$98</c:f>
              <c:strCache>
                <c:ptCount val="1"/>
                <c:pt idx="0">
                  <c:v>Fully 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'Societal Effects'!$D$99:$D$102</c:f>
              <c:strCache>
                <c:ptCount val="4"/>
                <c:pt idx="0">
                  <c:v>AI dehumanization</c:v>
                </c:pt>
                <c:pt idx="1">
                  <c:v>Job replacement</c:v>
                </c:pt>
                <c:pt idx="2">
                  <c:v>Problem solving</c:v>
                </c:pt>
                <c:pt idx="3">
                  <c:v>AI rulling society</c:v>
                </c:pt>
              </c:strCache>
            </c:strRef>
          </c:cat>
          <c:val>
            <c:numRef>
              <c:f>'Societal Effects'!$E$99:$E$102</c:f>
              <c:numCache>
                <c:formatCode>0%</c:formatCode>
                <c:ptCount val="4"/>
                <c:pt idx="0">
                  <c:v>7.6923076923076927E-2</c:v>
                </c:pt>
                <c:pt idx="1">
                  <c:v>0.18461538461538463</c:v>
                </c:pt>
                <c:pt idx="2">
                  <c:v>0.66153846153846152</c:v>
                </c:pt>
                <c:pt idx="3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9-4CB0-8434-B4C227DDF9AF}"/>
            </c:ext>
          </c:extLst>
        </c:ser>
        <c:ser>
          <c:idx val="1"/>
          <c:order val="1"/>
          <c:tx>
            <c:strRef>
              <c:f>'Societal Effects'!$F$98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'Societal Effects'!$D$99:$D$102</c:f>
              <c:strCache>
                <c:ptCount val="4"/>
                <c:pt idx="0">
                  <c:v>AI dehumanization</c:v>
                </c:pt>
                <c:pt idx="1">
                  <c:v>Job replacement</c:v>
                </c:pt>
                <c:pt idx="2">
                  <c:v>Problem solving</c:v>
                </c:pt>
                <c:pt idx="3">
                  <c:v>AI rulling society</c:v>
                </c:pt>
              </c:strCache>
            </c:strRef>
          </c:cat>
          <c:val>
            <c:numRef>
              <c:f>'Societal Effects'!$F$99:$F$102</c:f>
              <c:numCache>
                <c:formatCode>0%</c:formatCode>
                <c:ptCount val="4"/>
                <c:pt idx="0">
                  <c:v>0.31428571428571428</c:v>
                </c:pt>
                <c:pt idx="1">
                  <c:v>0.21428571428571427</c:v>
                </c:pt>
                <c:pt idx="2">
                  <c:v>4.2857142857142858E-2</c:v>
                </c:pt>
                <c:pt idx="3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9-4CB0-8434-B4C227DDF9AF}"/>
            </c:ext>
          </c:extLst>
        </c:ser>
        <c:ser>
          <c:idx val="2"/>
          <c:order val="2"/>
          <c:tx>
            <c:strRef>
              <c:f>'Societal Effects'!$G$98</c:f>
              <c:strCache>
                <c:ptCount val="1"/>
                <c:pt idx="0">
                  <c:v>Partially Agree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'Societal Effects'!$D$99:$D$102</c:f>
              <c:strCache>
                <c:ptCount val="4"/>
                <c:pt idx="0">
                  <c:v>AI dehumanization</c:v>
                </c:pt>
                <c:pt idx="1">
                  <c:v>Job replacement</c:v>
                </c:pt>
                <c:pt idx="2">
                  <c:v>Problem solving</c:v>
                </c:pt>
                <c:pt idx="3">
                  <c:v>AI rulling society</c:v>
                </c:pt>
              </c:strCache>
            </c:strRef>
          </c:cat>
          <c:val>
            <c:numRef>
              <c:f>'Societal Effects'!$G$99:$G$102</c:f>
              <c:numCache>
                <c:formatCode>0%</c:formatCode>
                <c:ptCount val="4"/>
                <c:pt idx="0">
                  <c:v>0.15957446808510639</c:v>
                </c:pt>
                <c:pt idx="1">
                  <c:v>0.35106382978723405</c:v>
                </c:pt>
                <c:pt idx="2">
                  <c:v>0.37234042553191488</c:v>
                </c:pt>
                <c:pt idx="3">
                  <c:v>0.11702127659574468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F9-4CB0-8434-B4C227DDF9AF}"/>
            </c:ext>
          </c:extLst>
        </c:ser>
        <c:ser>
          <c:idx val="3"/>
          <c:order val="3"/>
          <c:tx>
            <c:strRef>
              <c:f>'Societal Effects'!$H$98</c:f>
              <c:strCache>
                <c:ptCount val="1"/>
                <c:pt idx="0">
                  <c:v>Partially Disagree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'Societal Effects'!$D$99:$D$102</c:f>
              <c:strCache>
                <c:ptCount val="4"/>
                <c:pt idx="0">
                  <c:v>AI dehumanization</c:v>
                </c:pt>
                <c:pt idx="1">
                  <c:v>Job replacement</c:v>
                </c:pt>
                <c:pt idx="2">
                  <c:v>Problem solving</c:v>
                </c:pt>
                <c:pt idx="3">
                  <c:v>AI rulling society</c:v>
                </c:pt>
              </c:strCache>
            </c:strRef>
          </c:cat>
          <c:val>
            <c:numRef>
              <c:f>'Societal Effects'!$H$99:$H$102</c:f>
              <c:numCache>
                <c:formatCode>0%</c:formatCode>
                <c:ptCount val="4"/>
                <c:pt idx="0">
                  <c:v>0.37662337662337664</c:v>
                </c:pt>
                <c:pt idx="1">
                  <c:v>0.29870129870129869</c:v>
                </c:pt>
                <c:pt idx="2">
                  <c:v>0.1038961038961039</c:v>
                </c:pt>
                <c:pt idx="3">
                  <c:v>0.22077922077922077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F9-4CB0-8434-B4C227DDF9AF}"/>
            </c:ext>
          </c:extLst>
        </c:ser>
        <c:ser>
          <c:idx val="4"/>
          <c:order val="4"/>
          <c:tx>
            <c:strRef>
              <c:f>'Societal Effects'!$I$98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'Societal Effects'!$D$99:$D$102</c:f>
              <c:strCache>
                <c:ptCount val="4"/>
                <c:pt idx="0">
                  <c:v>AI dehumanization</c:v>
                </c:pt>
                <c:pt idx="1">
                  <c:v>Job replacement</c:v>
                </c:pt>
                <c:pt idx="2">
                  <c:v>Problem solving</c:v>
                </c:pt>
                <c:pt idx="3">
                  <c:v>AI rulling society</c:v>
                </c:pt>
              </c:strCache>
            </c:strRef>
          </c:cat>
          <c:val>
            <c:numRef>
              <c:f>'Societal Effects'!$I$99:$I$102</c:f>
              <c:numCache>
                <c:formatCode>0%</c:formatCode>
                <c:ptCount val="4"/>
                <c:pt idx="0">
                  <c:v>0.34482758620689657</c:v>
                </c:pt>
                <c:pt idx="1">
                  <c:v>0.13793103448275862</c:v>
                </c:pt>
                <c:pt idx="2">
                  <c:v>3.4482758620689655E-2</c:v>
                </c:pt>
                <c:pt idx="3">
                  <c:v>0.48275862068965519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F9-4CB0-8434-B4C227DDF9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0077311"/>
        <c:axId val="220072991"/>
      </c:barChart>
      <c:catAx>
        <c:axId val="22007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72991"/>
        <c:crosses val="autoZero"/>
        <c:auto val="1"/>
        <c:lblAlgn val="ctr"/>
        <c:lblOffset val="100"/>
        <c:noMultiLvlLbl val="0"/>
      </c:catAx>
      <c:valAx>
        <c:axId val="22007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7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Perceived Usefulness of AI in the Educational Process (Scale 1–10)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'Awareness and Impact of AI'!$E$24</c:f>
              <c:strCache>
                <c:ptCount val="1"/>
                <c:pt idx="0">
                  <c:v>Count of Utility grade</c:v>
                </c:pt>
              </c:strCache>
            </c:strRef>
          </c:tx>
          <c:spPr>
            <a:solidFill>
              <a:srgbClr val="FF8C0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6.92422884020684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99-4FCE-8085-4E66DCE48D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'Awareness and Impact of AI'!$D$25:$D$33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'Awareness and Impact of AI'!$E$25:$E$33</c:f>
              <c:numCache>
                <c:formatCode>0%</c:formatCode>
                <c:ptCount val="9"/>
                <c:pt idx="0">
                  <c:v>2.197802197802198E-2</c:v>
                </c:pt>
                <c:pt idx="1">
                  <c:v>4.3956043956043959E-2</c:v>
                </c:pt>
                <c:pt idx="2">
                  <c:v>5.4945054945054944E-2</c:v>
                </c:pt>
                <c:pt idx="3">
                  <c:v>4.3956043956043959E-2</c:v>
                </c:pt>
                <c:pt idx="4">
                  <c:v>0.14285714285714285</c:v>
                </c:pt>
                <c:pt idx="5">
                  <c:v>0.15384615384615385</c:v>
                </c:pt>
                <c:pt idx="6">
                  <c:v>0.18681318681318682</c:v>
                </c:pt>
                <c:pt idx="7">
                  <c:v>0.12087912087912088</c:v>
                </c:pt>
                <c:pt idx="8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C-4630-8C5E-2A17911B38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5972639"/>
        <c:axId val="165968799"/>
      </c:barChart>
      <c:catAx>
        <c:axId val="16597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Utility 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8799"/>
        <c:crosses val="autoZero"/>
        <c:auto val="1"/>
        <c:lblAlgn val="ctr"/>
        <c:lblOffset val="100"/>
        <c:noMultiLvlLbl val="0"/>
      </c:catAx>
      <c:valAx>
        <c:axId val="16596879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597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softEdge rad="635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Perceptions of AI’s Impact on Job Loss Across Academic Majors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'Societal Effects'!$G$31</c:f>
              <c:strCache>
                <c:ptCount val="1"/>
                <c:pt idx="0">
                  <c:v>Fully Agree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Effects'!$H$29:$J$30</c:f>
              <c:strCache>
                <c:ptCount val="3"/>
                <c:pt idx="0">
                  <c:v>Economic Cybernetics</c:v>
                </c:pt>
                <c:pt idx="1">
                  <c:v>Economic Informatics</c:v>
                </c:pt>
                <c:pt idx="2">
                  <c:v>Statistics &amp; Forecasting</c:v>
                </c:pt>
              </c:strCache>
            </c:strRef>
          </c:cat>
          <c:val>
            <c:numRef>
              <c:f>'Societal Effects'!$H$31:$J$31</c:f>
              <c:numCache>
                <c:formatCode>0%</c:formatCode>
                <c:ptCount val="3"/>
                <c:pt idx="0">
                  <c:v>0.13333333333333333</c:v>
                </c:pt>
                <c:pt idx="1">
                  <c:v>8.6956521739130432E-2</c:v>
                </c:pt>
                <c:pt idx="2">
                  <c:v>0.13157894736842105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3-4A1C-9E36-42ABA50CBC86}"/>
            </c:ext>
          </c:extLst>
        </c:ser>
        <c:ser>
          <c:idx val="1"/>
          <c:order val="1"/>
          <c:tx>
            <c:strRef>
              <c:f>'Societal Effects'!$G$32</c:f>
              <c:strCache>
                <c:ptCount val="1"/>
                <c:pt idx="0">
                  <c:v>Partially Agree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Effects'!$H$29:$J$30</c:f>
              <c:strCache>
                <c:ptCount val="3"/>
                <c:pt idx="0">
                  <c:v>Economic Cybernetics</c:v>
                </c:pt>
                <c:pt idx="1">
                  <c:v>Economic Informatics</c:v>
                </c:pt>
                <c:pt idx="2">
                  <c:v>Statistics &amp; Forecasting</c:v>
                </c:pt>
              </c:strCache>
            </c:strRef>
          </c:cat>
          <c:val>
            <c:numRef>
              <c:f>'Societal Effects'!$H$32:$J$32</c:f>
              <c:numCache>
                <c:formatCode>0%</c:formatCode>
                <c:ptCount val="3"/>
                <c:pt idx="0">
                  <c:v>0.4</c:v>
                </c:pt>
                <c:pt idx="1">
                  <c:v>0.34782608695652173</c:v>
                </c:pt>
                <c:pt idx="2">
                  <c:v>0.52631578947368418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3-4A1C-9E36-42ABA50CBC86}"/>
            </c:ext>
          </c:extLst>
        </c:ser>
        <c:ser>
          <c:idx val="2"/>
          <c:order val="2"/>
          <c:tx>
            <c:strRef>
              <c:f>'Societal Effects'!$G$33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Effects'!$H$29:$J$30</c:f>
              <c:strCache>
                <c:ptCount val="3"/>
                <c:pt idx="0">
                  <c:v>Economic Cybernetics</c:v>
                </c:pt>
                <c:pt idx="1">
                  <c:v>Economic Informatics</c:v>
                </c:pt>
                <c:pt idx="2">
                  <c:v>Statistics &amp; Forecasting</c:v>
                </c:pt>
              </c:strCache>
            </c:strRef>
          </c:cat>
          <c:val>
            <c:numRef>
              <c:f>'Societal Effects'!$H$33:$J$33</c:f>
              <c:numCache>
                <c:formatCode>0%</c:formatCode>
                <c:ptCount val="3"/>
                <c:pt idx="0">
                  <c:v>0.13333333333333333</c:v>
                </c:pt>
                <c:pt idx="1">
                  <c:v>0.30434782608695654</c:v>
                </c:pt>
                <c:pt idx="2">
                  <c:v>0.18421052631578946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83-4A1C-9E36-42ABA50CBC86}"/>
            </c:ext>
          </c:extLst>
        </c:ser>
        <c:ser>
          <c:idx val="3"/>
          <c:order val="3"/>
          <c:tx>
            <c:strRef>
              <c:f>'Societal Effects'!$G$34</c:f>
              <c:strCache>
                <c:ptCount val="1"/>
                <c:pt idx="0">
                  <c:v>Partially Disagree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Effects'!$H$29:$J$30</c:f>
              <c:strCache>
                <c:ptCount val="3"/>
                <c:pt idx="0">
                  <c:v>Economic Cybernetics</c:v>
                </c:pt>
                <c:pt idx="1">
                  <c:v>Economic Informatics</c:v>
                </c:pt>
                <c:pt idx="2">
                  <c:v>Statistics &amp; Forecasting</c:v>
                </c:pt>
              </c:strCache>
            </c:strRef>
          </c:cat>
          <c:val>
            <c:numRef>
              <c:f>'Societal Effects'!$H$34:$J$34</c:f>
              <c:numCache>
                <c:formatCode>0%</c:formatCode>
                <c:ptCount val="3"/>
                <c:pt idx="0">
                  <c:v>0.33333333333333331</c:v>
                </c:pt>
                <c:pt idx="1">
                  <c:v>0.13043478260869565</c:v>
                </c:pt>
                <c:pt idx="2">
                  <c:v>0.13157894736842105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83-4A1C-9E36-42ABA50CBC86}"/>
            </c:ext>
          </c:extLst>
        </c:ser>
        <c:ser>
          <c:idx val="4"/>
          <c:order val="4"/>
          <c:tx>
            <c:strRef>
              <c:f>'Societal Effects'!$G$35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83-4A1C-9E36-42ABA50CBC86}"/>
                </c:ext>
              </c:extLst>
            </c:dLbl>
            <c:dLbl>
              <c:idx val="2"/>
              <c:layout>
                <c:manualLayout>
                  <c:x val="1.1111111111110907E-2"/>
                  <c:y val="-4.2437781360066642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83-4A1C-9E36-42ABA50CBC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Effects'!$H$29:$J$30</c:f>
              <c:strCache>
                <c:ptCount val="3"/>
                <c:pt idx="0">
                  <c:v>Economic Cybernetics</c:v>
                </c:pt>
                <c:pt idx="1">
                  <c:v>Economic Informatics</c:v>
                </c:pt>
                <c:pt idx="2">
                  <c:v>Statistics &amp; Forecasting</c:v>
                </c:pt>
              </c:strCache>
            </c:strRef>
          </c:cat>
          <c:val>
            <c:numRef>
              <c:f>'Societal Effects'!$H$35:$J$35</c:f>
              <c:numCache>
                <c:formatCode>0%</c:formatCode>
                <c:ptCount val="3"/>
                <c:pt idx="0">
                  <c:v>0</c:v>
                </c:pt>
                <c:pt idx="1">
                  <c:v>0.13043478260869565</c:v>
                </c:pt>
                <c:pt idx="2">
                  <c:v>2.6315789473684209E-2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83-4A1C-9E36-42ABA50CBC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8038815"/>
        <c:axId val="1798039295"/>
      </c:barChart>
      <c:catAx>
        <c:axId val="1798038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39295"/>
        <c:crosses val="autoZero"/>
        <c:auto val="1"/>
        <c:lblAlgn val="ctr"/>
        <c:lblOffset val="100"/>
        <c:noMultiLvlLbl val="0"/>
      </c:catAx>
      <c:valAx>
        <c:axId val="1798039295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980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Student Opinions on Economic Impacts of AI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'Economic Impacts'!$E$10</c:f>
              <c:strCache>
                <c:ptCount val="1"/>
                <c:pt idx="0">
                  <c:v>Fully 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Impacts'!$D$11:$D$14</c:f>
              <c:strCache>
                <c:ptCount val="4"/>
                <c:pt idx="0">
                  <c:v>AI costly</c:v>
                </c:pt>
                <c:pt idx="1">
                  <c:v>Economic crisis</c:v>
                </c:pt>
                <c:pt idx="2">
                  <c:v>Economic growth</c:v>
                </c:pt>
                <c:pt idx="3">
                  <c:v>Job loss</c:v>
                </c:pt>
              </c:strCache>
            </c:strRef>
          </c:cat>
          <c:val>
            <c:numRef>
              <c:f>'Economic Impacts'!$E$11:$E$14</c:f>
              <c:numCache>
                <c:formatCode>0%</c:formatCode>
                <c:ptCount val="4"/>
                <c:pt idx="0">
                  <c:v>0.29545454545454547</c:v>
                </c:pt>
                <c:pt idx="1">
                  <c:v>9.0909090909090912E-2</c:v>
                </c:pt>
                <c:pt idx="2">
                  <c:v>0.36363636363636365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F-48A6-A740-05A531446C33}"/>
            </c:ext>
          </c:extLst>
        </c:ser>
        <c:ser>
          <c:idx val="1"/>
          <c:order val="1"/>
          <c:tx>
            <c:strRef>
              <c:f>'Economic Impacts'!$F$10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Impacts'!$D$11:$D$14</c:f>
              <c:strCache>
                <c:ptCount val="4"/>
                <c:pt idx="0">
                  <c:v>AI costly</c:v>
                </c:pt>
                <c:pt idx="1">
                  <c:v>Economic crisis</c:v>
                </c:pt>
                <c:pt idx="2">
                  <c:v>Economic growth</c:v>
                </c:pt>
                <c:pt idx="3">
                  <c:v>Job loss</c:v>
                </c:pt>
              </c:strCache>
            </c:strRef>
          </c:cat>
          <c:val>
            <c:numRef>
              <c:f>'Economic Impacts'!$F$11:$F$14</c:f>
              <c:numCache>
                <c:formatCode>0%</c:formatCode>
                <c:ptCount val="4"/>
                <c:pt idx="0">
                  <c:v>0.25471698113207547</c:v>
                </c:pt>
                <c:pt idx="1">
                  <c:v>0.28301886792452829</c:v>
                </c:pt>
                <c:pt idx="2">
                  <c:v>0.29245283018867924</c:v>
                </c:pt>
                <c:pt idx="3">
                  <c:v>0.16981132075471697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F-48A6-A740-05A531446C33}"/>
            </c:ext>
          </c:extLst>
        </c:ser>
        <c:ser>
          <c:idx val="2"/>
          <c:order val="2"/>
          <c:tx>
            <c:strRef>
              <c:f>'Economic Impacts'!$G$10</c:f>
              <c:strCache>
                <c:ptCount val="1"/>
                <c:pt idx="0">
                  <c:v>Partially Agree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Impacts'!$D$11:$D$14</c:f>
              <c:strCache>
                <c:ptCount val="4"/>
                <c:pt idx="0">
                  <c:v>AI costly</c:v>
                </c:pt>
                <c:pt idx="1">
                  <c:v>Economic crisis</c:v>
                </c:pt>
                <c:pt idx="2">
                  <c:v>Economic growth</c:v>
                </c:pt>
                <c:pt idx="3">
                  <c:v>Job loss</c:v>
                </c:pt>
              </c:strCache>
            </c:strRef>
          </c:cat>
          <c:val>
            <c:numRef>
              <c:f>'Economic Impacts'!$G$11:$G$14</c:f>
              <c:numCache>
                <c:formatCode>0%</c:formatCode>
                <c:ptCount val="4"/>
                <c:pt idx="0">
                  <c:v>0.30708661417322836</c:v>
                </c:pt>
                <c:pt idx="1">
                  <c:v>9.4488188976377951E-2</c:v>
                </c:pt>
                <c:pt idx="2">
                  <c:v>0.28346456692913385</c:v>
                </c:pt>
                <c:pt idx="3">
                  <c:v>0.31496062992125984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F-48A6-A740-05A531446C33}"/>
            </c:ext>
          </c:extLst>
        </c:ser>
        <c:ser>
          <c:idx val="3"/>
          <c:order val="3"/>
          <c:tx>
            <c:strRef>
              <c:f>'Economic Impacts'!$H$10</c:f>
              <c:strCache>
                <c:ptCount val="1"/>
                <c:pt idx="0">
                  <c:v>Partially Disagree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Impacts'!$D$11:$D$14</c:f>
              <c:strCache>
                <c:ptCount val="4"/>
                <c:pt idx="0">
                  <c:v>AI costly</c:v>
                </c:pt>
                <c:pt idx="1">
                  <c:v>Economic crisis</c:v>
                </c:pt>
                <c:pt idx="2">
                  <c:v>Economic growth</c:v>
                </c:pt>
                <c:pt idx="3">
                  <c:v>Job loss</c:v>
                </c:pt>
              </c:strCache>
            </c:strRef>
          </c:cat>
          <c:val>
            <c:numRef>
              <c:f>'Economic Impacts'!$H$11:$H$14</c:f>
              <c:numCache>
                <c:formatCode>0%</c:formatCode>
                <c:ptCount val="4"/>
                <c:pt idx="0">
                  <c:v>0.16417910447761194</c:v>
                </c:pt>
                <c:pt idx="1">
                  <c:v>0.44776119402985076</c:v>
                </c:pt>
                <c:pt idx="2">
                  <c:v>0.11940298507462686</c:v>
                </c:pt>
                <c:pt idx="3">
                  <c:v>0.26865671641791045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4F-48A6-A740-05A531446C33}"/>
            </c:ext>
          </c:extLst>
        </c:ser>
        <c:ser>
          <c:idx val="4"/>
          <c:order val="4"/>
          <c:tx>
            <c:strRef>
              <c:f>'Economic Impacts'!$I$10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4F-48A6-A740-05A531446C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Impacts'!$D$11:$D$14</c:f>
              <c:strCache>
                <c:ptCount val="4"/>
                <c:pt idx="0">
                  <c:v>AI costly</c:v>
                </c:pt>
                <c:pt idx="1">
                  <c:v>Economic crisis</c:v>
                </c:pt>
                <c:pt idx="2">
                  <c:v>Economic growth</c:v>
                </c:pt>
                <c:pt idx="3">
                  <c:v>Job loss</c:v>
                </c:pt>
              </c:strCache>
            </c:strRef>
          </c:cat>
          <c:val>
            <c:numRef>
              <c:f>'Economic Impacts'!$I$11:$I$14</c:f>
              <c:numCache>
                <c:formatCode>0%</c:formatCode>
                <c:ptCount val="4"/>
                <c:pt idx="0">
                  <c:v>0.05</c:v>
                </c:pt>
                <c:pt idx="1">
                  <c:v>0.75</c:v>
                </c:pt>
                <c:pt idx="2">
                  <c:v>0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4F-48A6-A740-05A531446C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1483711"/>
        <c:axId val="221468351"/>
      </c:barChart>
      <c:catAx>
        <c:axId val="22148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68351"/>
        <c:crosses val="autoZero"/>
        <c:auto val="1"/>
        <c:lblAlgn val="ctr"/>
        <c:lblOffset val="100"/>
        <c:noMultiLvlLbl val="0"/>
      </c:catAx>
      <c:valAx>
        <c:axId val="22146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8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 Scatter Plot of AI Knowledge Rating Against Utility Grade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Plot'!$B$1</c:f>
              <c:strCache>
                <c:ptCount val="1"/>
                <c:pt idx="0">
                  <c:v>Utility grade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265737879811437"/>
                  <c:y val="0.666749650629407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/>
                      <a:t>y = 0.3937x + 5.112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Plot'!$A$2:$A$404</c:f>
              <c:numCache>
                <c:formatCode>General</c:formatCode>
                <c:ptCount val="403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1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7</c:v>
                </c:pt>
                <c:pt idx="27">
                  <c:v>3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7</c:v>
                </c:pt>
                <c:pt idx="34">
                  <c:v>6</c:v>
                </c:pt>
                <c:pt idx="35">
                  <c:v>8</c:v>
                </c:pt>
                <c:pt idx="36">
                  <c:v>10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5</c:v>
                </c:pt>
                <c:pt idx="42">
                  <c:v>8</c:v>
                </c:pt>
                <c:pt idx="43">
                  <c:v>5</c:v>
                </c:pt>
                <c:pt idx="44">
                  <c:v>6</c:v>
                </c:pt>
                <c:pt idx="45">
                  <c:v>3</c:v>
                </c:pt>
                <c:pt idx="46">
                  <c:v>8</c:v>
                </c:pt>
                <c:pt idx="47">
                  <c:v>7</c:v>
                </c:pt>
                <c:pt idx="48">
                  <c:v>9</c:v>
                </c:pt>
                <c:pt idx="49">
                  <c:v>7</c:v>
                </c:pt>
                <c:pt idx="50">
                  <c:v>3</c:v>
                </c:pt>
                <c:pt idx="51">
                  <c:v>4</c:v>
                </c:pt>
                <c:pt idx="52">
                  <c:v>7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8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4</c:v>
                </c:pt>
                <c:pt idx="62">
                  <c:v>8</c:v>
                </c:pt>
                <c:pt idx="63">
                  <c:v>6</c:v>
                </c:pt>
                <c:pt idx="64">
                  <c:v>7</c:v>
                </c:pt>
                <c:pt idx="65">
                  <c:v>5</c:v>
                </c:pt>
                <c:pt idx="66">
                  <c:v>8</c:v>
                </c:pt>
                <c:pt idx="67">
                  <c:v>1</c:v>
                </c:pt>
                <c:pt idx="68">
                  <c:v>6</c:v>
                </c:pt>
                <c:pt idx="69">
                  <c:v>4</c:v>
                </c:pt>
                <c:pt idx="70">
                  <c:v>9</c:v>
                </c:pt>
                <c:pt idx="71">
                  <c:v>10</c:v>
                </c:pt>
                <c:pt idx="72">
                  <c:v>8</c:v>
                </c:pt>
                <c:pt idx="73">
                  <c:v>6</c:v>
                </c:pt>
                <c:pt idx="74">
                  <c:v>5</c:v>
                </c:pt>
                <c:pt idx="75">
                  <c:v>4</c:v>
                </c:pt>
                <c:pt idx="76">
                  <c:v>7</c:v>
                </c:pt>
                <c:pt idx="77">
                  <c:v>4</c:v>
                </c:pt>
                <c:pt idx="78">
                  <c:v>4</c:v>
                </c:pt>
                <c:pt idx="79">
                  <c:v>8</c:v>
                </c:pt>
                <c:pt idx="80">
                  <c:v>8</c:v>
                </c:pt>
                <c:pt idx="81">
                  <c:v>3</c:v>
                </c:pt>
                <c:pt idx="82">
                  <c:v>7</c:v>
                </c:pt>
                <c:pt idx="83">
                  <c:v>5</c:v>
                </c:pt>
                <c:pt idx="84">
                  <c:v>6</c:v>
                </c:pt>
                <c:pt idx="85">
                  <c:v>1</c:v>
                </c:pt>
                <c:pt idx="86">
                  <c:v>8</c:v>
                </c:pt>
                <c:pt idx="87">
                  <c:v>6</c:v>
                </c:pt>
                <c:pt idx="88">
                  <c:v>9</c:v>
                </c:pt>
                <c:pt idx="89">
                  <c:v>2</c:v>
                </c:pt>
                <c:pt idx="90">
                  <c:v>2</c:v>
                </c:pt>
              </c:numCache>
            </c:numRef>
          </c:xVal>
          <c:yVal>
            <c:numRef>
              <c:f>'Scatter Plot'!$B$2:$B$404</c:f>
              <c:numCache>
                <c:formatCode>General</c:formatCode>
                <c:ptCount val="403"/>
                <c:pt idx="0">
                  <c:v>9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10</c:v>
                </c:pt>
                <c:pt idx="11">
                  <c:v>4</c:v>
                </c:pt>
                <c:pt idx="12">
                  <c:v>10</c:v>
                </c:pt>
                <c:pt idx="13">
                  <c:v>9</c:v>
                </c:pt>
                <c:pt idx="14">
                  <c:v>10</c:v>
                </c:pt>
                <c:pt idx="15">
                  <c:v>4</c:v>
                </c:pt>
                <c:pt idx="16">
                  <c:v>3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4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7</c:v>
                </c:pt>
                <c:pt idx="28">
                  <c:v>10</c:v>
                </c:pt>
                <c:pt idx="29">
                  <c:v>4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7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7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  <c:pt idx="46">
                  <c:v>3</c:v>
                </c:pt>
                <c:pt idx="47">
                  <c:v>10</c:v>
                </c:pt>
                <c:pt idx="48">
                  <c:v>10</c:v>
                </c:pt>
                <c:pt idx="49">
                  <c:v>8</c:v>
                </c:pt>
                <c:pt idx="50">
                  <c:v>8</c:v>
                </c:pt>
                <c:pt idx="51">
                  <c:v>5</c:v>
                </c:pt>
                <c:pt idx="52">
                  <c:v>6</c:v>
                </c:pt>
                <c:pt idx="53">
                  <c:v>9</c:v>
                </c:pt>
                <c:pt idx="54">
                  <c:v>7</c:v>
                </c:pt>
                <c:pt idx="55">
                  <c:v>10</c:v>
                </c:pt>
                <c:pt idx="56">
                  <c:v>8</c:v>
                </c:pt>
                <c:pt idx="57">
                  <c:v>8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9</c:v>
                </c:pt>
                <c:pt idx="63">
                  <c:v>6</c:v>
                </c:pt>
                <c:pt idx="64">
                  <c:v>8</c:v>
                </c:pt>
                <c:pt idx="65">
                  <c:v>3</c:v>
                </c:pt>
                <c:pt idx="66">
                  <c:v>6</c:v>
                </c:pt>
                <c:pt idx="67">
                  <c:v>10</c:v>
                </c:pt>
                <c:pt idx="68">
                  <c:v>9</c:v>
                </c:pt>
                <c:pt idx="69">
                  <c:v>6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5</c:v>
                </c:pt>
                <c:pt idx="74">
                  <c:v>5</c:v>
                </c:pt>
                <c:pt idx="75">
                  <c:v>7</c:v>
                </c:pt>
                <c:pt idx="76">
                  <c:v>10</c:v>
                </c:pt>
                <c:pt idx="77">
                  <c:v>8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3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10</c:v>
                </c:pt>
                <c:pt idx="89">
                  <c:v>2</c:v>
                </c:pt>
                <c:pt idx="9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C-44A9-A49C-0EE299E6C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51407"/>
        <c:axId val="315251887"/>
      </c:scatterChart>
      <c:valAx>
        <c:axId val="31525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AI Knowledge Rating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1887"/>
        <c:crosses val="autoZero"/>
        <c:crossBetween val="midCat"/>
      </c:valAx>
      <c:valAx>
        <c:axId val="31525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Utility Grade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>
                <a:latin typeface="Times New Roman" panose="02020603050405020304" pitchFamily="18" charset="0"/>
                <a:cs typeface="Times New Roman" panose="02020603050405020304" pitchFamily="18" charset="0"/>
              </a:rPr>
              <a:t>Perceived Advantages of AI in the Teaching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'AI Influence'!$B$8</c:f>
              <c:strCache>
                <c:ptCount val="1"/>
                <c:pt idx="0">
                  <c:v>Advantage teaching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rgbClr val="1E90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44-4B96-B803-7C3549758344}"/>
              </c:ext>
            </c:extLst>
          </c:dPt>
          <c:dPt>
            <c:idx val="1"/>
            <c:bubble3D val="0"/>
            <c:spPr>
              <a:solidFill>
                <a:srgbClr val="FFA5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D44-4B96-B803-7C3549758344}"/>
              </c:ext>
            </c:extLst>
          </c:dPt>
          <c:dPt>
            <c:idx val="2"/>
            <c:bubble3D val="0"/>
            <c:spPr>
              <a:solidFill>
                <a:srgbClr val="228B2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0D44-4B96-B803-7C3549758344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44-4B96-B803-7C3549758344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44-4B96-B803-7C3549758344}"/>
                </c:ext>
              </c:extLst>
            </c:dLbl>
            <c:dLbl>
              <c:idx val="2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44-4B96-B803-7C354975834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'AI Influence'!$A$9:$A$11</c:f>
              <c:strCache>
                <c:ptCount val="3"/>
                <c:pt idx="0">
                  <c:v>AI Assistant</c:v>
                </c:pt>
                <c:pt idx="1">
                  <c:v>Engaging Lessons</c:v>
                </c:pt>
                <c:pt idx="2">
                  <c:v>Time Management</c:v>
                </c:pt>
              </c:strCache>
            </c:strRef>
          </c:cat>
          <c:val>
            <c:numRef>
              <c:f>'AI Influence'!$B$9:$B$11</c:f>
              <c:numCache>
                <c:formatCode>0%</c:formatCode>
                <c:ptCount val="3"/>
                <c:pt idx="0">
                  <c:v>0.42857142857142855</c:v>
                </c:pt>
                <c:pt idx="1">
                  <c:v>0.35164835164835168</c:v>
                </c:pt>
                <c:pt idx="2">
                  <c:v>0.21978021978021978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2-4AFC-A0A7-891F18FCF0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06452318460179"/>
          <c:y val="0.64413094196558773"/>
          <c:w val="0.24092169728783902"/>
          <c:h val="0.234376640419947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>
                <a:latin typeface="Times New Roman" panose="02020603050405020304" pitchFamily="18" charset="0"/>
                <a:cs typeface="Times New Roman" panose="02020603050405020304" pitchFamily="18" charset="0"/>
              </a:rPr>
              <a:t>Perceived Advantages of AI in the Learning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'AI Influence'!$B$25</c:f>
              <c:strCache>
                <c:ptCount val="1"/>
                <c:pt idx="0">
                  <c:v>Advantage learning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rgbClr val="FFA5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3F4-4521-ABA4-95B0DC6611F4}"/>
              </c:ext>
            </c:extLst>
          </c:dPt>
          <c:dPt>
            <c:idx val="1"/>
            <c:bubble3D val="0"/>
            <c:spPr>
              <a:solidFill>
                <a:srgbClr val="80008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3F4-4521-ABA4-95B0DC6611F4}"/>
              </c:ext>
            </c:extLst>
          </c:dPt>
          <c:dPt>
            <c:idx val="2"/>
            <c:bubble3D val="0"/>
            <c:spPr>
              <a:solidFill>
                <a:srgbClr val="20B2AA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3F4-4521-ABA4-95B0DC6611F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'AI Influence'!$A$26:$A$28</c:f>
              <c:strCache>
                <c:ptCount val="3"/>
                <c:pt idx="0">
                  <c:v>Engaging Lessons</c:v>
                </c:pt>
                <c:pt idx="1">
                  <c:v>Personalized Lessons</c:v>
                </c:pt>
                <c:pt idx="2">
                  <c:v>Universal Access</c:v>
                </c:pt>
              </c:strCache>
            </c:strRef>
          </c:cat>
          <c:val>
            <c:numRef>
              <c:f>'AI Influence'!$B$26:$B$28</c:f>
              <c:numCache>
                <c:formatCode>0%</c:formatCode>
                <c:ptCount val="3"/>
                <c:pt idx="0">
                  <c:v>0.17582417582417584</c:v>
                </c:pt>
                <c:pt idx="1">
                  <c:v>0.2967032967032967</c:v>
                </c:pt>
                <c:pt idx="2">
                  <c:v>0.52747252747252749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F4-4521-ABA4-95B0DC6611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41163604549417"/>
          <c:y val="0.63950131233595808"/>
          <c:w val="0.26392169728783904"/>
          <c:h val="0.234376640419947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>
                <a:latin typeface="Times New Roman" panose="02020603050405020304" pitchFamily="18" charset="0"/>
                <a:cs typeface="Times New Roman" panose="02020603050405020304" pitchFamily="18" charset="0"/>
              </a:rPr>
              <a:t>Perceived Advantages of AI in the Evaluation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'AI Influence'!$B$40</c:f>
              <c:strCache>
                <c:ptCount val="1"/>
                <c:pt idx="0">
                  <c:v>Advantage evaluation</c:v>
                </c:pt>
              </c:strCache>
            </c:strRef>
          </c:tx>
          <c:explosion val="1"/>
          <c:dPt>
            <c:idx val="0"/>
            <c:bubble3D val="0"/>
            <c:explosion val="0"/>
            <c:spPr>
              <a:solidFill>
                <a:srgbClr val="00008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AC-4091-AAB0-0E126B7D9683}"/>
              </c:ext>
            </c:extLst>
          </c:dPt>
          <c:dPt>
            <c:idx val="1"/>
            <c:bubble3D val="0"/>
            <c:spPr>
              <a:solidFill>
                <a:srgbClr val="90EE9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AC-4091-AAB0-0E126B7D9683}"/>
              </c:ext>
            </c:extLst>
          </c:dPt>
          <c:dPt>
            <c:idx val="2"/>
            <c:bubble3D val="0"/>
            <c:spPr>
              <a:solidFill>
                <a:srgbClr val="70809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AC-4091-AAB0-0E126B7D968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'AI Influence'!$A$41:$A$43</c:f>
              <c:strCache>
                <c:ptCount val="3"/>
                <c:pt idx="0">
                  <c:v>Auto Grading</c:v>
                </c:pt>
                <c:pt idx="1">
                  <c:v>Constant Feedback</c:v>
                </c:pt>
                <c:pt idx="2">
                  <c:v>Fewer Errors</c:v>
                </c:pt>
              </c:strCache>
            </c:strRef>
          </c:cat>
          <c:val>
            <c:numRef>
              <c:f>'AI Influence'!$B$41:$B$43</c:f>
              <c:numCache>
                <c:formatCode>0%</c:formatCode>
                <c:ptCount val="3"/>
                <c:pt idx="0">
                  <c:v>0.24175824175824176</c:v>
                </c:pt>
                <c:pt idx="1">
                  <c:v>0.49450549450549453</c:v>
                </c:pt>
                <c:pt idx="2">
                  <c:v>0.26373626373626374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AC-4091-AAB0-0E126B7D968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14785651793524"/>
          <c:y val="0.61635316418780972"/>
          <c:w val="0.24293547681539807"/>
          <c:h val="0.234376640419947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>
                <a:latin typeface="Times New Roman" panose="02020603050405020304" pitchFamily="18" charset="0"/>
                <a:cs typeface="Times New Roman" panose="02020603050405020304" pitchFamily="18" charset="0"/>
              </a:rPr>
              <a:t>Perceived Disadvantages of AI in the Educational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'AI Influence'!$B$57</c:f>
              <c:strCache>
                <c:ptCount val="1"/>
                <c:pt idx="0">
                  <c:v>Count of Disadvantage educational process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rgbClr val="70809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4F-4B14-BE3F-7280CE2EB952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C4F-4B14-BE3F-7280CE2EB952}"/>
              </c:ext>
            </c:extLst>
          </c:dPt>
          <c:dPt>
            <c:idx val="2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C4F-4B14-BE3F-7280CE2EB952}"/>
              </c:ext>
            </c:extLst>
          </c:dPt>
          <c:dPt>
            <c:idx val="3"/>
            <c:bubble3D val="0"/>
            <c:spPr>
              <a:solidFill>
                <a:srgbClr val="8B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C4F-4B14-BE3F-7280CE2EB95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'AI Influence'!$A$58:$A$61</c:f>
              <c:strCache>
                <c:ptCount val="4"/>
                <c:pt idx="0">
                  <c:v>Data Loss</c:v>
                </c:pt>
                <c:pt idx="1">
                  <c:v>Fewer Interactions</c:v>
                </c:pt>
                <c:pt idx="2">
                  <c:v>Internet Addiction</c:v>
                </c:pt>
                <c:pt idx="3">
                  <c:v>No Student-Teacher Bond</c:v>
                </c:pt>
              </c:strCache>
            </c:strRef>
          </c:cat>
          <c:val>
            <c:numRef>
              <c:f>'AI Influence'!$B$58:$B$61</c:f>
              <c:numCache>
                <c:formatCode>0%</c:formatCode>
                <c:ptCount val="4"/>
                <c:pt idx="0">
                  <c:v>0.10989010989010989</c:v>
                </c:pt>
                <c:pt idx="1">
                  <c:v>0.25274725274725274</c:v>
                </c:pt>
                <c:pt idx="2">
                  <c:v>0.26373626373626374</c:v>
                </c:pt>
                <c:pt idx="3">
                  <c:v>0.37362637362637363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4F-4B14-BE3F-7280CE2EB95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19485669466616"/>
          <c:y val="0.55428113152522607"/>
          <c:w val="0.31521126637133629"/>
          <c:h val="0.3125021872265967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</a:t>
            </a:r>
            <a:r>
              <a:rPr lang="en-US" baseline="0"/>
              <a:t> Major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84645669291337"/>
          <c:y val="0.15319444444444447"/>
          <c:w val="0.67088276465441821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Demographics!$D$16:$D$18</c:f>
              <c:strCache>
                <c:ptCount val="3"/>
                <c:pt idx="0">
                  <c:v>Economic Cybernetics</c:v>
                </c:pt>
                <c:pt idx="1">
                  <c:v>Economic Informatics</c:v>
                </c:pt>
                <c:pt idx="2">
                  <c:v>Statistics &amp; Forecasting</c:v>
                </c:pt>
              </c:strCache>
            </c:strRef>
          </c:cat>
          <c:val>
            <c:numRef>
              <c:f>Demographics!$E$16:$E$18</c:f>
              <c:numCache>
                <c:formatCode>0%</c:formatCode>
                <c:ptCount val="3"/>
                <c:pt idx="0">
                  <c:v>0.32967032967032966</c:v>
                </c:pt>
                <c:pt idx="1">
                  <c:v>0.25274725274725274</c:v>
                </c:pt>
                <c:pt idx="2">
                  <c:v>0.4175824175824176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8-4836-861C-9BDB1EDE40E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48913807"/>
        <c:axId val="1148915727"/>
      </c:barChart>
      <c:catAx>
        <c:axId val="114891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15727"/>
        <c:crosses val="autoZero"/>
        <c:auto val="1"/>
        <c:lblAlgn val="ctr"/>
        <c:lblOffset val="100"/>
        <c:noMultiLvlLbl val="0"/>
      </c:catAx>
      <c:valAx>
        <c:axId val="11489157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cross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1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0.11965811965811966"/>
          <c:w val="0.93888888888888888"/>
          <c:h val="0.7366767615586512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Demographics!$F$2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F86-44C5-8F7A-C51F804F103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86-44C5-8F7A-C51F804F103B}"/>
              </c:ext>
            </c:extLst>
          </c:dPt>
          <c:cat>
            <c:strRef>
              <c:f>Demographics!$D$3:$D$4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Demographics!$F$3:$F$4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6-44C5-8F7A-C51F804F103B}"/>
            </c:ext>
          </c:extLst>
        </c:ser>
        <c:ser>
          <c:idx val="0"/>
          <c:order val="1"/>
          <c:tx>
            <c:strRef>
              <c:f>Demographics!$E$2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6-4F86-44C5-8F7A-C51F804F103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9-4F86-44C5-8F7A-C51F804F103B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-0.2546296296296296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86-44C5-8F7A-C51F804F103B}"/>
                </c:ext>
              </c:extLst>
            </c:dLbl>
            <c:dLbl>
              <c:idx val="1"/>
              <c:layout>
                <c:manualLayout>
                  <c:x val="5.5555555555555558E-3"/>
                  <c:y val="-0.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86-44C5-8F7A-C51F804F10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Demographics!$D$3:$D$4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Demographics!$E$3:$E$4</c:f>
              <c:numCache>
                <c:formatCode>0%</c:formatCode>
                <c:ptCount val="2"/>
                <c:pt idx="0">
                  <c:v>0.64835164835164838</c:v>
                </c:pt>
                <c:pt idx="1">
                  <c:v>0.35164835164835168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6-44C5-8F7A-C51F804F1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13599183"/>
        <c:axId val="1013598703"/>
      </c:barChart>
      <c:catAx>
        <c:axId val="101359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3598703"/>
        <c:crosses val="autoZero"/>
        <c:auto val="1"/>
        <c:lblAlgn val="ctr"/>
        <c:lblOffset val="100"/>
        <c:noMultiLvlLbl val="0"/>
      </c:catAx>
      <c:valAx>
        <c:axId val="1013598703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01359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Major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Demographics!$E$8</c:f>
              <c:strCache>
                <c:ptCount val="1"/>
                <c:pt idx="0">
                  <c:v>Year of study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Demographics!$D$9:$D$10</c:f>
              <c:strCache>
                <c:ptCount val="2"/>
                <c:pt idx="0">
                  <c:v>Year 2</c:v>
                </c:pt>
                <c:pt idx="1">
                  <c:v>Year 3</c:v>
                </c:pt>
              </c:strCache>
            </c:strRef>
          </c:cat>
          <c:val>
            <c:numRef>
              <c:f>Demographics!$E$9:$E$10</c:f>
              <c:numCache>
                <c:formatCode>0%</c:formatCode>
                <c:ptCount val="2"/>
                <c:pt idx="0">
                  <c:v>0.37362637362637363</c:v>
                </c:pt>
                <c:pt idx="1">
                  <c:v>0.62637362637362637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F-40DD-B875-7C833A885A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98487007"/>
        <c:axId val="1868173423"/>
      </c:barChart>
      <c:catAx>
        <c:axId val="169848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73423"/>
        <c:crosses val="autoZero"/>
        <c:auto val="1"/>
        <c:lblAlgn val="ctr"/>
        <c:lblOffset val="100"/>
        <c:noMultiLvlLbl val="0"/>
      </c:catAx>
      <c:valAx>
        <c:axId val="186817342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9848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Common sources students use to learn about AI</a:t>
            </a:r>
          </a:p>
        </c:rich>
      </c:tx>
      <c:layout>
        <c:manualLayout>
          <c:xMode val="edge"/>
          <c:yMode val="edge"/>
          <c:x val="0.16075277777777777"/>
          <c:y val="2.6458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'Common AI sources of students '!$E$13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1F4E79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'Common AI sources of students '!$D$14:$D$18</c:f>
              <c:strCache>
                <c:ptCount val="5"/>
                <c:pt idx="0">
                  <c:v>Internet</c:v>
                </c:pt>
                <c:pt idx="1">
                  <c:v>Books/Papers</c:v>
                </c:pt>
                <c:pt idx="2">
                  <c:v>Social media</c:v>
                </c:pt>
                <c:pt idx="3">
                  <c:v>Discussions</c:v>
                </c:pt>
                <c:pt idx="4">
                  <c:v>Not-Informed</c:v>
                </c:pt>
              </c:strCache>
            </c:strRef>
          </c:cat>
          <c:val>
            <c:numRef>
              <c:f>'Common AI sources of students '!$E$14:$E$18</c:f>
              <c:numCache>
                <c:formatCode>0%</c:formatCode>
                <c:ptCount val="5"/>
                <c:pt idx="0">
                  <c:v>5.9649122807017542E-2</c:v>
                </c:pt>
                <c:pt idx="1">
                  <c:v>0.20701754385964913</c:v>
                </c:pt>
                <c:pt idx="2">
                  <c:v>0.17894736842105263</c:v>
                </c:pt>
                <c:pt idx="3">
                  <c:v>0.256140350877193</c:v>
                </c:pt>
                <c:pt idx="4">
                  <c:v>0.2982456140350877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2-4CC6-BF68-2750CE461398}"/>
            </c:ext>
          </c:extLst>
        </c:ser>
        <c:ser>
          <c:idx val="1"/>
          <c:order val="1"/>
          <c:tx>
            <c:strRef>
              <c:f>'Common AI sources of students '!$F$13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50C878">
                <a:alpha val="84706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'Common AI sources of students '!$D$14:$D$18</c:f>
              <c:strCache>
                <c:ptCount val="5"/>
                <c:pt idx="0">
                  <c:v>Internet</c:v>
                </c:pt>
                <c:pt idx="1">
                  <c:v>Books/Papers</c:v>
                </c:pt>
                <c:pt idx="2">
                  <c:v>Social media</c:v>
                </c:pt>
                <c:pt idx="3">
                  <c:v>Discussions</c:v>
                </c:pt>
                <c:pt idx="4">
                  <c:v>Not-Informed</c:v>
                </c:pt>
              </c:strCache>
            </c:strRef>
          </c:cat>
          <c:val>
            <c:numRef>
              <c:f>'Common AI sources of students '!$F$14:$F$18</c:f>
              <c:numCache>
                <c:formatCode>0%</c:formatCode>
                <c:ptCount val="5"/>
                <c:pt idx="0">
                  <c:v>0.43529411764705883</c:v>
                </c:pt>
                <c:pt idx="1">
                  <c:v>0.18823529411764706</c:v>
                </c:pt>
                <c:pt idx="2">
                  <c:v>0.23529411764705882</c:v>
                </c:pt>
                <c:pt idx="3">
                  <c:v>0.10588235294117647</c:v>
                </c:pt>
                <c:pt idx="4">
                  <c:v>3.5294117647058823E-2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2-4CC6-BF68-2750CE4613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0985071"/>
        <c:axId val="300984111"/>
      </c:barChart>
      <c:catAx>
        <c:axId val="30098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84111"/>
        <c:crosses val="autoZero"/>
        <c:auto val="1"/>
        <c:lblAlgn val="ctr"/>
        <c:lblOffset val="100"/>
        <c:noMultiLvlLbl val="0"/>
      </c:catAx>
      <c:valAx>
        <c:axId val="30098411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0098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softEdge rad="635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Demographics!$E$23</c:f>
              <c:strCache>
                <c:ptCount val="1"/>
                <c:pt idx="0">
                  <c:v>Passed exams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169E1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FA-4587-B468-9787FF44DF1C}"/>
              </c:ext>
            </c:extLst>
          </c:dPt>
          <c:dPt>
            <c:idx val="1"/>
            <c:invertIfNegative val="0"/>
            <c:bubble3D val="0"/>
            <c:spPr>
              <a:solidFill>
                <a:srgbClr val="228B22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A-4587-B468-9787FF44DF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Demographics!$D$24:$D$25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Demographics!$E$24:$E$25</c:f>
              <c:numCache>
                <c:formatCode>0%</c:formatCode>
                <c:ptCount val="2"/>
                <c:pt idx="0">
                  <c:v>0.25274725274725274</c:v>
                </c:pt>
                <c:pt idx="1">
                  <c:v>0.74725274725274726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A-4587-B468-9787FF44DF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6363535"/>
        <c:axId val="1566361135"/>
      </c:barChart>
      <c:catAx>
        <c:axId val="156636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361135"/>
        <c:crosses val="autoZero"/>
        <c:auto val="1"/>
        <c:lblAlgn val="ctr"/>
        <c:lblOffset val="100"/>
        <c:noMultiLvlLbl val="0"/>
      </c:catAx>
      <c:valAx>
        <c:axId val="156636113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663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Distribution of Student Opinions on the Societal Effects of 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'Societal Effects'!$E$98</c:f>
              <c:strCache>
                <c:ptCount val="1"/>
                <c:pt idx="0">
                  <c:v>Fully Agree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Effects'!$D$99:$D$102</c:f>
              <c:strCache>
                <c:ptCount val="4"/>
                <c:pt idx="0">
                  <c:v>AI dehumanization</c:v>
                </c:pt>
                <c:pt idx="1">
                  <c:v>Job replacement</c:v>
                </c:pt>
                <c:pt idx="2">
                  <c:v>Problem solving</c:v>
                </c:pt>
                <c:pt idx="3">
                  <c:v>AI rulling society</c:v>
                </c:pt>
              </c:strCache>
            </c:strRef>
          </c:cat>
          <c:val>
            <c:numRef>
              <c:f>'Societal Effects'!$E$99:$E$102</c:f>
              <c:numCache>
                <c:formatCode>0%</c:formatCode>
                <c:ptCount val="4"/>
                <c:pt idx="0">
                  <c:v>7.6923076923076927E-2</c:v>
                </c:pt>
                <c:pt idx="1">
                  <c:v>0.18461538461538463</c:v>
                </c:pt>
                <c:pt idx="2">
                  <c:v>0.66153846153846152</c:v>
                </c:pt>
                <c:pt idx="3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3-4AA3-9917-55B8BE1E94A5}"/>
            </c:ext>
          </c:extLst>
        </c:ser>
        <c:ser>
          <c:idx val="1"/>
          <c:order val="1"/>
          <c:tx>
            <c:strRef>
              <c:f>'Societal Effects'!$F$98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Effects'!$D$99:$D$102</c:f>
              <c:strCache>
                <c:ptCount val="4"/>
                <c:pt idx="0">
                  <c:v>AI dehumanization</c:v>
                </c:pt>
                <c:pt idx="1">
                  <c:v>Job replacement</c:v>
                </c:pt>
                <c:pt idx="2">
                  <c:v>Problem solving</c:v>
                </c:pt>
                <c:pt idx="3">
                  <c:v>AI rulling society</c:v>
                </c:pt>
              </c:strCache>
            </c:strRef>
          </c:cat>
          <c:val>
            <c:numRef>
              <c:f>'Societal Effects'!$F$99:$F$102</c:f>
              <c:numCache>
                <c:formatCode>0%</c:formatCode>
                <c:ptCount val="4"/>
                <c:pt idx="0">
                  <c:v>0.31428571428571428</c:v>
                </c:pt>
                <c:pt idx="1">
                  <c:v>0.21428571428571427</c:v>
                </c:pt>
                <c:pt idx="2">
                  <c:v>4.2857142857142858E-2</c:v>
                </c:pt>
                <c:pt idx="3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3-4AA3-9917-55B8BE1E94A5}"/>
            </c:ext>
          </c:extLst>
        </c:ser>
        <c:ser>
          <c:idx val="2"/>
          <c:order val="2"/>
          <c:tx>
            <c:strRef>
              <c:f>'Societal Effects'!$G$98</c:f>
              <c:strCache>
                <c:ptCount val="1"/>
                <c:pt idx="0">
                  <c:v>Partially Agree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Effects'!$D$99:$D$102</c:f>
              <c:strCache>
                <c:ptCount val="4"/>
                <c:pt idx="0">
                  <c:v>AI dehumanization</c:v>
                </c:pt>
                <c:pt idx="1">
                  <c:v>Job replacement</c:v>
                </c:pt>
                <c:pt idx="2">
                  <c:v>Problem solving</c:v>
                </c:pt>
                <c:pt idx="3">
                  <c:v>AI rulling society</c:v>
                </c:pt>
              </c:strCache>
            </c:strRef>
          </c:cat>
          <c:val>
            <c:numRef>
              <c:f>'Societal Effects'!$G$99:$G$102</c:f>
              <c:numCache>
                <c:formatCode>0%</c:formatCode>
                <c:ptCount val="4"/>
                <c:pt idx="0">
                  <c:v>0.15957446808510639</c:v>
                </c:pt>
                <c:pt idx="1">
                  <c:v>0.35106382978723405</c:v>
                </c:pt>
                <c:pt idx="2">
                  <c:v>0.37234042553191488</c:v>
                </c:pt>
                <c:pt idx="3">
                  <c:v>0.11702127659574468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23-4AA3-9917-55B8BE1E94A5}"/>
            </c:ext>
          </c:extLst>
        </c:ser>
        <c:ser>
          <c:idx val="3"/>
          <c:order val="3"/>
          <c:tx>
            <c:strRef>
              <c:f>'Societal Effects'!$H$98</c:f>
              <c:strCache>
                <c:ptCount val="1"/>
                <c:pt idx="0">
                  <c:v>Partially Disagree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Effects'!$D$99:$D$102</c:f>
              <c:strCache>
                <c:ptCount val="4"/>
                <c:pt idx="0">
                  <c:v>AI dehumanization</c:v>
                </c:pt>
                <c:pt idx="1">
                  <c:v>Job replacement</c:v>
                </c:pt>
                <c:pt idx="2">
                  <c:v>Problem solving</c:v>
                </c:pt>
                <c:pt idx="3">
                  <c:v>AI rulling society</c:v>
                </c:pt>
              </c:strCache>
            </c:strRef>
          </c:cat>
          <c:val>
            <c:numRef>
              <c:f>'Societal Effects'!$H$99:$H$102</c:f>
              <c:numCache>
                <c:formatCode>0%</c:formatCode>
                <c:ptCount val="4"/>
                <c:pt idx="0">
                  <c:v>0.37662337662337664</c:v>
                </c:pt>
                <c:pt idx="1">
                  <c:v>0.29870129870129869</c:v>
                </c:pt>
                <c:pt idx="2">
                  <c:v>0.1038961038961039</c:v>
                </c:pt>
                <c:pt idx="3">
                  <c:v>0.22077922077922077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23-4AA3-9917-55B8BE1E94A5}"/>
            </c:ext>
          </c:extLst>
        </c:ser>
        <c:ser>
          <c:idx val="4"/>
          <c:order val="4"/>
          <c:tx>
            <c:strRef>
              <c:f>'Societal Effects'!$I$98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2"/>
              <c:layout>
                <c:manualLayout>
                  <c:x val="1.6559490740740632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23-4AA3-9917-55B8BE1E94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'Societal Effects'!$D$99:$D$102</c:f>
              <c:strCache>
                <c:ptCount val="4"/>
                <c:pt idx="0">
                  <c:v>AI dehumanization</c:v>
                </c:pt>
                <c:pt idx="1">
                  <c:v>Job replacement</c:v>
                </c:pt>
                <c:pt idx="2">
                  <c:v>Problem solving</c:v>
                </c:pt>
                <c:pt idx="3">
                  <c:v>AI rulling society</c:v>
                </c:pt>
              </c:strCache>
            </c:strRef>
          </c:cat>
          <c:val>
            <c:numRef>
              <c:f>'Societal Effects'!$I$99:$I$102</c:f>
              <c:numCache>
                <c:formatCode>0%</c:formatCode>
                <c:ptCount val="4"/>
                <c:pt idx="0">
                  <c:v>0.34482758620689657</c:v>
                </c:pt>
                <c:pt idx="1">
                  <c:v>0.13793103448275862</c:v>
                </c:pt>
                <c:pt idx="2">
                  <c:v>3.4482758620689655E-2</c:v>
                </c:pt>
                <c:pt idx="3">
                  <c:v>0.48275862068965519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23-4AA3-9917-55B8BE1E94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0077311"/>
        <c:axId val="220072991"/>
      </c:barChart>
      <c:catAx>
        <c:axId val="22007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72991"/>
        <c:crosses val="autoZero"/>
        <c:auto val="1"/>
        <c:lblAlgn val="ctr"/>
        <c:lblOffset val="100"/>
        <c:noMultiLvlLbl val="0"/>
      </c:catAx>
      <c:valAx>
        <c:axId val="22007299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2007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softEdge rad="635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Student Opinions on Economic Impacts of 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'Economic Impacts'!$E$10</c:f>
              <c:strCache>
                <c:ptCount val="1"/>
                <c:pt idx="0">
                  <c:v>Fully Agree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'Economic Impacts'!$D$11:$D$14</c:f>
              <c:strCache>
                <c:ptCount val="4"/>
                <c:pt idx="0">
                  <c:v>AI costly</c:v>
                </c:pt>
                <c:pt idx="1">
                  <c:v>Economic crisis</c:v>
                </c:pt>
                <c:pt idx="2">
                  <c:v>Economic growth</c:v>
                </c:pt>
                <c:pt idx="3">
                  <c:v>Job loss</c:v>
                </c:pt>
              </c:strCache>
            </c:strRef>
          </c:cat>
          <c:val>
            <c:numRef>
              <c:f>'Economic Impacts'!$E$11:$E$14</c:f>
              <c:numCache>
                <c:formatCode>0%</c:formatCode>
                <c:ptCount val="4"/>
                <c:pt idx="0">
                  <c:v>0.29545454545454547</c:v>
                </c:pt>
                <c:pt idx="1">
                  <c:v>9.0909090909090912E-2</c:v>
                </c:pt>
                <c:pt idx="2">
                  <c:v>0.36363636363636365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8-4029-B987-FBBA9E748997}"/>
            </c:ext>
          </c:extLst>
        </c:ser>
        <c:ser>
          <c:idx val="1"/>
          <c:order val="1"/>
          <c:tx>
            <c:strRef>
              <c:f>'Economic Impacts'!$F$10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'Economic Impacts'!$D$11:$D$14</c:f>
              <c:strCache>
                <c:ptCount val="4"/>
                <c:pt idx="0">
                  <c:v>AI costly</c:v>
                </c:pt>
                <c:pt idx="1">
                  <c:v>Economic crisis</c:v>
                </c:pt>
                <c:pt idx="2">
                  <c:v>Economic growth</c:v>
                </c:pt>
                <c:pt idx="3">
                  <c:v>Job loss</c:v>
                </c:pt>
              </c:strCache>
            </c:strRef>
          </c:cat>
          <c:val>
            <c:numRef>
              <c:f>'Economic Impacts'!$F$11:$F$14</c:f>
              <c:numCache>
                <c:formatCode>0%</c:formatCode>
                <c:ptCount val="4"/>
                <c:pt idx="0">
                  <c:v>0.25471698113207547</c:v>
                </c:pt>
                <c:pt idx="1">
                  <c:v>0.28301886792452829</c:v>
                </c:pt>
                <c:pt idx="2">
                  <c:v>0.29245283018867924</c:v>
                </c:pt>
                <c:pt idx="3">
                  <c:v>0.16981132075471697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8-4029-B987-FBBA9E748997}"/>
            </c:ext>
          </c:extLst>
        </c:ser>
        <c:ser>
          <c:idx val="2"/>
          <c:order val="2"/>
          <c:tx>
            <c:strRef>
              <c:f>'Economic Impacts'!$G$10</c:f>
              <c:strCache>
                <c:ptCount val="1"/>
                <c:pt idx="0">
                  <c:v>Partially Agree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'Economic Impacts'!$D$11:$D$14</c:f>
              <c:strCache>
                <c:ptCount val="4"/>
                <c:pt idx="0">
                  <c:v>AI costly</c:v>
                </c:pt>
                <c:pt idx="1">
                  <c:v>Economic crisis</c:v>
                </c:pt>
                <c:pt idx="2">
                  <c:v>Economic growth</c:v>
                </c:pt>
                <c:pt idx="3">
                  <c:v>Job loss</c:v>
                </c:pt>
              </c:strCache>
            </c:strRef>
          </c:cat>
          <c:val>
            <c:numRef>
              <c:f>'Economic Impacts'!$G$11:$G$14</c:f>
              <c:numCache>
                <c:formatCode>0%</c:formatCode>
                <c:ptCount val="4"/>
                <c:pt idx="0">
                  <c:v>0.30708661417322836</c:v>
                </c:pt>
                <c:pt idx="1">
                  <c:v>9.4488188976377951E-2</c:v>
                </c:pt>
                <c:pt idx="2">
                  <c:v>0.28346456692913385</c:v>
                </c:pt>
                <c:pt idx="3">
                  <c:v>0.31496062992125984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8-4029-B987-FBBA9E748997}"/>
            </c:ext>
          </c:extLst>
        </c:ser>
        <c:ser>
          <c:idx val="3"/>
          <c:order val="3"/>
          <c:tx>
            <c:strRef>
              <c:f>'Economic Impacts'!$H$10</c:f>
              <c:strCache>
                <c:ptCount val="1"/>
                <c:pt idx="0">
                  <c:v>Partially Disagree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'Economic Impacts'!$D$11:$D$14</c:f>
              <c:strCache>
                <c:ptCount val="4"/>
                <c:pt idx="0">
                  <c:v>AI costly</c:v>
                </c:pt>
                <c:pt idx="1">
                  <c:v>Economic crisis</c:v>
                </c:pt>
                <c:pt idx="2">
                  <c:v>Economic growth</c:v>
                </c:pt>
                <c:pt idx="3">
                  <c:v>Job loss</c:v>
                </c:pt>
              </c:strCache>
            </c:strRef>
          </c:cat>
          <c:val>
            <c:numRef>
              <c:f>'Economic Impacts'!$H$11:$H$14</c:f>
              <c:numCache>
                <c:formatCode>0%</c:formatCode>
                <c:ptCount val="4"/>
                <c:pt idx="0">
                  <c:v>0.16417910447761194</c:v>
                </c:pt>
                <c:pt idx="1">
                  <c:v>0.44776119402985076</c:v>
                </c:pt>
                <c:pt idx="2">
                  <c:v>0.11940298507462686</c:v>
                </c:pt>
                <c:pt idx="3">
                  <c:v>0.26865671641791045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88-4029-B987-FBBA9E748997}"/>
            </c:ext>
          </c:extLst>
        </c:ser>
        <c:ser>
          <c:idx val="4"/>
          <c:order val="4"/>
          <c:tx>
            <c:strRef>
              <c:f>'Economic Impacts'!$I$10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72597120773403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588-4029-B987-FBBA9E7489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88-4029-B987-FBBA9E7489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'Economic Impacts'!$D$11:$D$14</c:f>
              <c:strCache>
                <c:ptCount val="4"/>
                <c:pt idx="0">
                  <c:v>AI costly</c:v>
                </c:pt>
                <c:pt idx="1">
                  <c:v>Economic crisis</c:v>
                </c:pt>
                <c:pt idx="2">
                  <c:v>Economic growth</c:v>
                </c:pt>
                <c:pt idx="3">
                  <c:v>Job loss</c:v>
                </c:pt>
              </c:strCache>
            </c:strRef>
          </c:cat>
          <c:val>
            <c:numRef>
              <c:f>'Economic Impacts'!$I$11:$I$14</c:f>
              <c:numCache>
                <c:formatCode>0%</c:formatCode>
                <c:ptCount val="4"/>
                <c:pt idx="0">
                  <c:v>0.05</c:v>
                </c:pt>
                <c:pt idx="1">
                  <c:v>0.75</c:v>
                </c:pt>
                <c:pt idx="2">
                  <c:v>0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88-4029-B987-FBBA9E7489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1483711"/>
        <c:axId val="221468351"/>
      </c:barChart>
      <c:catAx>
        <c:axId val="22148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68351"/>
        <c:crosses val="autoZero"/>
        <c:auto val="1"/>
        <c:lblAlgn val="ctr"/>
        <c:lblOffset val="100"/>
        <c:noMultiLvlLbl val="0"/>
      </c:catAx>
      <c:valAx>
        <c:axId val="22146835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2148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softEdge rad="635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300">
                <a:latin typeface="Times New Roman" panose="02020603050405020304" pitchFamily="18" charset="0"/>
                <a:cs typeface="Times New Roman" panose="02020603050405020304" pitchFamily="18" charset="0"/>
              </a:rPr>
              <a:t>A Scatter Plot of AI Knowledge Rating Against Utility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Plot'!$B$1</c:f>
              <c:strCache>
                <c:ptCount val="1"/>
                <c:pt idx="0">
                  <c:v>Utility grade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228B22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/>
                  </a:gs>
                  <a:gs pos="90000">
                    <a:schemeClr val="accent1">
                      <a:shade val="100000"/>
                      <a:satMod val="105000"/>
                    </a:schemeClr>
                  </a:gs>
                  <a:gs pos="100000">
                    <a:schemeClr val="accent1">
                      <a:shade val="80000"/>
                      <a:satMod val="12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228B22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rightRoom" dir="t"/>
              </a:scene3d>
              <a:sp3d extrusionH="12700" contourW="25400" prstMaterial="flat">
                <a:bevelT w="63500" h="152400" prst="angle"/>
                <a:contourClr>
                  <a:scrgbClr r="0" g="0" b="0">
                    <a:shade val="27000"/>
                    <a:satMod val="120000"/>
                  </a:scrgbClr>
                </a:contourClr>
              </a:sp3d>
            </c:spPr>
          </c:marker>
          <c:trendline>
            <c:spPr>
              <a:ln w="38100" cap="rnd">
                <a:solidFill>
                  <a:srgbClr val="C0000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265737879811437"/>
                  <c:y val="0.666749650629407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0.3937x + 5.112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Plot'!$A$2:$A$404</c:f>
              <c:numCache>
                <c:formatCode>General</c:formatCode>
                <c:ptCount val="403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1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7</c:v>
                </c:pt>
                <c:pt idx="27">
                  <c:v>3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5</c:v>
                </c:pt>
                <c:pt idx="33">
                  <c:v>7</c:v>
                </c:pt>
                <c:pt idx="34">
                  <c:v>6</c:v>
                </c:pt>
                <c:pt idx="35">
                  <c:v>8</c:v>
                </c:pt>
                <c:pt idx="36">
                  <c:v>10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5</c:v>
                </c:pt>
                <c:pt idx="42">
                  <c:v>8</c:v>
                </c:pt>
                <c:pt idx="43">
                  <c:v>5</c:v>
                </c:pt>
                <c:pt idx="44">
                  <c:v>6</c:v>
                </c:pt>
                <c:pt idx="45">
                  <c:v>3</c:v>
                </c:pt>
                <c:pt idx="46">
                  <c:v>8</c:v>
                </c:pt>
                <c:pt idx="47">
                  <c:v>7</c:v>
                </c:pt>
                <c:pt idx="48">
                  <c:v>9</c:v>
                </c:pt>
                <c:pt idx="49">
                  <c:v>7</c:v>
                </c:pt>
                <c:pt idx="50">
                  <c:v>3</c:v>
                </c:pt>
                <c:pt idx="51">
                  <c:v>4</c:v>
                </c:pt>
                <c:pt idx="52">
                  <c:v>7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8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4</c:v>
                </c:pt>
                <c:pt idx="62">
                  <c:v>8</c:v>
                </c:pt>
                <c:pt idx="63">
                  <c:v>6</c:v>
                </c:pt>
                <c:pt idx="64">
                  <c:v>7</c:v>
                </c:pt>
                <c:pt idx="65">
                  <c:v>5</c:v>
                </c:pt>
                <c:pt idx="66">
                  <c:v>8</c:v>
                </c:pt>
                <c:pt idx="67">
                  <c:v>1</c:v>
                </c:pt>
                <c:pt idx="68">
                  <c:v>6</c:v>
                </c:pt>
                <c:pt idx="69">
                  <c:v>4</c:v>
                </c:pt>
                <c:pt idx="70">
                  <c:v>9</c:v>
                </c:pt>
                <c:pt idx="71">
                  <c:v>10</c:v>
                </c:pt>
                <c:pt idx="72">
                  <c:v>8</c:v>
                </c:pt>
                <c:pt idx="73">
                  <c:v>6</c:v>
                </c:pt>
                <c:pt idx="74">
                  <c:v>5</c:v>
                </c:pt>
                <c:pt idx="75">
                  <c:v>4</c:v>
                </c:pt>
                <c:pt idx="76">
                  <c:v>7</c:v>
                </c:pt>
                <c:pt idx="77">
                  <c:v>4</c:v>
                </c:pt>
                <c:pt idx="78">
                  <c:v>4</c:v>
                </c:pt>
                <c:pt idx="79">
                  <c:v>8</c:v>
                </c:pt>
                <c:pt idx="80">
                  <c:v>8</c:v>
                </c:pt>
                <c:pt idx="81">
                  <c:v>3</c:v>
                </c:pt>
                <c:pt idx="82">
                  <c:v>7</c:v>
                </c:pt>
                <c:pt idx="83">
                  <c:v>5</c:v>
                </c:pt>
                <c:pt idx="84">
                  <c:v>6</c:v>
                </c:pt>
                <c:pt idx="85">
                  <c:v>1</c:v>
                </c:pt>
                <c:pt idx="86">
                  <c:v>8</c:v>
                </c:pt>
                <c:pt idx="87">
                  <c:v>6</c:v>
                </c:pt>
                <c:pt idx="88">
                  <c:v>9</c:v>
                </c:pt>
                <c:pt idx="89">
                  <c:v>2</c:v>
                </c:pt>
                <c:pt idx="90">
                  <c:v>2</c:v>
                </c:pt>
              </c:numCache>
            </c:numRef>
          </c:xVal>
          <c:yVal>
            <c:numRef>
              <c:f>'Scatter Plot'!$B$2:$B$404</c:f>
              <c:numCache>
                <c:formatCode>General</c:formatCode>
                <c:ptCount val="403"/>
                <c:pt idx="0">
                  <c:v>9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10</c:v>
                </c:pt>
                <c:pt idx="11">
                  <c:v>4</c:v>
                </c:pt>
                <c:pt idx="12">
                  <c:v>10</c:v>
                </c:pt>
                <c:pt idx="13">
                  <c:v>9</c:v>
                </c:pt>
                <c:pt idx="14">
                  <c:v>10</c:v>
                </c:pt>
                <c:pt idx="15">
                  <c:v>4</c:v>
                </c:pt>
                <c:pt idx="16">
                  <c:v>3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4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9</c:v>
                </c:pt>
                <c:pt idx="27">
                  <c:v>7</c:v>
                </c:pt>
                <c:pt idx="28">
                  <c:v>10</c:v>
                </c:pt>
                <c:pt idx="29">
                  <c:v>4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7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7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  <c:pt idx="46">
                  <c:v>3</c:v>
                </c:pt>
                <c:pt idx="47">
                  <c:v>10</c:v>
                </c:pt>
                <c:pt idx="48">
                  <c:v>10</c:v>
                </c:pt>
                <c:pt idx="49">
                  <c:v>8</c:v>
                </c:pt>
                <c:pt idx="50">
                  <c:v>8</c:v>
                </c:pt>
                <c:pt idx="51">
                  <c:v>5</c:v>
                </c:pt>
                <c:pt idx="52">
                  <c:v>6</c:v>
                </c:pt>
                <c:pt idx="53">
                  <c:v>9</c:v>
                </c:pt>
                <c:pt idx="54">
                  <c:v>7</c:v>
                </c:pt>
                <c:pt idx="55">
                  <c:v>10</c:v>
                </c:pt>
                <c:pt idx="56">
                  <c:v>8</c:v>
                </c:pt>
                <c:pt idx="57">
                  <c:v>8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9</c:v>
                </c:pt>
                <c:pt idx="63">
                  <c:v>6</c:v>
                </c:pt>
                <c:pt idx="64">
                  <c:v>8</c:v>
                </c:pt>
                <c:pt idx="65">
                  <c:v>3</c:v>
                </c:pt>
                <c:pt idx="66">
                  <c:v>6</c:v>
                </c:pt>
                <c:pt idx="67">
                  <c:v>10</c:v>
                </c:pt>
                <c:pt idx="68">
                  <c:v>9</c:v>
                </c:pt>
                <c:pt idx="69">
                  <c:v>6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5</c:v>
                </c:pt>
                <c:pt idx="74">
                  <c:v>5</c:v>
                </c:pt>
                <c:pt idx="75">
                  <c:v>7</c:v>
                </c:pt>
                <c:pt idx="76">
                  <c:v>10</c:v>
                </c:pt>
                <c:pt idx="77">
                  <c:v>8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3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10</c:v>
                </c:pt>
                <c:pt idx="89">
                  <c:v>2</c:v>
                </c:pt>
                <c:pt idx="9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27-442F-8543-EDEEFA9BF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51407"/>
        <c:axId val="315251887"/>
      </c:scatterChart>
      <c:valAx>
        <c:axId val="31525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 Knowledge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1887"/>
        <c:crosses val="autoZero"/>
        <c:crossBetween val="midCat"/>
      </c:valAx>
      <c:valAx>
        <c:axId val="31525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 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>
      <a:noFill/>
    </a:ln>
    <a:effectLst>
      <a:outerShdw blurRad="50800" dist="38100" dir="2700000" algn="tl" rotWithShape="0">
        <a:prstClr val="black">
          <a:alpha val="40000"/>
        </a:prstClr>
      </a:outerShdw>
      <a:softEdge rad="63500"/>
    </a:effectLst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Distribution of Major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84645669291337"/>
          <c:y val="0.15319444444444447"/>
          <c:w val="0.67088276465441821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F4E79">
                  <a:alpha val="84706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FD-40F1-B0C2-887F14F23E72}"/>
              </c:ext>
            </c:extLst>
          </c:dPt>
          <c:dPt>
            <c:idx val="1"/>
            <c:invertIfNegative val="0"/>
            <c:bubble3D val="0"/>
            <c:spPr>
              <a:solidFill>
                <a:srgbClr val="008080">
                  <a:alpha val="84706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DFD-40F1-B0C2-887F14F23E72}"/>
              </c:ext>
            </c:extLst>
          </c:dPt>
          <c:dPt>
            <c:idx val="2"/>
            <c:invertIfNegative val="0"/>
            <c:bubble3D val="0"/>
            <c:spPr>
              <a:solidFill>
                <a:srgbClr val="228B22">
                  <a:alpha val="84706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FD-40F1-B0C2-887F14F23E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Demographics!$D$16:$D$18</c:f>
              <c:strCache>
                <c:ptCount val="3"/>
                <c:pt idx="0">
                  <c:v>Economic Cybernetics</c:v>
                </c:pt>
                <c:pt idx="1">
                  <c:v>Economic Informatics</c:v>
                </c:pt>
                <c:pt idx="2">
                  <c:v>Statistics &amp; Forecasting</c:v>
                </c:pt>
              </c:strCache>
            </c:strRef>
          </c:cat>
          <c:val>
            <c:numRef>
              <c:f>Demographics!$E$16:$E$18</c:f>
              <c:numCache>
                <c:formatCode>0%</c:formatCode>
                <c:ptCount val="3"/>
                <c:pt idx="0">
                  <c:v>0.32967032967032966</c:v>
                </c:pt>
                <c:pt idx="1">
                  <c:v>0.25274725274725274</c:v>
                </c:pt>
                <c:pt idx="2">
                  <c:v>0.4175824175824176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D-40F1-B0C2-887F14F23E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48913807"/>
        <c:axId val="1148915727"/>
      </c:barChart>
      <c:catAx>
        <c:axId val="114891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8915727"/>
        <c:crosses val="autoZero"/>
        <c:auto val="1"/>
        <c:lblAlgn val="ctr"/>
        <c:lblOffset val="100"/>
        <c:noMultiLvlLbl val="0"/>
      </c:catAx>
      <c:valAx>
        <c:axId val="1148915727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14891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softEdge rad="635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Perceived Advantages of AI in the Teaching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'AI Influence'!$B$8</c:f>
              <c:strCache>
                <c:ptCount val="1"/>
                <c:pt idx="0">
                  <c:v>Advantage teaching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rgbClr val="1E90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49-48A8-8702-1FAB83018BE7}"/>
              </c:ext>
            </c:extLst>
          </c:dPt>
          <c:dPt>
            <c:idx val="1"/>
            <c:bubble3D val="0"/>
            <c:spPr>
              <a:solidFill>
                <a:srgbClr val="FFA5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49-48A8-8702-1FAB83018BE7}"/>
              </c:ext>
            </c:extLst>
          </c:dPt>
          <c:dPt>
            <c:idx val="2"/>
            <c:bubble3D val="0"/>
            <c:spPr>
              <a:solidFill>
                <a:srgbClr val="228B2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49-48A8-8702-1FAB83018BE7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49-48A8-8702-1FAB83018BE7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49-48A8-8702-1FAB83018BE7}"/>
                </c:ext>
              </c:extLst>
            </c:dLbl>
            <c:dLbl>
              <c:idx val="2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49-48A8-8702-1FAB83018BE7}"/>
                </c:ext>
              </c:extLst>
            </c:dLbl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'AI Influence'!$A$9:$A$11</c:f>
              <c:strCache>
                <c:ptCount val="3"/>
                <c:pt idx="0">
                  <c:v>AI Assistant</c:v>
                </c:pt>
                <c:pt idx="1">
                  <c:v>Engaging Lessons</c:v>
                </c:pt>
                <c:pt idx="2">
                  <c:v>Time Management</c:v>
                </c:pt>
              </c:strCache>
            </c:strRef>
          </c:cat>
          <c:val>
            <c:numRef>
              <c:f>'AI Influence'!$B$9:$B$11</c:f>
              <c:numCache>
                <c:formatCode>0%</c:formatCode>
                <c:ptCount val="3"/>
                <c:pt idx="0">
                  <c:v>0.42857142857142855</c:v>
                </c:pt>
                <c:pt idx="1">
                  <c:v>0.35164835164835168</c:v>
                </c:pt>
                <c:pt idx="2">
                  <c:v>0.21978021978021978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49-48A8-8702-1FAB83018BE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softEdge rad="635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Perceived Advantages of AI in the Learning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'AI Influence'!$B$25</c:f>
              <c:strCache>
                <c:ptCount val="1"/>
                <c:pt idx="0">
                  <c:v>Advantage learning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rgbClr val="FFA5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F6-4371-9C39-2F3E27DB4EAE}"/>
              </c:ext>
            </c:extLst>
          </c:dPt>
          <c:dPt>
            <c:idx val="1"/>
            <c:bubble3D val="0"/>
            <c:spPr>
              <a:solidFill>
                <a:srgbClr val="80008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F6-4371-9C39-2F3E27DB4EAE}"/>
              </c:ext>
            </c:extLst>
          </c:dPt>
          <c:dPt>
            <c:idx val="2"/>
            <c:bubble3D val="0"/>
            <c:spPr>
              <a:solidFill>
                <a:srgbClr val="20B2AA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8F6-4371-9C39-2F3E27DB4EAE}"/>
              </c:ext>
            </c:extLst>
          </c:dPt>
          <c:dLbls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'AI Influence'!$A$26:$A$28</c:f>
              <c:strCache>
                <c:ptCount val="3"/>
                <c:pt idx="0">
                  <c:v>Engaging Lessons</c:v>
                </c:pt>
                <c:pt idx="1">
                  <c:v>Personalized Lessons</c:v>
                </c:pt>
                <c:pt idx="2">
                  <c:v>Universal Access</c:v>
                </c:pt>
              </c:strCache>
            </c:strRef>
          </c:cat>
          <c:val>
            <c:numRef>
              <c:f>'AI Influence'!$B$26:$B$28</c:f>
              <c:numCache>
                <c:formatCode>0%</c:formatCode>
                <c:ptCount val="3"/>
                <c:pt idx="0">
                  <c:v>0.17582417582417584</c:v>
                </c:pt>
                <c:pt idx="1">
                  <c:v>0.2967032967032967</c:v>
                </c:pt>
                <c:pt idx="2">
                  <c:v>0.52747252747252749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F6-4371-9C39-2F3E27DB4EA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softEdge rad="635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  <cx:data id="1">
      <cx:strDim type="cat">
        <cx:f>_xlchart.v2.0</cx:f>
      </cx:strDim>
      <cx:numDim type="val">
        <cx:f>_xlchart.v2.4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3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Where Students Believe AI Will Make the Biggest Impact</a:t>
            </a:r>
            <a:endParaRPr lang="en-GB" sz="13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cx:rich>
      </cx:tx>
    </cx:title>
    <cx:plotArea>
      <cx:plotAreaRegion>
        <cx:plotSurface>
          <cx:spPr>
            <a:effectLst>
              <a:softEdge rad="127000"/>
            </a:effectLst>
          </cx:spPr>
        </cx:plotSurface>
        <cx:series layoutId="funnel" uniqueId="{57902D6D-70AC-4EF2-9A2F-9E9EA2247455}" formatIdx="0">
          <cx:tx>
            <cx:txData>
              <cx:f>_xlchart.v2.1</cx:f>
              <cx:v>Yes</cx:v>
            </cx:txData>
          </cx:tx>
          <cx:spPr>
            <a:ln>
              <a:solidFill>
                <a:srgbClr val="0047AB"/>
              </a:solidFill>
            </a:ln>
          </cx:spPr>
          <cx:dataPt idx="0">
            <cx:spPr>
              <a:solidFill>
                <a:srgbClr val="50C878"/>
              </a:solidFill>
              <a:ln>
                <a:noFill/>
              </a:ln>
            </cx:spPr>
          </cx:dataPt>
          <cx:dataPt idx="1">
            <cx:spPr>
              <a:solidFill>
                <a:srgbClr val="4169E1"/>
              </a:solidFill>
              <a:ln>
                <a:noFill/>
              </a:ln>
            </cx:spPr>
          </cx:dataPt>
          <cx:dataPt idx="2">
            <cx:spPr>
              <a:solidFill>
                <a:srgbClr val="A9A9A9"/>
              </a:solidFill>
              <a:ln>
                <a:noFill/>
              </a:ln>
            </cx:spPr>
          </cx:dataPt>
          <cx:dataPt idx="3">
            <cx:spPr>
              <a:solidFill>
                <a:srgbClr val="228B22"/>
              </a:solidFill>
              <a:ln>
                <a:noFill/>
              </a:ln>
            </cx:spPr>
          </cx:dataPt>
          <cx:dataPt idx="4">
            <cx:spPr>
              <a:solidFill>
                <a:srgbClr val="000080"/>
              </a:solidFill>
              <a:ln>
                <a:noFill/>
              </a:ln>
            </cx:spPr>
          </cx:dataPt>
          <cx:dataPt idx="5">
            <cx:spPr>
              <a:solidFill>
                <a:srgbClr val="FF8C00"/>
              </a:solidFill>
              <a:ln>
                <a:noFill/>
              </a:ln>
            </cx:spPr>
          </cx:dataPt>
          <cx:dataPt idx="6">
            <cx:spPr>
              <a:solidFill>
                <a:srgbClr val="800080"/>
              </a:solidFill>
              <a:ln>
                <a:noFill/>
              </a:ln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>
                    <a:solidFill>
                      <a:schemeClr val="bg1"/>
                    </a:solidFill>
                    <a:effectLst>
                      <a:outerShdw blurRad="50800" dist="50800" dir="21540000" sx="1000" sy="1000" algn="ctr" rotWithShape="0">
                        <a:srgbClr val="000000">
                          <a:alpha val="43137"/>
                        </a:srgbClr>
                      </a:outerShdw>
                    </a:effectLst>
                  </a:defRPr>
                </a:pPr>
                <a:endParaRPr lang="en-GB" sz="1200" b="1" i="0" u="none" strike="noStrike" baseline="0">
                  <a:solidFill>
                    <a:schemeClr val="bg1"/>
                  </a:solidFill>
                  <a:effectLst>
                    <a:outerShdw blurRad="50800" dist="50800" dir="21540000" sx="1000" sy="1000" algn="ctr" rotWithShape="0">
                      <a:srgbClr val="000000">
                        <a:alpha val="43137"/>
                      </a:srgbClr>
                    </a:outerShdw>
                  </a:effectLst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  <cx:series layoutId="funnel" hidden="1" uniqueId="{AA6BFFB3-19FD-4C2D-8546-269CBC8BDED7}" formatIdx="1">
          <cx:tx>
            <cx:txData>
              <cx:f>_xlchart.v2.3</cx:f>
              <cx:v>No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150000006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GB" sz="9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txPr>
      </cx:axis>
    </cx:plotArea>
  </cx:chart>
  <cx:spPr>
    <a:effectLst>
      <a:outerShdw blurRad="50800" dist="38100" dir="2700000" algn="tl" rotWithShape="0">
        <a:prstClr val="black">
          <a:alpha val="40000"/>
        </a:prstClr>
      </a:outerShdw>
      <a:softEdge rad="63500"/>
    </a:effectLst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_xlchart.v2.5</cx:f>
      </cx:strDim>
      <cx:numDim type="val">
        <cx:f>_xlchart.v2.7</cx:f>
      </cx:numDim>
    </cx:data>
    <cx:data id="1">
      <cx:strDim type="cat">
        <cx:f>_xlchart.v2.5</cx:f>
      </cx:strDim>
      <cx:numDim type="val">
        <cx:f>_xlchart.v2.9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/>
              <a:t>Where Students Believe AI Will Make the Biggest Impact</a:t>
            </a:r>
            <a:endPara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funnel" uniqueId="{57902D6D-70AC-4EF2-9A2F-9E9EA2247455}" formatIdx="0">
          <cx:tx>
            <cx:txData>
              <cx:f>_xlchart.v2.6</cx:f>
              <cx:v>Yes</cx:v>
            </cx:txData>
          </cx:tx>
          <cx:dataPt idx="0">
            <cx:spPr>
              <a:solidFill>
                <a:srgbClr val="50C878"/>
              </a:solidFill>
            </cx:spPr>
          </cx:dataPt>
          <cx:dataPt idx="1">
            <cx:spPr>
              <a:solidFill>
                <a:srgbClr val="4169E1"/>
              </a:solidFill>
            </cx:spPr>
          </cx:dataPt>
          <cx:dataPt idx="2">
            <cx:spPr>
              <a:solidFill>
                <a:srgbClr val="A9A9A9"/>
              </a:solidFill>
            </cx:spPr>
          </cx:dataPt>
          <cx:dataPt idx="3">
            <cx:spPr>
              <a:solidFill>
                <a:srgbClr val="228B22"/>
              </a:solidFill>
            </cx:spPr>
          </cx:dataPt>
          <cx:dataPt idx="4">
            <cx:spPr>
              <a:solidFill>
                <a:srgbClr val="000080"/>
              </a:solidFill>
            </cx:spPr>
          </cx:dataPt>
          <cx:dataPt idx="5">
            <cx:spPr>
              <a:solidFill>
                <a:srgbClr val="FF8C00"/>
              </a:solidFill>
            </cx:spPr>
          </cx:dataPt>
          <cx:dataPt idx="6">
            <cx:spPr>
              <a:solidFill>
                <a:srgbClr val="800080"/>
              </a:solidFill>
            </cx:spPr>
          </cx:dataPt>
          <cx:dataLabels>
            <cx:visibility seriesName="0" categoryName="0" value="1"/>
          </cx:dataLabels>
          <cx:dataId val="0"/>
        </cx:series>
        <cx:series layoutId="funnel" hidden="1" uniqueId="{AA6BFFB3-19FD-4C2D-8546-269CBC8BDED7}" formatIdx="1">
          <cx:tx>
            <cx:txData>
              <cx:f>_xlchart.v2.8</cx:f>
              <cx:v>No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image" Target="../media/image6.svg"/><Relationship Id="rId3" Type="http://schemas.openxmlformats.org/officeDocument/2006/relationships/chart" Target="../charts/chart3.xml"/><Relationship Id="rId21" Type="http://schemas.openxmlformats.org/officeDocument/2006/relationships/image" Target="../media/image8.svg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image" Target="../media/image5.png"/><Relationship Id="rId2" Type="http://schemas.openxmlformats.org/officeDocument/2006/relationships/chart" Target="../charts/chart2.xml"/><Relationship Id="rId16" Type="http://schemas.openxmlformats.org/officeDocument/2006/relationships/hyperlink" Target="#'Cleaned Data'!A1"/><Relationship Id="rId20" Type="http://schemas.openxmlformats.org/officeDocument/2006/relationships/image" Target="../media/image7.png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19" Type="http://schemas.openxmlformats.org/officeDocument/2006/relationships/hyperlink" Target="https://d.docs.live.net/3032A327875B559C/Documents/Analysis%20of%20Students%20perception%20of%20AI.xlsx" TargetMode="External"/><Relationship Id="rId4" Type="http://schemas.openxmlformats.org/officeDocument/2006/relationships/chart" Target="../charts/chart4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21718</xdr:colOff>
      <xdr:row>0</xdr:row>
      <xdr:rowOff>0</xdr:rowOff>
    </xdr:from>
    <xdr:to>
      <xdr:col>21</xdr:col>
      <xdr:colOff>538185</xdr:colOff>
      <xdr:row>11</xdr:row>
      <xdr:rowOff>106681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7A61E9-6AFE-77C0-F701-184A1EE92308}"/>
            </a:ext>
          </a:extLst>
        </xdr:cNvPr>
        <xdr:cNvSpPr txBox="1"/>
      </xdr:nvSpPr>
      <xdr:spPr>
        <a:xfrm>
          <a:off x="21718" y="0"/>
          <a:ext cx="13318067" cy="209740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ap="rnd" cmpd="sng">
          <a:gradFill>
            <a:gsLst>
              <a:gs pos="13000">
                <a:schemeClr val="accent1">
                  <a:lumMod val="20000"/>
                  <a:lumOff val="8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8862060"/>
                    <a:gd name="connsiteY0" fmla="*/ 0 h 1668780"/>
                    <a:gd name="connsiteX1" fmla="*/ 8862060 w 8862060"/>
                    <a:gd name="connsiteY1" fmla="*/ 0 h 1668780"/>
                    <a:gd name="connsiteX2" fmla="*/ 8862060 w 8862060"/>
                    <a:gd name="connsiteY2" fmla="*/ 1668780 h 1668780"/>
                    <a:gd name="connsiteX3" fmla="*/ 0 w 8862060"/>
                    <a:gd name="connsiteY3" fmla="*/ 1668780 h 1668780"/>
                    <a:gd name="connsiteX4" fmla="*/ 0 w 8862060"/>
                    <a:gd name="connsiteY4" fmla="*/ 0 h 166878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8862060" h="1668780" fill="none" extrusionOk="0">
                      <a:moveTo>
                        <a:pt x="0" y="0"/>
                      </a:moveTo>
                      <a:cubicBezTo>
                        <a:pt x="3118924" y="-49533"/>
                        <a:pt x="7949393" y="-14809"/>
                        <a:pt x="8862060" y="0"/>
                      </a:cubicBezTo>
                      <a:cubicBezTo>
                        <a:pt x="8782205" y="369063"/>
                        <a:pt x="8830044" y="849051"/>
                        <a:pt x="8862060" y="1668780"/>
                      </a:cubicBezTo>
                      <a:cubicBezTo>
                        <a:pt x="5915460" y="1620549"/>
                        <a:pt x="3274660" y="1753235"/>
                        <a:pt x="0" y="1668780"/>
                      </a:cubicBezTo>
                      <a:cubicBezTo>
                        <a:pt x="1415" y="1227218"/>
                        <a:pt x="-137271" y="677405"/>
                        <a:pt x="0" y="0"/>
                      </a:cubicBezTo>
                      <a:close/>
                    </a:path>
                    <a:path w="8862060" h="1668780" stroke="0" extrusionOk="0">
                      <a:moveTo>
                        <a:pt x="0" y="0"/>
                      </a:moveTo>
                      <a:cubicBezTo>
                        <a:pt x="3179819" y="118645"/>
                        <a:pt x="5108192" y="116012"/>
                        <a:pt x="8862060" y="0"/>
                      </a:cubicBezTo>
                      <a:cubicBezTo>
                        <a:pt x="8819287" y="325950"/>
                        <a:pt x="8827191" y="973098"/>
                        <a:pt x="8862060" y="1668780"/>
                      </a:cubicBezTo>
                      <a:cubicBezTo>
                        <a:pt x="7603630" y="1803380"/>
                        <a:pt x="1868134" y="1511584"/>
                        <a:pt x="0" y="1668780"/>
                      </a:cubicBezTo>
                      <a:cubicBezTo>
                        <a:pt x="26309" y="971851"/>
                        <a:pt x="-66030" y="752082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600" b="1" i="0" u="none" strike="noStrike" kern="1200" spc="100" baseline="0">
            <a:solidFill>
              <a:sysClr val="windowText" lastClr="000000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219287</xdr:colOff>
      <xdr:row>11</xdr:row>
      <xdr:rowOff>153246</xdr:rowOff>
    </xdr:from>
    <xdr:to>
      <xdr:col>14</xdr:col>
      <xdr:colOff>344087</xdr:colOff>
      <xdr:row>27</xdr:row>
      <xdr:rowOff>52979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F09B995-105E-44FB-8D61-272507C4B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438150</xdr:colOff>
      <xdr:row>12</xdr:row>
      <xdr:rowOff>0</xdr:rowOff>
    </xdr:from>
    <xdr:to>
      <xdr:col>21</xdr:col>
      <xdr:colOff>562950</xdr:colOff>
      <xdr:row>27</xdr:row>
      <xdr:rowOff>80708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DC32A7A7-B208-44D6-B4C9-C95787B74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128693</xdr:rowOff>
    </xdr:from>
    <xdr:to>
      <xdr:col>7</xdr:col>
      <xdr:colOff>134325</xdr:colOff>
      <xdr:row>43</xdr:row>
      <xdr:rowOff>28427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1392AF89-CEDC-4D2E-9EF3-F324C9618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244687</xdr:colOff>
      <xdr:row>27</xdr:row>
      <xdr:rowOff>128693</xdr:rowOff>
    </xdr:from>
    <xdr:to>
      <xdr:col>14</xdr:col>
      <xdr:colOff>369487</xdr:colOff>
      <xdr:row>43</xdr:row>
      <xdr:rowOff>28427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8517EE4-2BB0-4322-8BB5-4F059D07B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441960</xdr:colOff>
      <xdr:row>27</xdr:row>
      <xdr:rowOff>128693</xdr:rowOff>
    </xdr:from>
    <xdr:to>
      <xdr:col>21</xdr:col>
      <xdr:colOff>566760</xdr:colOff>
      <xdr:row>43</xdr:row>
      <xdr:rowOff>28427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F2B9FAA-F878-4817-83BD-8E31631D7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210821</xdr:colOff>
      <xdr:row>43</xdr:row>
      <xdr:rowOff>85515</xdr:rowOff>
    </xdr:from>
    <xdr:to>
      <xdr:col>14</xdr:col>
      <xdr:colOff>335621</xdr:colOff>
      <xdr:row>58</xdr:row>
      <xdr:rowOff>171515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6" name="Chart 45">
              <a:extLst>
                <a:ext uri="{FF2B5EF4-FFF2-40B4-BE49-F238E27FC236}">
                  <a16:creationId xmlns:a16="http://schemas.microsoft.com/office/drawing/2014/main" id="{B06B7906-D4E6-4CDC-B31A-FF2A16E4B4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8021" y="7949355"/>
              <a:ext cx="4392000" cy="282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441960</xdr:colOff>
      <xdr:row>43</xdr:row>
      <xdr:rowOff>85515</xdr:rowOff>
    </xdr:from>
    <xdr:to>
      <xdr:col>21</xdr:col>
      <xdr:colOff>566760</xdr:colOff>
      <xdr:row>58</xdr:row>
      <xdr:rowOff>171515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F51EF5F7-4DE4-4C5F-81AE-5BCBDDAE3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8466</xdr:colOff>
      <xdr:row>11</xdr:row>
      <xdr:rowOff>153246</xdr:rowOff>
    </xdr:from>
    <xdr:to>
      <xdr:col>7</xdr:col>
      <xdr:colOff>133266</xdr:colOff>
      <xdr:row>27</xdr:row>
      <xdr:rowOff>52979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B4DC78B1-8D5A-418F-8041-2D5EEECB2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59268</xdr:rowOff>
    </xdr:from>
    <xdr:to>
      <xdr:col>5</xdr:col>
      <xdr:colOff>264000</xdr:colOff>
      <xdr:row>70</xdr:row>
      <xdr:rowOff>170335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31FAFA09-40D5-4748-B64B-86B4F9019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304801</xdr:colOff>
      <xdr:row>59</xdr:row>
      <xdr:rowOff>59268</xdr:rowOff>
    </xdr:from>
    <xdr:to>
      <xdr:col>10</xdr:col>
      <xdr:colOff>568801</xdr:colOff>
      <xdr:row>70</xdr:row>
      <xdr:rowOff>170335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147AB19F-F6B3-4AA3-82A5-A39477E4F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8466</xdr:colOff>
      <xdr:row>59</xdr:row>
      <xdr:rowOff>59268</xdr:rowOff>
    </xdr:from>
    <xdr:to>
      <xdr:col>16</xdr:col>
      <xdr:colOff>272466</xdr:colOff>
      <xdr:row>70</xdr:row>
      <xdr:rowOff>170335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6ED4628B-F2F6-46AB-A120-5706EB2C6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302760</xdr:colOff>
      <xdr:row>59</xdr:row>
      <xdr:rowOff>59268</xdr:rowOff>
    </xdr:from>
    <xdr:to>
      <xdr:col>21</xdr:col>
      <xdr:colOff>566760</xdr:colOff>
      <xdr:row>70</xdr:row>
      <xdr:rowOff>170335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781EE75A-1139-4069-BFA6-4E020AE3A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174216</xdr:colOff>
      <xdr:row>0</xdr:row>
      <xdr:rowOff>0</xdr:rowOff>
    </xdr:from>
    <xdr:to>
      <xdr:col>18</xdr:col>
      <xdr:colOff>123825</xdr:colOff>
      <xdr:row>2</xdr:row>
      <xdr:rowOff>47624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7E047B9-17E6-10FA-A175-4B42E8E429DB}"/>
            </a:ext>
          </a:extLst>
        </xdr:cNvPr>
        <xdr:cNvSpPr txBox="1"/>
      </xdr:nvSpPr>
      <xdr:spPr>
        <a:xfrm>
          <a:off x="2003016" y="0"/>
          <a:ext cx="9093609" cy="40957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  <a:effectLst>
          <a:softEdge rad="3175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1200" cap="none" spc="100" normalizeH="0" baseline="0" noProof="0">
              <a:ln>
                <a:noFill/>
              </a:ln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Students' Perceptions and Insights on the Role of AI in Education</a:t>
          </a:r>
        </a:p>
        <a:p>
          <a:endParaRPr lang="en-US" sz="1400"/>
        </a:p>
      </xdr:txBody>
    </xdr:sp>
    <xdr:clientData/>
  </xdr:twoCellAnchor>
  <xdr:twoCellAnchor>
    <xdr:from>
      <xdr:col>2</xdr:col>
      <xdr:colOff>115661</xdr:colOff>
      <xdr:row>3</xdr:row>
      <xdr:rowOff>3139</xdr:rowOff>
    </xdr:from>
    <xdr:to>
      <xdr:col>8</xdr:col>
      <xdr:colOff>58061</xdr:colOff>
      <xdr:row>11</xdr:row>
      <xdr:rowOff>106681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7EBC793-3B34-409A-9FB3-DF11DDAFA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568778</xdr:colOff>
      <xdr:row>3</xdr:row>
      <xdr:rowOff>3139</xdr:rowOff>
    </xdr:from>
    <xdr:to>
      <xdr:col>14</xdr:col>
      <xdr:colOff>511178</xdr:colOff>
      <xdr:row>11</xdr:row>
      <xdr:rowOff>106681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25798B03-6C3B-4449-B2E8-A06AA9236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552242</xdr:colOff>
      <xdr:row>3</xdr:row>
      <xdr:rowOff>3139</xdr:rowOff>
    </xdr:from>
    <xdr:to>
      <xdr:col>21</xdr:col>
      <xdr:colOff>494642</xdr:colOff>
      <xdr:row>11</xdr:row>
      <xdr:rowOff>106681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392E0FF6-2237-4096-A35A-C21EEC3DB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38100</xdr:colOff>
      <xdr:row>6</xdr:row>
      <xdr:rowOff>113158</xdr:rowOff>
    </xdr:from>
    <xdr:to>
      <xdr:col>1</xdr:col>
      <xdr:colOff>400500</xdr:colOff>
      <xdr:row>11</xdr:row>
      <xdr:rowOff>180283</xdr:rowOff>
    </xdr:to>
    <xdr:pic>
      <xdr:nvPicPr>
        <xdr:cNvPr id="68" name="Graphic 67" descr="Folder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B29B85C-61FD-4067-A578-E42558785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8100" y="1199008"/>
          <a:ext cx="972000" cy="9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152400</xdr:rowOff>
    </xdr:from>
    <xdr:to>
      <xdr:col>1</xdr:col>
      <xdr:colOff>400500</xdr:colOff>
      <xdr:row>6</xdr:row>
      <xdr:rowOff>38550</xdr:rowOff>
    </xdr:to>
    <xdr:pic>
      <xdr:nvPicPr>
        <xdr:cNvPr id="70" name="Graphic 69" descr="Classroom with solid fill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82D615E8-9150-3EB2-0734-D1603622C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38100" y="152400"/>
          <a:ext cx="972000" cy="9720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</xdr:row>
      <xdr:rowOff>85340</xdr:rowOff>
    </xdr:from>
    <xdr:to>
      <xdr:col>7</xdr:col>
      <xdr:colOff>134325</xdr:colOff>
      <xdr:row>58</xdr:row>
      <xdr:rowOff>171515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864C4-12AB-44E2-A4D5-0F52396E5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</xdr:rowOff>
    </xdr:from>
    <xdr:to>
      <xdr:col>11</xdr:col>
      <xdr:colOff>15240</xdr:colOff>
      <xdr:row>18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D64DFE-51DA-D13F-9C07-AC06CBE37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171450</xdr:rowOff>
    </xdr:from>
    <xdr:to>
      <xdr:col>10</xdr:col>
      <xdr:colOff>243840</xdr:colOff>
      <xdr:row>36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C2DC70-D52A-83B7-269F-6CFB17EBB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3</xdr:col>
      <xdr:colOff>114300</xdr:colOff>
      <xdr:row>2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1AA2ADB-F4F4-4C52-BEB1-0C671FB314E1}"/>
            </a:ext>
          </a:extLst>
        </xdr:cNvPr>
        <xdr:cNvSpPr txBox="1"/>
      </xdr:nvSpPr>
      <xdr:spPr>
        <a:xfrm>
          <a:off x="7620" y="8961120"/>
          <a:ext cx="3764280" cy="411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/>
        </a:p>
      </xdr:txBody>
    </xdr:sp>
    <xdr:clientData/>
  </xdr:twoCellAnchor>
  <xdr:twoCellAnchor>
    <xdr:from>
      <xdr:col>7</xdr:col>
      <xdr:colOff>7620</xdr:colOff>
      <xdr:row>2</xdr:row>
      <xdr:rowOff>19050</xdr:rowOff>
    </xdr:from>
    <xdr:to>
      <xdr:col>11</xdr:col>
      <xdr:colOff>22860</xdr:colOff>
      <xdr:row>17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1BD89B2-6489-4F0A-905D-7B983ED50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</xdr:row>
      <xdr:rowOff>152400</xdr:rowOff>
    </xdr:from>
    <xdr:to>
      <xdr:col>4</xdr:col>
      <xdr:colOff>685800</xdr:colOff>
      <xdr:row>3</xdr:row>
      <xdr:rowOff>167640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7C435F2-947F-4DD6-B1BD-76E32FD561C0}"/>
            </a:ext>
          </a:extLst>
        </xdr:cNvPr>
        <xdr:cNvSpPr txBox="1"/>
      </xdr:nvSpPr>
      <xdr:spPr>
        <a:xfrm>
          <a:off x="53340" y="15514320"/>
          <a:ext cx="59817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3. What are students' emotional responses when thinking about AI?</a:t>
          </a:r>
        </a:p>
      </xdr:txBody>
    </xdr:sp>
    <xdr:clientData/>
  </xdr:twoCellAnchor>
  <xdr:twoCellAnchor>
    <xdr:from>
      <xdr:col>0</xdr:col>
      <xdr:colOff>38100</xdr:colOff>
      <xdr:row>13</xdr:row>
      <xdr:rowOff>137160</xdr:rowOff>
    </xdr:from>
    <xdr:to>
      <xdr:col>5</xdr:col>
      <xdr:colOff>30480</xdr:colOff>
      <xdr:row>16</xdr:row>
      <xdr:rowOff>99060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35F990E-06D1-4822-9CA2-AC02810D1229}"/>
            </a:ext>
          </a:extLst>
        </xdr:cNvPr>
        <xdr:cNvSpPr txBox="1"/>
      </xdr:nvSpPr>
      <xdr:spPr>
        <a:xfrm>
          <a:off x="38100" y="17693640"/>
          <a:ext cx="6172200" cy="510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buNone/>
          </a:pPr>
          <a:r>
            <a:rPr lang="en-US" b="1"/>
            <a:t>Perceptions on AI’s Role in Society</a:t>
          </a:r>
        </a:p>
        <a:p>
          <a:pPr>
            <a:buFont typeface="+mj-lt"/>
            <a:buAutoNum type="arabicPeriod" startAt="4"/>
          </a:pPr>
          <a:r>
            <a:rPr lang="en-US" b="1"/>
            <a:t>Do students believe AI helps or harms society?</a:t>
          </a:r>
          <a:endParaRPr lang="en-US"/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24</xdr:row>
      <xdr:rowOff>0</xdr:rowOff>
    </xdr:from>
    <xdr:to>
      <xdr:col>4</xdr:col>
      <xdr:colOff>1051560</xdr:colOff>
      <xdr:row>26</xdr:row>
      <xdr:rowOff>144780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C9C4C5E-D0FF-45D3-A08C-B6E5040CDECF}"/>
            </a:ext>
          </a:extLst>
        </xdr:cNvPr>
        <xdr:cNvSpPr txBox="1"/>
      </xdr:nvSpPr>
      <xdr:spPr>
        <a:xfrm>
          <a:off x="0" y="19568160"/>
          <a:ext cx="6179820" cy="510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buNone/>
          </a:pPr>
          <a:r>
            <a:rPr lang="en-US" b="1"/>
            <a:t>Perceptions on AI’s Role in Society</a:t>
          </a:r>
        </a:p>
        <a:p>
          <a:pPr>
            <a:buNone/>
          </a:pPr>
          <a:r>
            <a:rPr lang="en-US" b="1"/>
            <a:t>5.</a:t>
          </a:r>
          <a:r>
            <a:rPr lang="en-US" b="1" baseline="0"/>
            <a:t> </a:t>
          </a:r>
          <a:r>
            <a:rPr lang="en-US" b="1"/>
            <a:t>Do students believe AI leads to job loss or global economic growth?</a:t>
          </a:r>
          <a:endParaRPr lang="en-US" sz="1100"/>
        </a:p>
      </xdr:txBody>
    </xdr:sp>
    <xdr:clientData/>
  </xdr:twoCellAnchor>
  <xdr:twoCellAnchor>
    <xdr:from>
      <xdr:col>0</xdr:col>
      <xdr:colOff>91440</xdr:colOff>
      <xdr:row>57</xdr:row>
      <xdr:rowOff>121920</xdr:rowOff>
    </xdr:from>
    <xdr:to>
      <xdr:col>7</xdr:col>
      <xdr:colOff>434340</xdr:colOff>
      <xdr:row>59</xdr:row>
      <xdr:rowOff>160020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2A589A8-8D53-4287-A8FC-BD25910B432A}"/>
            </a:ext>
          </a:extLst>
        </xdr:cNvPr>
        <xdr:cNvSpPr txBox="1"/>
      </xdr:nvSpPr>
      <xdr:spPr>
        <a:xfrm>
          <a:off x="91440" y="25725120"/>
          <a:ext cx="8351520" cy="403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What do students see as the biggest risks or drawbacks of using AI in education?</a:t>
          </a:r>
        </a:p>
      </xdr:txBody>
    </xdr:sp>
    <xdr:clientData/>
  </xdr:twoCellAnchor>
  <xdr:twoCellAnchor>
    <xdr:from>
      <xdr:col>0</xdr:col>
      <xdr:colOff>45720</xdr:colOff>
      <xdr:row>86</xdr:row>
      <xdr:rowOff>160020</xdr:rowOff>
    </xdr:from>
    <xdr:to>
      <xdr:col>4</xdr:col>
      <xdr:colOff>22860</xdr:colOff>
      <xdr:row>88</xdr:row>
      <xdr:rowOff>160020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8B6BAAF-B664-4194-A74E-6FE3FF4A0E0A}"/>
            </a:ext>
          </a:extLst>
        </xdr:cNvPr>
        <xdr:cNvSpPr txBox="1"/>
      </xdr:nvSpPr>
      <xdr:spPr>
        <a:xfrm>
          <a:off x="45720" y="31066740"/>
          <a:ext cx="5326380" cy="365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Question 4: </a:t>
          </a:r>
        </a:p>
      </xdr:txBody>
    </xdr:sp>
    <xdr:clientData/>
  </xdr:twoCellAnchor>
  <xdr:twoCellAnchor>
    <xdr:from>
      <xdr:col>5</xdr:col>
      <xdr:colOff>0</xdr:colOff>
      <xdr:row>103</xdr:row>
      <xdr:rowOff>3810</xdr:rowOff>
    </xdr:from>
    <xdr:to>
      <xdr:col>9</xdr:col>
      <xdr:colOff>815340</xdr:colOff>
      <xdr:row>118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912B75B-8F8B-40AA-A833-140DE76CF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37</xdr:row>
      <xdr:rowOff>26670</xdr:rowOff>
    </xdr:from>
    <xdr:to>
      <xdr:col>9</xdr:col>
      <xdr:colOff>678180</xdr:colOff>
      <xdr:row>52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C29A9C-A48E-91EC-6131-AE6BD6C55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16</xdr:row>
      <xdr:rowOff>179070</xdr:rowOff>
    </xdr:from>
    <xdr:to>
      <xdr:col>7</xdr:col>
      <xdr:colOff>739140</xdr:colOff>
      <xdr:row>31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C4D484-772B-433B-B683-309DD2F0A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10</xdr:row>
      <xdr:rowOff>179070</xdr:rowOff>
    </xdr:from>
    <xdr:to>
      <xdr:col>7</xdr:col>
      <xdr:colOff>937260</xdr:colOff>
      <xdr:row>25</xdr:row>
      <xdr:rowOff>179070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CB66850C-CF31-4539-A82E-8247C56C90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0940" y="2007870"/>
              <a:ext cx="52349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156210</xdr:rowOff>
    </xdr:from>
    <xdr:to>
      <xdr:col>10</xdr:col>
      <xdr:colOff>30480</xdr:colOff>
      <xdr:row>21</xdr:row>
      <xdr:rowOff>15240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2A0EBE1-2759-1BC5-EEC3-59F5CCED1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1219200</xdr:colOff>
      <xdr:row>0</xdr:row>
      <xdr:rowOff>0</xdr:rowOff>
    </xdr:from>
    <xdr:to>
      <xdr:col>7</xdr:col>
      <xdr:colOff>213360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E48199-6698-4CE5-B2D7-2281776C2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16</xdr:row>
      <xdr:rowOff>19050</xdr:rowOff>
    </xdr:from>
    <xdr:to>
      <xdr:col>7</xdr:col>
      <xdr:colOff>228600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F86F93-5BD1-4090-B524-53978399F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</xdr:colOff>
      <xdr:row>32</xdr:row>
      <xdr:rowOff>34290</xdr:rowOff>
    </xdr:from>
    <xdr:to>
      <xdr:col>7</xdr:col>
      <xdr:colOff>266700</xdr:colOff>
      <xdr:row>47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50572B-E1B2-461B-8F64-EDB00B131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1775460</xdr:colOff>
      <xdr:row>47</xdr:row>
      <xdr:rowOff>41910</xdr:rowOff>
    </xdr:from>
    <xdr:to>
      <xdr:col>7</xdr:col>
      <xdr:colOff>213360</xdr:colOff>
      <xdr:row>62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C2FC83-2303-430A-9435-80BF4B6D7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31</xdr:row>
      <xdr:rowOff>171450</xdr:rowOff>
    </xdr:from>
    <xdr:to>
      <xdr:col>9</xdr:col>
      <xdr:colOff>944880</xdr:colOff>
      <xdr:row>46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3C6652-56E1-CBB2-2A82-BFAD6C4CF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0</xdr:row>
      <xdr:rowOff>83820</xdr:rowOff>
    </xdr:from>
    <xdr:to>
      <xdr:col>9</xdr:col>
      <xdr:colOff>1348740</xdr:colOff>
      <xdr:row>11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0D4DAA-81B7-994E-4327-BEC26D203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</xdr:colOff>
      <xdr:row>13</xdr:row>
      <xdr:rowOff>167640</xdr:rowOff>
    </xdr:from>
    <xdr:to>
      <xdr:col>9</xdr:col>
      <xdr:colOff>784860</xdr:colOff>
      <xdr:row>28</xdr:row>
      <xdr:rowOff>156210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3E0C7F1-4494-C817-F8CB-ADD5692BD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1363980</xdr:colOff>
      <xdr:row>10</xdr:row>
      <xdr:rowOff>148590</xdr:rowOff>
    </xdr:from>
    <xdr:to>
      <xdr:col>12</xdr:col>
      <xdr:colOff>2110740</xdr:colOff>
      <xdr:row>25</xdr:row>
      <xdr:rowOff>148590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6B9255B-33D5-7BBF-71AC-E47AFF0B6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62.447711111112" createdVersion="8" refreshedVersion="8" minRefreshableVersion="3" recordCount="92" xr:uid="{16403221-3B79-4288-A860-12304AB68712}">
  <cacheSource type="worksheet">
    <worksheetSource ref="A1:AH1048576" sheet="Cleaned Data"/>
  </cacheSource>
  <cacheFields count="34">
    <cacheField name="AI knowledge" numFmtId="0">
      <sharedItems containsString="0" containsBlank="1" containsNumber="1" containsInteger="1" minValue="1" maxValue="10" count="11">
        <n v="8"/>
        <n v="7"/>
        <n v="5"/>
        <n v="4"/>
        <n v="6"/>
        <n v="9"/>
        <n v="1"/>
        <n v="3"/>
        <n v="10"/>
        <n v="2"/>
        <m/>
      </sharedItems>
    </cacheField>
    <cacheField name="AI sources" numFmtId="0">
      <sharedItems containsBlank="1"/>
    </cacheField>
    <cacheField name="Internet" numFmtId="0">
      <sharedItems containsBlank="1" count="3">
        <s v="Yes"/>
        <s v="No"/>
        <m/>
      </sharedItems>
    </cacheField>
    <cacheField name="Books/Papers" numFmtId="0">
      <sharedItems containsBlank="1" count="3">
        <s v="Yes"/>
        <s v="No"/>
        <m/>
      </sharedItems>
    </cacheField>
    <cacheField name="Social media" numFmtId="0">
      <sharedItems containsBlank="1" count="3">
        <s v="No"/>
        <s v="Yes"/>
        <m/>
      </sharedItems>
    </cacheField>
    <cacheField name="Discussions" numFmtId="0">
      <sharedItems containsBlank="1" count="3">
        <s v="No"/>
        <s v="Yes"/>
        <m/>
      </sharedItems>
    </cacheField>
    <cacheField name="NotInformed" numFmtId="0">
      <sharedItems containsBlank="1" count="3">
        <s v="No"/>
        <s v="Yes"/>
        <m/>
      </sharedItems>
    </cacheField>
    <cacheField name="AI dehumanization" numFmtId="0">
      <sharedItems containsBlank="1" count="6">
        <s v="Strongly Disagree"/>
        <s v="Partially Disagree"/>
        <s v="Partially Agree"/>
        <s v="Neutral"/>
        <s v="Fully Agree"/>
        <m/>
      </sharedItems>
    </cacheField>
    <cacheField name="Job replacement" numFmtId="0">
      <sharedItems containsBlank="1" count="6">
        <s v="Partially Disagree"/>
        <s v="Neutral"/>
        <s v="Strongly Disagree"/>
        <s v="Partially Agree"/>
        <s v="Fully Agree"/>
        <m/>
      </sharedItems>
    </cacheField>
    <cacheField name="Problem solving" numFmtId="0">
      <sharedItems containsBlank="1" count="6">
        <s v="Fully Agree"/>
        <s v="Partially Agree"/>
        <s v="Partially Disagree"/>
        <s v="Neutral"/>
        <s v="Strongly Disagree"/>
        <m/>
      </sharedItems>
    </cacheField>
    <cacheField name="AI rulling society" numFmtId="0">
      <sharedItems containsBlank="1" count="6">
        <s v="Strongly Disagree"/>
        <s v="Neutral"/>
        <s v="Partially Disagree"/>
        <s v="Partially Agree"/>
        <s v="Fully Agree"/>
        <m/>
      </sharedItems>
    </cacheField>
    <cacheField name="AI costly" numFmtId="0">
      <sharedItems containsBlank="1" count="6">
        <s v="Partially Agree"/>
        <s v="Neutral"/>
        <s v="Fully Agree"/>
        <s v="Partially Disagree"/>
        <s v="Strongly Disagree"/>
        <m/>
      </sharedItems>
    </cacheField>
    <cacheField name="Economic crisis" numFmtId="0">
      <sharedItems containsBlank="1" count="6">
        <s v="Partially Disagree"/>
        <s v="Neutral"/>
        <s v="Strongly Disagree"/>
        <s v="Partially Agree"/>
        <s v="Fully Agree"/>
        <m/>
      </sharedItems>
    </cacheField>
    <cacheField name="Economic growth" numFmtId="0">
      <sharedItems containsBlank="1" count="5">
        <s v="Partially Agree"/>
        <s v="Neutral"/>
        <s v="Partially Disagree"/>
        <s v="Fully Agree"/>
        <m/>
      </sharedItems>
    </cacheField>
    <cacheField name="Job loss" numFmtId="0">
      <sharedItems containsBlank="1" count="6">
        <s v="Partially Disagree"/>
        <s v="Neutral"/>
        <s v="Partially Agree"/>
        <s v="Fully Agree"/>
        <s v="Strongly Disagree"/>
        <m/>
      </sharedItems>
    </cacheField>
    <cacheField name="Feelings" numFmtId="0">
      <sharedItems containsBlank="1"/>
    </cacheField>
    <cacheField name="Domains" numFmtId="0">
      <sharedItems containsBlank="1"/>
    </cacheField>
    <cacheField name="Education" numFmtId="0">
      <sharedItems containsBlank="1" count="3">
        <s v="Yes"/>
        <s v="No"/>
        <m/>
      </sharedItems>
    </cacheField>
    <cacheField name="Medicine" numFmtId="0">
      <sharedItems containsBlank="1" count="3">
        <s v="Yes"/>
        <s v="No"/>
        <m/>
      </sharedItems>
    </cacheField>
    <cacheField name="Agriculture" numFmtId="0">
      <sharedItems containsBlank="1" count="3">
        <s v="No"/>
        <s v="Yes"/>
        <m/>
      </sharedItems>
    </cacheField>
    <cacheField name="Constructions" numFmtId="0">
      <sharedItems containsBlank="1" count="3">
        <s v="No"/>
        <s v="Yes"/>
        <m/>
      </sharedItems>
    </cacheField>
    <cacheField name="Marketing" numFmtId="0">
      <sharedItems containsBlank="1" count="3">
        <s v="Yes"/>
        <s v="No"/>
        <m/>
      </sharedItems>
    </cacheField>
    <cacheField name="Administration" numFmtId="0">
      <sharedItems containsBlank="1" count="3">
        <s v="No"/>
        <s v="Yes"/>
        <m/>
      </sharedItems>
    </cacheField>
    <cacheField name="Art" numFmtId="0">
      <sharedItems containsBlank="1" count="3">
        <s v="No"/>
        <s v="Yes"/>
        <m/>
      </sharedItems>
    </cacheField>
    <cacheField name="Utility grade" numFmtId="0">
      <sharedItems containsString="0" containsBlank="1" containsNumber="1" containsInteger="1" minValue="2" maxValue="10" count="10">
        <n v="9"/>
        <n v="6"/>
        <n v="8"/>
        <n v="10"/>
        <n v="7"/>
        <n v="4"/>
        <n v="3"/>
        <n v="5"/>
        <n v="2"/>
        <m/>
      </sharedItems>
    </cacheField>
    <cacheField name="Advantage teaching" numFmtId="0">
      <sharedItems containsBlank="1" count="4">
        <s v="Engaging Lessons"/>
        <s v="Time Management"/>
        <s v="AI Assistant"/>
        <m/>
      </sharedItems>
    </cacheField>
    <cacheField name="Advantage learning" numFmtId="0">
      <sharedItems containsBlank="1" count="4">
        <s v="Personalized Lessons"/>
        <s v="Universal Access"/>
        <s v="Engaging Lessons"/>
        <m/>
      </sharedItems>
    </cacheField>
    <cacheField name="Advantage evaluation" numFmtId="0">
      <sharedItems containsBlank="1" count="4">
        <s v="Fewer Errors"/>
        <s v="Auto Grading"/>
        <s v="Constant Feedback"/>
        <m/>
      </sharedItems>
    </cacheField>
    <cacheField name="Disadvantage educational process" numFmtId="0">
      <sharedItems containsBlank="1" count="5">
        <s v="Fewer Interactions"/>
        <s v="Internet Addiction"/>
        <s v="Data Loss"/>
        <s v="No Student-Teacher Bond"/>
        <m/>
      </sharedItems>
    </cacheField>
    <cacheField name="Gender" numFmtId="0">
      <sharedItems containsBlank="1" count="3">
        <s v="Female"/>
        <s v="Male"/>
        <m/>
      </sharedItems>
    </cacheField>
    <cacheField name="Year of study" numFmtId="0">
      <sharedItems containsBlank="1" count="3">
        <s v="Year 3"/>
        <s v="Year 2"/>
        <m/>
      </sharedItems>
    </cacheField>
    <cacheField name="Major" numFmtId="0">
      <sharedItems containsBlank="1" count="4">
        <s v="Statistics &amp; Forecasting"/>
        <s v="Economic Informatics"/>
        <s v="Economic Cybernetics"/>
        <m/>
      </sharedItems>
    </cacheField>
    <cacheField name="Passed exams" numFmtId="0">
      <sharedItems containsBlank="1" count="3">
        <s v="Yes"/>
        <s v="No"/>
        <m/>
      </sharedItems>
    </cacheField>
    <cacheField name="GPA" numFmtId="0">
      <sharedItems containsString="0" containsBlank="1" containsNumber="1" minValue="5.2" maxValue="9.6999999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s v="Internet;Books/Scientific papers (physical/online format)"/>
    <x v="0"/>
    <x v="0"/>
    <x v="0"/>
    <x v="0"/>
    <x v="0"/>
    <x v="0"/>
    <x v="0"/>
    <x v="0"/>
    <x v="0"/>
    <x v="0"/>
    <x v="0"/>
    <x v="0"/>
    <x v="0"/>
    <s v="Curiosity"/>
    <s v="Education;Medicine;Marketing"/>
    <x v="0"/>
    <x v="0"/>
    <x v="0"/>
    <x v="0"/>
    <x v="0"/>
    <x v="0"/>
    <x v="0"/>
    <x v="0"/>
    <x v="0"/>
    <x v="0"/>
    <x v="0"/>
    <x v="0"/>
    <x v="0"/>
    <x v="0"/>
    <x v="0"/>
    <x v="0"/>
    <n v="9.1999999999999993"/>
  </r>
  <r>
    <x v="1"/>
    <s v="Internet;Social media"/>
    <x v="0"/>
    <x v="1"/>
    <x v="1"/>
    <x v="0"/>
    <x v="0"/>
    <x v="1"/>
    <x v="1"/>
    <x v="1"/>
    <x v="0"/>
    <x v="1"/>
    <x v="1"/>
    <x v="0"/>
    <x v="1"/>
    <s v="Curiosity"/>
    <s v="Medicine;Agriculture;Constructions"/>
    <x v="1"/>
    <x v="0"/>
    <x v="1"/>
    <x v="1"/>
    <x v="1"/>
    <x v="0"/>
    <x v="0"/>
    <x v="1"/>
    <x v="1"/>
    <x v="1"/>
    <x v="1"/>
    <x v="1"/>
    <x v="1"/>
    <x v="0"/>
    <x v="0"/>
    <x v="0"/>
    <n v="7.7"/>
  </r>
  <r>
    <x v="2"/>
    <s v="Internet;Books/Scientific papers (physical/online format)"/>
    <x v="0"/>
    <x v="0"/>
    <x v="0"/>
    <x v="0"/>
    <x v="0"/>
    <x v="1"/>
    <x v="2"/>
    <x v="1"/>
    <x v="0"/>
    <x v="1"/>
    <x v="2"/>
    <x v="1"/>
    <x v="0"/>
    <s v="Curiosity"/>
    <s v="Education;Marketing;Public Administration"/>
    <x v="0"/>
    <x v="1"/>
    <x v="0"/>
    <x v="0"/>
    <x v="0"/>
    <x v="1"/>
    <x v="0"/>
    <x v="1"/>
    <x v="0"/>
    <x v="2"/>
    <x v="2"/>
    <x v="2"/>
    <x v="1"/>
    <x v="0"/>
    <x v="0"/>
    <x v="1"/>
    <n v="7.2"/>
  </r>
  <r>
    <x v="2"/>
    <s v="Internet;Social media"/>
    <x v="0"/>
    <x v="1"/>
    <x v="1"/>
    <x v="0"/>
    <x v="0"/>
    <x v="2"/>
    <x v="3"/>
    <x v="0"/>
    <x v="1"/>
    <x v="0"/>
    <x v="1"/>
    <x v="1"/>
    <x v="2"/>
    <s v="Curiosity"/>
    <s v="Education;Medicine"/>
    <x v="0"/>
    <x v="0"/>
    <x v="0"/>
    <x v="0"/>
    <x v="1"/>
    <x v="0"/>
    <x v="0"/>
    <x v="0"/>
    <x v="2"/>
    <x v="1"/>
    <x v="0"/>
    <x v="0"/>
    <x v="0"/>
    <x v="0"/>
    <x v="0"/>
    <x v="0"/>
    <n v="8.1999999999999993"/>
  </r>
  <r>
    <x v="3"/>
    <s v="Internet"/>
    <x v="0"/>
    <x v="1"/>
    <x v="0"/>
    <x v="0"/>
    <x v="0"/>
    <x v="0"/>
    <x v="0"/>
    <x v="0"/>
    <x v="0"/>
    <x v="1"/>
    <x v="2"/>
    <x v="0"/>
    <x v="0"/>
    <s v="Curiosity"/>
    <s v="Education;Medicine;Agriculture;Constructions"/>
    <x v="0"/>
    <x v="0"/>
    <x v="1"/>
    <x v="1"/>
    <x v="1"/>
    <x v="0"/>
    <x v="0"/>
    <x v="2"/>
    <x v="0"/>
    <x v="1"/>
    <x v="2"/>
    <x v="2"/>
    <x v="0"/>
    <x v="0"/>
    <x v="0"/>
    <x v="0"/>
    <n v="7.7"/>
  </r>
  <r>
    <x v="2"/>
    <s v="Internet;Discussions with family/friends"/>
    <x v="0"/>
    <x v="1"/>
    <x v="0"/>
    <x v="1"/>
    <x v="0"/>
    <x v="3"/>
    <x v="3"/>
    <x v="1"/>
    <x v="1"/>
    <x v="0"/>
    <x v="1"/>
    <x v="1"/>
    <x v="2"/>
    <s v="Fear"/>
    <s v="Education;Agriculture;Public Administration"/>
    <x v="0"/>
    <x v="1"/>
    <x v="1"/>
    <x v="0"/>
    <x v="1"/>
    <x v="1"/>
    <x v="0"/>
    <x v="1"/>
    <x v="2"/>
    <x v="1"/>
    <x v="2"/>
    <x v="3"/>
    <x v="0"/>
    <x v="0"/>
    <x v="0"/>
    <x v="0"/>
    <n v="7.7"/>
  </r>
  <r>
    <x v="1"/>
    <s v="Books/Scientific papers (physical/online format);Social media;Discussions with family/friends"/>
    <x v="1"/>
    <x v="0"/>
    <x v="1"/>
    <x v="1"/>
    <x v="0"/>
    <x v="0"/>
    <x v="0"/>
    <x v="1"/>
    <x v="0"/>
    <x v="2"/>
    <x v="3"/>
    <x v="2"/>
    <x v="2"/>
    <s v="Curiosity"/>
    <s v="Education;Medicine;Constructions"/>
    <x v="0"/>
    <x v="0"/>
    <x v="0"/>
    <x v="1"/>
    <x v="1"/>
    <x v="0"/>
    <x v="0"/>
    <x v="3"/>
    <x v="2"/>
    <x v="1"/>
    <x v="1"/>
    <x v="0"/>
    <x v="0"/>
    <x v="0"/>
    <x v="0"/>
    <x v="1"/>
    <n v="7.2"/>
  </r>
  <r>
    <x v="4"/>
    <s v="Internet"/>
    <x v="0"/>
    <x v="1"/>
    <x v="0"/>
    <x v="0"/>
    <x v="0"/>
    <x v="0"/>
    <x v="2"/>
    <x v="0"/>
    <x v="0"/>
    <x v="1"/>
    <x v="0"/>
    <x v="1"/>
    <x v="0"/>
    <s v="Curiosity"/>
    <s v="Education;Medicine"/>
    <x v="0"/>
    <x v="0"/>
    <x v="0"/>
    <x v="0"/>
    <x v="1"/>
    <x v="0"/>
    <x v="0"/>
    <x v="2"/>
    <x v="0"/>
    <x v="2"/>
    <x v="2"/>
    <x v="0"/>
    <x v="1"/>
    <x v="0"/>
    <x v="0"/>
    <x v="1"/>
    <n v="6.7"/>
  </r>
  <r>
    <x v="4"/>
    <s v="Internet;Books/Scientific papers (physical/online format);Discussions with family/friends"/>
    <x v="0"/>
    <x v="0"/>
    <x v="0"/>
    <x v="1"/>
    <x v="0"/>
    <x v="1"/>
    <x v="3"/>
    <x v="0"/>
    <x v="2"/>
    <x v="2"/>
    <x v="0"/>
    <x v="1"/>
    <x v="2"/>
    <s v="Curiosity"/>
    <s v="Agriculture;Marketing;Public Administration"/>
    <x v="1"/>
    <x v="1"/>
    <x v="1"/>
    <x v="0"/>
    <x v="0"/>
    <x v="1"/>
    <x v="0"/>
    <x v="2"/>
    <x v="0"/>
    <x v="1"/>
    <x v="0"/>
    <x v="3"/>
    <x v="0"/>
    <x v="0"/>
    <x v="0"/>
    <x v="1"/>
    <n v="7.7"/>
  </r>
  <r>
    <x v="3"/>
    <s v="Internet"/>
    <x v="0"/>
    <x v="1"/>
    <x v="0"/>
    <x v="0"/>
    <x v="0"/>
    <x v="2"/>
    <x v="3"/>
    <x v="1"/>
    <x v="1"/>
    <x v="0"/>
    <x v="1"/>
    <x v="1"/>
    <x v="2"/>
    <s v="Curiosity"/>
    <s v="Education;Medicine;Agriculture;Constructions"/>
    <x v="0"/>
    <x v="0"/>
    <x v="1"/>
    <x v="1"/>
    <x v="1"/>
    <x v="0"/>
    <x v="0"/>
    <x v="4"/>
    <x v="2"/>
    <x v="0"/>
    <x v="2"/>
    <x v="3"/>
    <x v="0"/>
    <x v="0"/>
    <x v="1"/>
    <x v="0"/>
    <n v="8.1999999999999993"/>
  </r>
  <r>
    <x v="3"/>
    <s v="Internet;Discussions with family/friends"/>
    <x v="0"/>
    <x v="1"/>
    <x v="0"/>
    <x v="1"/>
    <x v="0"/>
    <x v="3"/>
    <x v="1"/>
    <x v="0"/>
    <x v="2"/>
    <x v="0"/>
    <x v="2"/>
    <x v="0"/>
    <x v="1"/>
    <s v="Curiosity"/>
    <s v="Education;Medicine;Agriculture;Constructions;Marketing;Public Administration"/>
    <x v="0"/>
    <x v="0"/>
    <x v="1"/>
    <x v="1"/>
    <x v="0"/>
    <x v="1"/>
    <x v="0"/>
    <x v="3"/>
    <x v="1"/>
    <x v="1"/>
    <x v="2"/>
    <x v="0"/>
    <x v="0"/>
    <x v="0"/>
    <x v="1"/>
    <x v="1"/>
    <n v="7.7"/>
  </r>
  <r>
    <x v="4"/>
    <s v="Internet"/>
    <x v="0"/>
    <x v="1"/>
    <x v="0"/>
    <x v="0"/>
    <x v="0"/>
    <x v="2"/>
    <x v="3"/>
    <x v="2"/>
    <x v="2"/>
    <x v="1"/>
    <x v="1"/>
    <x v="1"/>
    <x v="1"/>
    <s v="Curiosity"/>
    <s v="Medicine;Agriculture;Constructions;Public Administration"/>
    <x v="1"/>
    <x v="0"/>
    <x v="1"/>
    <x v="1"/>
    <x v="1"/>
    <x v="1"/>
    <x v="0"/>
    <x v="5"/>
    <x v="1"/>
    <x v="1"/>
    <x v="2"/>
    <x v="1"/>
    <x v="1"/>
    <x v="0"/>
    <x v="0"/>
    <x v="0"/>
    <n v="7.7"/>
  </r>
  <r>
    <x v="5"/>
    <s v="Internet;Books/Scientific papers (physical/online format);Social media"/>
    <x v="0"/>
    <x v="0"/>
    <x v="1"/>
    <x v="0"/>
    <x v="0"/>
    <x v="1"/>
    <x v="3"/>
    <x v="0"/>
    <x v="0"/>
    <x v="0"/>
    <x v="2"/>
    <x v="0"/>
    <x v="2"/>
    <s v="Trust"/>
    <s v="Education;Medicine;Art"/>
    <x v="0"/>
    <x v="0"/>
    <x v="0"/>
    <x v="0"/>
    <x v="1"/>
    <x v="0"/>
    <x v="1"/>
    <x v="3"/>
    <x v="0"/>
    <x v="0"/>
    <x v="2"/>
    <x v="0"/>
    <x v="0"/>
    <x v="0"/>
    <x v="0"/>
    <x v="0"/>
    <n v="9.6999999999999993"/>
  </r>
  <r>
    <x v="5"/>
    <s v="Books/Scientific papers (physical/online format)"/>
    <x v="1"/>
    <x v="0"/>
    <x v="0"/>
    <x v="0"/>
    <x v="0"/>
    <x v="1"/>
    <x v="3"/>
    <x v="0"/>
    <x v="3"/>
    <x v="1"/>
    <x v="0"/>
    <x v="3"/>
    <x v="3"/>
    <s v="Curiosity"/>
    <s v="Education;Medicine;Agriculture;Constructions;Marketing;Public Administration"/>
    <x v="0"/>
    <x v="0"/>
    <x v="1"/>
    <x v="1"/>
    <x v="0"/>
    <x v="1"/>
    <x v="0"/>
    <x v="0"/>
    <x v="2"/>
    <x v="0"/>
    <x v="2"/>
    <x v="1"/>
    <x v="1"/>
    <x v="1"/>
    <x v="1"/>
    <x v="0"/>
    <n v="9.1999999999999993"/>
  </r>
  <r>
    <x v="1"/>
    <s v="Internet"/>
    <x v="0"/>
    <x v="1"/>
    <x v="0"/>
    <x v="0"/>
    <x v="0"/>
    <x v="1"/>
    <x v="3"/>
    <x v="1"/>
    <x v="0"/>
    <x v="0"/>
    <x v="2"/>
    <x v="1"/>
    <x v="0"/>
    <s v="Indifference"/>
    <s v="Medicine;Agriculture;Constructions;Marketing;Public Administration"/>
    <x v="1"/>
    <x v="0"/>
    <x v="1"/>
    <x v="1"/>
    <x v="0"/>
    <x v="1"/>
    <x v="0"/>
    <x v="3"/>
    <x v="0"/>
    <x v="0"/>
    <x v="2"/>
    <x v="2"/>
    <x v="0"/>
    <x v="0"/>
    <x v="0"/>
    <x v="0"/>
    <n v="9.1999999999999993"/>
  </r>
  <r>
    <x v="4"/>
    <s v="Internet;Books/Scientific papers (physical/online format)"/>
    <x v="0"/>
    <x v="0"/>
    <x v="0"/>
    <x v="0"/>
    <x v="0"/>
    <x v="1"/>
    <x v="0"/>
    <x v="1"/>
    <x v="2"/>
    <x v="0"/>
    <x v="0"/>
    <x v="0"/>
    <x v="0"/>
    <s v="Indifference"/>
    <s v="Constructions;Public Administration"/>
    <x v="1"/>
    <x v="1"/>
    <x v="0"/>
    <x v="1"/>
    <x v="1"/>
    <x v="1"/>
    <x v="0"/>
    <x v="5"/>
    <x v="1"/>
    <x v="1"/>
    <x v="1"/>
    <x v="3"/>
    <x v="0"/>
    <x v="0"/>
    <x v="1"/>
    <x v="0"/>
    <n v="8.1999999999999993"/>
  </r>
  <r>
    <x v="6"/>
    <s v="I don't inform myself about AI"/>
    <x v="1"/>
    <x v="1"/>
    <x v="0"/>
    <x v="0"/>
    <x v="1"/>
    <x v="0"/>
    <x v="3"/>
    <x v="0"/>
    <x v="0"/>
    <x v="0"/>
    <x v="1"/>
    <x v="3"/>
    <x v="2"/>
    <s v="Indifference"/>
    <s v="Medicine;Agriculture;Marketing"/>
    <x v="1"/>
    <x v="0"/>
    <x v="1"/>
    <x v="0"/>
    <x v="0"/>
    <x v="0"/>
    <x v="0"/>
    <x v="6"/>
    <x v="2"/>
    <x v="1"/>
    <x v="1"/>
    <x v="2"/>
    <x v="1"/>
    <x v="0"/>
    <x v="0"/>
    <x v="1"/>
    <n v="6.2"/>
  </r>
  <r>
    <x v="0"/>
    <s v="Internet;Social media"/>
    <x v="0"/>
    <x v="1"/>
    <x v="1"/>
    <x v="0"/>
    <x v="0"/>
    <x v="4"/>
    <x v="4"/>
    <x v="0"/>
    <x v="4"/>
    <x v="2"/>
    <x v="1"/>
    <x v="1"/>
    <x v="3"/>
    <s v="Fear"/>
    <s v="Medicine;Constructions;Marketing;Art"/>
    <x v="1"/>
    <x v="0"/>
    <x v="0"/>
    <x v="1"/>
    <x v="0"/>
    <x v="0"/>
    <x v="1"/>
    <x v="2"/>
    <x v="2"/>
    <x v="0"/>
    <x v="2"/>
    <x v="3"/>
    <x v="1"/>
    <x v="1"/>
    <x v="1"/>
    <x v="0"/>
    <n v="9.1999999999999993"/>
  </r>
  <r>
    <x v="1"/>
    <s v="Internet;Social media;Discussions with family/friends"/>
    <x v="0"/>
    <x v="1"/>
    <x v="1"/>
    <x v="1"/>
    <x v="0"/>
    <x v="2"/>
    <x v="3"/>
    <x v="1"/>
    <x v="0"/>
    <x v="0"/>
    <x v="2"/>
    <x v="1"/>
    <x v="2"/>
    <s v="Curiosity"/>
    <s v="Education;Medicine;Constructions"/>
    <x v="0"/>
    <x v="0"/>
    <x v="0"/>
    <x v="1"/>
    <x v="1"/>
    <x v="0"/>
    <x v="0"/>
    <x v="1"/>
    <x v="2"/>
    <x v="0"/>
    <x v="0"/>
    <x v="1"/>
    <x v="0"/>
    <x v="0"/>
    <x v="1"/>
    <x v="0"/>
    <n v="7.7"/>
  </r>
  <r>
    <x v="4"/>
    <s v="Social media"/>
    <x v="1"/>
    <x v="1"/>
    <x v="1"/>
    <x v="0"/>
    <x v="0"/>
    <x v="0"/>
    <x v="0"/>
    <x v="0"/>
    <x v="2"/>
    <x v="0"/>
    <x v="1"/>
    <x v="0"/>
    <x v="0"/>
    <s v="Curiosity"/>
    <s v="Medicine;Agriculture;Constructions;Art"/>
    <x v="1"/>
    <x v="0"/>
    <x v="1"/>
    <x v="1"/>
    <x v="1"/>
    <x v="0"/>
    <x v="1"/>
    <x v="1"/>
    <x v="2"/>
    <x v="2"/>
    <x v="2"/>
    <x v="1"/>
    <x v="0"/>
    <x v="1"/>
    <x v="2"/>
    <x v="0"/>
    <n v="8.6999999999999993"/>
  </r>
  <r>
    <x v="4"/>
    <s v="Internet;Social media"/>
    <x v="0"/>
    <x v="1"/>
    <x v="1"/>
    <x v="0"/>
    <x v="0"/>
    <x v="1"/>
    <x v="0"/>
    <x v="1"/>
    <x v="0"/>
    <x v="1"/>
    <x v="0"/>
    <x v="0"/>
    <x v="2"/>
    <s v="Curiosity"/>
    <s v="Education;Medicine;Agriculture;Public Administration"/>
    <x v="0"/>
    <x v="0"/>
    <x v="1"/>
    <x v="0"/>
    <x v="1"/>
    <x v="1"/>
    <x v="0"/>
    <x v="2"/>
    <x v="2"/>
    <x v="1"/>
    <x v="2"/>
    <x v="0"/>
    <x v="0"/>
    <x v="0"/>
    <x v="1"/>
    <x v="1"/>
    <n v="7.2"/>
  </r>
  <r>
    <x v="1"/>
    <s v="Internet;Social media;Discussions with family/friends"/>
    <x v="0"/>
    <x v="1"/>
    <x v="1"/>
    <x v="1"/>
    <x v="0"/>
    <x v="3"/>
    <x v="3"/>
    <x v="3"/>
    <x v="2"/>
    <x v="2"/>
    <x v="1"/>
    <x v="1"/>
    <x v="2"/>
    <s v="Indifference"/>
    <s v="Medicine;Constructions"/>
    <x v="1"/>
    <x v="0"/>
    <x v="0"/>
    <x v="1"/>
    <x v="1"/>
    <x v="0"/>
    <x v="0"/>
    <x v="5"/>
    <x v="1"/>
    <x v="1"/>
    <x v="2"/>
    <x v="3"/>
    <x v="0"/>
    <x v="1"/>
    <x v="2"/>
    <x v="0"/>
    <n v="8.6999999999999993"/>
  </r>
  <r>
    <x v="1"/>
    <s v="Internet;Books/Scientific papers (physical/online format);Social media;Discussions with family/friends"/>
    <x v="0"/>
    <x v="0"/>
    <x v="1"/>
    <x v="1"/>
    <x v="0"/>
    <x v="2"/>
    <x v="4"/>
    <x v="1"/>
    <x v="3"/>
    <x v="2"/>
    <x v="0"/>
    <x v="3"/>
    <x v="3"/>
    <s v="Curiosity"/>
    <s v="Medicine"/>
    <x v="1"/>
    <x v="0"/>
    <x v="0"/>
    <x v="0"/>
    <x v="1"/>
    <x v="0"/>
    <x v="0"/>
    <x v="4"/>
    <x v="0"/>
    <x v="0"/>
    <x v="2"/>
    <x v="1"/>
    <x v="0"/>
    <x v="0"/>
    <x v="2"/>
    <x v="0"/>
    <n v="7.7"/>
  </r>
  <r>
    <x v="2"/>
    <s v="Internet"/>
    <x v="0"/>
    <x v="1"/>
    <x v="0"/>
    <x v="0"/>
    <x v="0"/>
    <x v="1"/>
    <x v="0"/>
    <x v="0"/>
    <x v="1"/>
    <x v="1"/>
    <x v="1"/>
    <x v="1"/>
    <x v="1"/>
    <s v="Curiosity"/>
    <s v="Education;Medicine;Agriculture;Constructions"/>
    <x v="0"/>
    <x v="0"/>
    <x v="1"/>
    <x v="1"/>
    <x v="1"/>
    <x v="0"/>
    <x v="0"/>
    <x v="4"/>
    <x v="0"/>
    <x v="2"/>
    <x v="2"/>
    <x v="1"/>
    <x v="0"/>
    <x v="0"/>
    <x v="2"/>
    <x v="0"/>
    <n v="9.1999999999999993"/>
  </r>
  <r>
    <x v="3"/>
    <s v="Internet;Social media;Discussions with family/friends"/>
    <x v="0"/>
    <x v="1"/>
    <x v="1"/>
    <x v="1"/>
    <x v="0"/>
    <x v="3"/>
    <x v="0"/>
    <x v="0"/>
    <x v="0"/>
    <x v="0"/>
    <x v="1"/>
    <x v="0"/>
    <x v="2"/>
    <s v="Curiosity"/>
    <s v="Education;Medicine;Constructions"/>
    <x v="0"/>
    <x v="0"/>
    <x v="0"/>
    <x v="1"/>
    <x v="1"/>
    <x v="0"/>
    <x v="0"/>
    <x v="1"/>
    <x v="2"/>
    <x v="1"/>
    <x v="0"/>
    <x v="0"/>
    <x v="0"/>
    <x v="1"/>
    <x v="1"/>
    <x v="0"/>
    <n v="7.2"/>
  </r>
  <r>
    <x v="2"/>
    <s v="Books/Scientific papers (physical/online format)"/>
    <x v="1"/>
    <x v="0"/>
    <x v="0"/>
    <x v="0"/>
    <x v="0"/>
    <x v="1"/>
    <x v="2"/>
    <x v="0"/>
    <x v="0"/>
    <x v="3"/>
    <x v="1"/>
    <x v="1"/>
    <x v="0"/>
    <s v="Curiosity"/>
    <s v="Medicine;Constructions"/>
    <x v="1"/>
    <x v="0"/>
    <x v="0"/>
    <x v="1"/>
    <x v="1"/>
    <x v="0"/>
    <x v="0"/>
    <x v="2"/>
    <x v="0"/>
    <x v="0"/>
    <x v="2"/>
    <x v="3"/>
    <x v="0"/>
    <x v="0"/>
    <x v="2"/>
    <x v="0"/>
    <n v="8.6999999999999993"/>
  </r>
  <r>
    <x v="1"/>
    <s v="Internet;Books/Scientific papers (physical/online format);Discussions with family/friends"/>
    <x v="0"/>
    <x v="0"/>
    <x v="0"/>
    <x v="1"/>
    <x v="0"/>
    <x v="2"/>
    <x v="1"/>
    <x v="1"/>
    <x v="0"/>
    <x v="0"/>
    <x v="1"/>
    <x v="1"/>
    <x v="1"/>
    <s v="Curiosity"/>
    <s v="Education;Medicine;Agriculture;Marketing;Art"/>
    <x v="0"/>
    <x v="0"/>
    <x v="1"/>
    <x v="0"/>
    <x v="0"/>
    <x v="0"/>
    <x v="1"/>
    <x v="0"/>
    <x v="0"/>
    <x v="1"/>
    <x v="1"/>
    <x v="0"/>
    <x v="0"/>
    <x v="1"/>
    <x v="1"/>
    <x v="0"/>
    <n v="8.1999999999999993"/>
  </r>
  <r>
    <x v="7"/>
    <s v="Internet"/>
    <x v="0"/>
    <x v="1"/>
    <x v="0"/>
    <x v="0"/>
    <x v="0"/>
    <x v="0"/>
    <x v="3"/>
    <x v="1"/>
    <x v="1"/>
    <x v="0"/>
    <x v="0"/>
    <x v="1"/>
    <x v="2"/>
    <s v="Curiosity"/>
    <s v="Education;Medicine;Constructions"/>
    <x v="0"/>
    <x v="0"/>
    <x v="0"/>
    <x v="1"/>
    <x v="1"/>
    <x v="0"/>
    <x v="0"/>
    <x v="4"/>
    <x v="2"/>
    <x v="1"/>
    <x v="0"/>
    <x v="0"/>
    <x v="0"/>
    <x v="0"/>
    <x v="2"/>
    <x v="0"/>
    <n v="8.6999999999999993"/>
  </r>
  <r>
    <x v="4"/>
    <s v="Internet;Social media;Discussions with family/friends"/>
    <x v="0"/>
    <x v="1"/>
    <x v="1"/>
    <x v="1"/>
    <x v="0"/>
    <x v="3"/>
    <x v="2"/>
    <x v="0"/>
    <x v="2"/>
    <x v="3"/>
    <x v="2"/>
    <x v="3"/>
    <x v="4"/>
    <s v="Curiosity"/>
    <s v="Education;Medicine;Agriculture;Constructions"/>
    <x v="0"/>
    <x v="0"/>
    <x v="1"/>
    <x v="1"/>
    <x v="1"/>
    <x v="0"/>
    <x v="0"/>
    <x v="3"/>
    <x v="0"/>
    <x v="1"/>
    <x v="2"/>
    <x v="0"/>
    <x v="0"/>
    <x v="1"/>
    <x v="1"/>
    <x v="0"/>
    <n v="7.7"/>
  </r>
  <r>
    <x v="2"/>
    <s v="Internet"/>
    <x v="0"/>
    <x v="1"/>
    <x v="0"/>
    <x v="0"/>
    <x v="0"/>
    <x v="3"/>
    <x v="1"/>
    <x v="1"/>
    <x v="1"/>
    <x v="0"/>
    <x v="1"/>
    <x v="1"/>
    <x v="0"/>
    <s v="Curiosity"/>
    <s v="Medicine;Constructions"/>
    <x v="1"/>
    <x v="0"/>
    <x v="0"/>
    <x v="1"/>
    <x v="1"/>
    <x v="0"/>
    <x v="0"/>
    <x v="5"/>
    <x v="1"/>
    <x v="1"/>
    <x v="1"/>
    <x v="3"/>
    <x v="0"/>
    <x v="1"/>
    <x v="2"/>
    <x v="0"/>
    <n v="7.7"/>
  </r>
  <r>
    <x v="2"/>
    <s v="Internet"/>
    <x v="0"/>
    <x v="1"/>
    <x v="0"/>
    <x v="0"/>
    <x v="0"/>
    <x v="2"/>
    <x v="3"/>
    <x v="0"/>
    <x v="1"/>
    <x v="2"/>
    <x v="1"/>
    <x v="1"/>
    <x v="2"/>
    <s v="Curiosity"/>
    <s v="Education;Agriculture;Marketing"/>
    <x v="0"/>
    <x v="1"/>
    <x v="1"/>
    <x v="0"/>
    <x v="0"/>
    <x v="0"/>
    <x v="0"/>
    <x v="4"/>
    <x v="0"/>
    <x v="0"/>
    <x v="0"/>
    <x v="0"/>
    <x v="0"/>
    <x v="0"/>
    <x v="0"/>
    <x v="0"/>
    <n v="7.7"/>
  </r>
  <r>
    <x v="4"/>
    <s v="Internet"/>
    <x v="0"/>
    <x v="1"/>
    <x v="0"/>
    <x v="0"/>
    <x v="0"/>
    <x v="1"/>
    <x v="3"/>
    <x v="1"/>
    <x v="1"/>
    <x v="2"/>
    <x v="0"/>
    <x v="0"/>
    <x v="2"/>
    <s v="Curiosity"/>
    <s v="Medicine;Agriculture;Constructions"/>
    <x v="1"/>
    <x v="0"/>
    <x v="1"/>
    <x v="1"/>
    <x v="1"/>
    <x v="0"/>
    <x v="0"/>
    <x v="1"/>
    <x v="1"/>
    <x v="2"/>
    <x v="1"/>
    <x v="3"/>
    <x v="0"/>
    <x v="0"/>
    <x v="1"/>
    <x v="1"/>
    <n v="7.7"/>
  </r>
  <r>
    <x v="2"/>
    <s v="Books/Scientific papers (physical/online format)"/>
    <x v="1"/>
    <x v="0"/>
    <x v="0"/>
    <x v="0"/>
    <x v="0"/>
    <x v="4"/>
    <x v="4"/>
    <x v="0"/>
    <x v="4"/>
    <x v="1"/>
    <x v="0"/>
    <x v="0"/>
    <x v="2"/>
    <s v="Curiosity"/>
    <s v="Medicine;Marketing;Art"/>
    <x v="1"/>
    <x v="0"/>
    <x v="0"/>
    <x v="0"/>
    <x v="0"/>
    <x v="0"/>
    <x v="1"/>
    <x v="7"/>
    <x v="2"/>
    <x v="1"/>
    <x v="0"/>
    <x v="3"/>
    <x v="0"/>
    <x v="1"/>
    <x v="2"/>
    <x v="0"/>
    <n v="7.7"/>
  </r>
  <r>
    <x v="1"/>
    <s v="Internet;Books/Scientific papers (physical/online format)"/>
    <x v="0"/>
    <x v="0"/>
    <x v="0"/>
    <x v="0"/>
    <x v="0"/>
    <x v="2"/>
    <x v="3"/>
    <x v="0"/>
    <x v="0"/>
    <x v="3"/>
    <x v="2"/>
    <x v="0"/>
    <x v="2"/>
    <s v="Curiosity"/>
    <s v="Medicine;Agriculture;Constructions"/>
    <x v="1"/>
    <x v="0"/>
    <x v="1"/>
    <x v="1"/>
    <x v="1"/>
    <x v="0"/>
    <x v="0"/>
    <x v="5"/>
    <x v="0"/>
    <x v="1"/>
    <x v="2"/>
    <x v="3"/>
    <x v="0"/>
    <x v="0"/>
    <x v="1"/>
    <x v="0"/>
    <n v="7.2"/>
  </r>
  <r>
    <x v="4"/>
    <s v="Internet;Social media"/>
    <x v="0"/>
    <x v="1"/>
    <x v="1"/>
    <x v="0"/>
    <x v="0"/>
    <x v="2"/>
    <x v="3"/>
    <x v="1"/>
    <x v="2"/>
    <x v="1"/>
    <x v="3"/>
    <x v="0"/>
    <x v="2"/>
    <s v="Curiosity"/>
    <s v="Education;Medicine"/>
    <x v="0"/>
    <x v="0"/>
    <x v="0"/>
    <x v="0"/>
    <x v="1"/>
    <x v="0"/>
    <x v="0"/>
    <x v="4"/>
    <x v="0"/>
    <x v="1"/>
    <x v="2"/>
    <x v="1"/>
    <x v="0"/>
    <x v="0"/>
    <x v="0"/>
    <x v="0"/>
    <n v="6.2"/>
  </r>
  <r>
    <x v="0"/>
    <s v="Internet"/>
    <x v="0"/>
    <x v="1"/>
    <x v="0"/>
    <x v="0"/>
    <x v="0"/>
    <x v="3"/>
    <x v="0"/>
    <x v="1"/>
    <x v="1"/>
    <x v="0"/>
    <x v="3"/>
    <x v="1"/>
    <x v="2"/>
    <s v="Indifference"/>
    <s v="Construction"/>
    <x v="1"/>
    <x v="1"/>
    <x v="0"/>
    <x v="0"/>
    <x v="1"/>
    <x v="0"/>
    <x v="0"/>
    <x v="0"/>
    <x v="0"/>
    <x v="2"/>
    <x v="0"/>
    <x v="1"/>
    <x v="0"/>
    <x v="0"/>
    <x v="0"/>
    <x v="1"/>
    <n v="7.2"/>
  </r>
  <r>
    <x v="8"/>
    <s v="Internet;Books/Scientific papers (physical/online format)"/>
    <x v="0"/>
    <x v="0"/>
    <x v="0"/>
    <x v="0"/>
    <x v="0"/>
    <x v="2"/>
    <x v="4"/>
    <x v="0"/>
    <x v="0"/>
    <x v="4"/>
    <x v="3"/>
    <x v="0"/>
    <x v="3"/>
    <s v="Curiosity"/>
    <s v="Education;Medicine;Agriculture;Constructions;Marketing;Public Administration;Art"/>
    <x v="0"/>
    <x v="0"/>
    <x v="1"/>
    <x v="1"/>
    <x v="0"/>
    <x v="1"/>
    <x v="1"/>
    <x v="0"/>
    <x v="2"/>
    <x v="1"/>
    <x v="2"/>
    <x v="1"/>
    <x v="1"/>
    <x v="0"/>
    <x v="0"/>
    <x v="1"/>
    <n v="6.7"/>
  </r>
  <r>
    <x v="0"/>
    <s v="Internet;Books/Scientific papers (physical/online format);Social media;Discussions with family/friends"/>
    <x v="0"/>
    <x v="0"/>
    <x v="1"/>
    <x v="1"/>
    <x v="0"/>
    <x v="0"/>
    <x v="2"/>
    <x v="0"/>
    <x v="0"/>
    <x v="0"/>
    <x v="3"/>
    <x v="2"/>
    <x v="1"/>
    <s v="Curiosity"/>
    <s v="Education;Medicine;Agriculture;Constructions;Marketing;Public Administration;Art"/>
    <x v="0"/>
    <x v="0"/>
    <x v="1"/>
    <x v="1"/>
    <x v="0"/>
    <x v="1"/>
    <x v="1"/>
    <x v="3"/>
    <x v="1"/>
    <x v="1"/>
    <x v="0"/>
    <x v="1"/>
    <x v="0"/>
    <x v="0"/>
    <x v="0"/>
    <x v="0"/>
    <n v="7.7"/>
  </r>
  <r>
    <x v="1"/>
    <s v="Books/Scientific papers (physical/online format)"/>
    <x v="1"/>
    <x v="0"/>
    <x v="0"/>
    <x v="0"/>
    <x v="0"/>
    <x v="1"/>
    <x v="1"/>
    <x v="1"/>
    <x v="1"/>
    <x v="3"/>
    <x v="1"/>
    <x v="0"/>
    <x v="1"/>
    <s v="Fear"/>
    <s v="Education"/>
    <x v="0"/>
    <x v="1"/>
    <x v="0"/>
    <x v="0"/>
    <x v="1"/>
    <x v="0"/>
    <x v="0"/>
    <x v="4"/>
    <x v="2"/>
    <x v="1"/>
    <x v="1"/>
    <x v="1"/>
    <x v="0"/>
    <x v="0"/>
    <x v="0"/>
    <x v="0"/>
    <n v="7.7"/>
  </r>
  <r>
    <x v="1"/>
    <s v="Internet;Social media;Discussions with family/friends"/>
    <x v="0"/>
    <x v="1"/>
    <x v="1"/>
    <x v="1"/>
    <x v="0"/>
    <x v="3"/>
    <x v="0"/>
    <x v="0"/>
    <x v="1"/>
    <x v="0"/>
    <x v="0"/>
    <x v="3"/>
    <x v="3"/>
    <s v="Curiosity"/>
    <s v="Education;Medicine;Agriculture;Constructions"/>
    <x v="0"/>
    <x v="0"/>
    <x v="1"/>
    <x v="1"/>
    <x v="1"/>
    <x v="0"/>
    <x v="0"/>
    <x v="2"/>
    <x v="2"/>
    <x v="0"/>
    <x v="2"/>
    <x v="0"/>
    <x v="1"/>
    <x v="0"/>
    <x v="0"/>
    <x v="0"/>
    <n v="7.7"/>
  </r>
  <r>
    <x v="1"/>
    <s v="Social media"/>
    <x v="1"/>
    <x v="1"/>
    <x v="1"/>
    <x v="0"/>
    <x v="0"/>
    <x v="2"/>
    <x v="4"/>
    <x v="4"/>
    <x v="1"/>
    <x v="1"/>
    <x v="3"/>
    <x v="2"/>
    <x v="3"/>
    <s v="Fear"/>
    <s v="Education;Medicine;Constructions;Public Administration"/>
    <x v="0"/>
    <x v="0"/>
    <x v="0"/>
    <x v="1"/>
    <x v="1"/>
    <x v="1"/>
    <x v="0"/>
    <x v="4"/>
    <x v="2"/>
    <x v="1"/>
    <x v="2"/>
    <x v="3"/>
    <x v="1"/>
    <x v="0"/>
    <x v="0"/>
    <x v="1"/>
    <n v="6.2"/>
  </r>
  <r>
    <x v="2"/>
    <s v="Internet;Books/Scientific papers (physical/online format);Social media"/>
    <x v="0"/>
    <x v="0"/>
    <x v="1"/>
    <x v="0"/>
    <x v="0"/>
    <x v="3"/>
    <x v="3"/>
    <x v="1"/>
    <x v="1"/>
    <x v="0"/>
    <x v="0"/>
    <x v="0"/>
    <x v="2"/>
    <s v="Curiosity"/>
    <s v="Education;Medicine"/>
    <x v="0"/>
    <x v="0"/>
    <x v="0"/>
    <x v="0"/>
    <x v="1"/>
    <x v="0"/>
    <x v="0"/>
    <x v="2"/>
    <x v="2"/>
    <x v="1"/>
    <x v="0"/>
    <x v="2"/>
    <x v="0"/>
    <x v="0"/>
    <x v="0"/>
    <x v="0"/>
    <n v="8.1999999999999993"/>
  </r>
  <r>
    <x v="0"/>
    <s v="Internet;Books/Scientific papers (physical/online format)"/>
    <x v="0"/>
    <x v="0"/>
    <x v="0"/>
    <x v="0"/>
    <x v="0"/>
    <x v="1"/>
    <x v="1"/>
    <x v="0"/>
    <x v="1"/>
    <x v="1"/>
    <x v="3"/>
    <x v="3"/>
    <x v="1"/>
    <s v="Curiosity"/>
    <s v="Education;Medicine;Agriculture"/>
    <x v="0"/>
    <x v="0"/>
    <x v="1"/>
    <x v="0"/>
    <x v="1"/>
    <x v="0"/>
    <x v="0"/>
    <x v="0"/>
    <x v="2"/>
    <x v="1"/>
    <x v="0"/>
    <x v="0"/>
    <x v="0"/>
    <x v="0"/>
    <x v="0"/>
    <x v="0"/>
    <n v="8.6999999999999993"/>
  </r>
  <r>
    <x v="2"/>
    <s v="Internet"/>
    <x v="0"/>
    <x v="1"/>
    <x v="0"/>
    <x v="0"/>
    <x v="0"/>
    <x v="1"/>
    <x v="1"/>
    <x v="0"/>
    <x v="0"/>
    <x v="0"/>
    <x v="1"/>
    <x v="0"/>
    <x v="1"/>
    <s v="Curiosity"/>
    <s v="Education;Medicine;Agriculture;Constructions"/>
    <x v="0"/>
    <x v="0"/>
    <x v="1"/>
    <x v="1"/>
    <x v="1"/>
    <x v="0"/>
    <x v="0"/>
    <x v="0"/>
    <x v="2"/>
    <x v="0"/>
    <x v="0"/>
    <x v="3"/>
    <x v="0"/>
    <x v="0"/>
    <x v="1"/>
    <x v="0"/>
    <n v="7.7"/>
  </r>
  <r>
    <x v="4"/>
    <s v="Internet;Social media;Discussions with family/friends"/>
    <x v="0"/>
    <x v="1"/>
    <x v="1"/>
    <x v="1"/>
    <x v="0"/>
    <x v="1"/>
    <x v="0"/>
    <x v="0"/>
    <x v="2"/>
    <x v="0"/>
    <x v="0"/>
    <x v="3"/>
    <x v="1"/>
    <s v="Curiosity"/>
    <s v="Education;Medicine;Marketing;Public Administration;Art"/>
    <x v="0"/>
    <x v="0"/>
    <x v="0"/>
    <x v="0"/>
    <x v="0"/>
    <x v="1"/>
    <x v="1"/>
    <x v="3"/>
    <x v="2"/>
    <x v="1"/>
    <x v="1"/>
    <x v="3"/>
    <x v="1"/>
    <x v="0"/>
    <x v="1"/>
    <x v="0"/>
    <n v="7.7"/>
  </r>
  <r>
    <x v="7"/>
    <s v="Internet;Books/Scientific papers (physical/online format)"/>
    <x v="0"/>
    <x v="0"/>
    <x v="0"/>
    <x v="0"/>
    <x v="0"/>
    <x v="3"/>
    <x v="0"/>
    <x v="4"/>
    <x v="1"/>
    <x v="0"/>
    <x v="1"/>
    <x v="0"/>
    <x v="1"/>
    <s v="Curiosity"/>
    <s v="Education;Medicine;Constructions"/>
    <x v="0"/>
    <x v="0"/>
    <x v="0"/>
    <x v="1"/>
    <x v="1"/>
    <x v="0"/>
    <x v="0"/>
    <x v="3"/>
    <x v="0"/>
    <x v="0"/>
    <x v="1"/>
    <x v="3"/>
    <x v="0"/>
    <x v="0"/>
    <x v="1"/>
    <x v="1"/>
    <n v="6.7"/>
  </r>
  <r>
    <x v="0"/>
    <s v="Internet;Social media"/>
    <x v="0"/>
    <x v="1"/>
    <x v="1"/>
    <x v="0"/>
    <x v="0"/>
    <x v="4"/>
    <x v="4"/>
    <x v="2"/>
    <x v="4"/>
    <x v="0"/>
    <x v="1"/>
    <x v="1"/>
    <x v="3"/>
    <s v="Fear"/>
    <s v="Medicine;Agriculture;Constructions;Public Administration"/>
    <x v="1"/>
    <x v="0"/>
    <x v="1"/>
    <x v="1"/>
    <x v="1"/>
    <x v="1"/>
    <x v="0"/>
    <x v="6"/>
    <x v="2"/>
    <x v="1"/>
    <x v="1"/>
    <x v="3"/>
    <x v="1"/>
    <x v="0"/>
    <x v="0"/>
    <x v="0"/>
    <n v="7.2"/>
  </r>
  <r>
    <x v="1"/>
    <s v="Internet"/>
    <x v="0"/>
    <x v="1"/>
    <x v="0"/>
    <x v="0"/>
    <x v="0"/>
    <x v="0"/>
    <x v="0"/>
    <x v="0"/>
    <x v="0"/>
    <x v="0"/>
    <x v="0"/>
    <x v="0"/>
    <x v="4"/>
    <s v="Trust"/>
    <s v="Education;Medicine;Public Administration"/>
    <x v="0"/>
    <x v="0"/>
    <x v="0"/>
    <x v="0"/>
    <x v="1"/>
    <x v="1"/>
    <x v="0"/>
    <x v="3"/>
    <x v="0"/>
    <x v="0"/>
    <x v="2"/>
    <x v="2"/>
    <x v="1"/>
    <x v="0"/>
    <x v="1"/>
    <x v="1"/>
    <n v="7.7"/>
  </r>
  <r>
    <x v="5"/>
    <s v="Internet;Books/Scientific papers (physical/online format)"/>
    <x v="0"/>
    <x v="0"/>
    <x v="0"/>
    <x v="0"/>
    <x v="0"/>
    <x v="0"/>
    <x v="0"/>
    <x v="0"/>
    <x v="1"/>
    <x v="1"/>
    <x v="2"/>
    <x v="0"/>
    <x v="1"/>
    <s v="Curiosity"/>
    <s v="Education;Medicine;Marketing"/>
    <x v="0"/>
    <x v="0"/>
    <x v="0"/>
    <x v="0"/>
    <x v="0"/>
    <x v="0"/>
    <x v="0"/>
    <x v="3"/>
    <x v="1"/>
    <x v="0"/>
    <x v="2"/>
    <x v="2"/>
    <x v="0"/>
    <x v="0"/>
    <x v="1"/>
    <x v="0"/>
    <n v="7.7"/>
  </r>
  <r>
    <x v="1"/>
    <s v="Internet;Social media"/>
    <x v="0"/>
    <x v="1"/>
    <x v="1"/>
    <x v="0"/>
    <x v="0"/>
    <x v="3"/>
    <x v="1"/>
    <x v="3"/>
    <x v="1"/>
    <x v="1"/>
    <x v="1"/>
    <x v="1"/>
    <x v="1"/>
    <s v="Curiosity"/>
    <s v="Education;Marketing"/>
    <x v="0"/>
    <x v="1"/>
    <x v="0"/>
    <x v="0"/>
    <x v="0"/>
    <x v="0"/>
    <x v="0"/>
    <x v="2"/>
    <x v="2"/>
    <x v="0"/>
    <x v="1"/>
    <x v="3"/>
    <x v="0"/>
    <x v="0"/>
    <x v="0"/>
    <x v="0"/>
    <n v="7.2"/>
  </r>
  <r>
    <x v="7"/>
    <s v="Internet;Social media"/>
    <x v="0"/>
    <x v="1"/>
    <x v="1"/>
    <x v="0"/>
    <x v="0"/>
    <x v="3"/>
    <x v="3"/>
    <x v="1"/>
    <x v="1"/>
    <x v="1"/>
    <x v="1"/>
    <x v="0"/>
    <x v="2"/>
    <s v="Curiosity"/>
    <s v="Medicine;Agriculture;Constructions;Public Administration"/>
    <x v="1"/>
    <x v="0"/>
    <x v="1"/>
    <x v="1"/>
    <x v="1"/>
    <x v="1"/>
    <x v="0"/>
    <x v="2"/>
    <x v="0"/>
    <x v="0"/>
    <x v="2"/>
    <x v="3"/>
    <x v="0"/>
    <x v="0"/>
    <x v="0"/>
    <x v="0"/>
    <n v="7.7"/>
  </r>
  <r>
    <x v="3"/>
    <s v="Internet;Books/Scientific papers (physical/online format);Social media;Discussions with family/friends"/>
    <x v="0"/>
    <x v="0"/>
    <x v="1"/>
    <x v="1"/>
    <x v="0"/>
    <x v="3"/>
    <x v="0"/>
    <x v="0"/>
    <x v="0"/>
    <x v="2"/>
    <x v="0"/>
    <x v="0"/>
    <x v="2"/>
    <s v="Curiosity"/>
    <s v="Agriculture;Constructions"/>
    <x v="1"/>
    <x v="1"/>
    <x v="1"/>
    <x v="1"/>
    <x v="1"/>
    <x v="0"/>
    <x v="0"/>
    <x v="7"/>
    <x v="2"/>
    <x v="2"/>
    <x v="1"/>
    <x v="3"/>
    <x v="0"/>
    <x v="0"/>
    <x v="0"/>
    <x v="1"/>
    <n v="6.2"/>
  </r>
  <r>
    <x v="1"/>
    <s v="Internet;Social media"/>
    <x v="0"/>
    <x v="1"/>
    <x v="1"/>
    <x v="0"/>
    <x v="0"/>
    <x v="3"/>
    <x v="3"/>
    <x v="1"/>
    <x v="3"/>
    <x v="2"/>
    <x v="3"/>
    <x v="0"/>
    <x v="2"/>
    <s v="Fear"/>
    <s v="Medicine;Agriculture;Public Administration"/>
    <x v="1"/>
    <x v="0"/>
    <x v="1"/>
    <x v="0"/>
    <x v="1"/>
    <x v="1"/>
    <x v="0"/>
    <x v="1"/>
    <x v="1"/>
    <x v="1"/>
    <x v="0"/>
    <x v="1"/>
    <x v="0"/>
    <x v="0"/>
    <x v="0"/>
    <x v="0"/>
    <n v="9.1999999999999993"/>
  </r>
  <r>
    <x v="2"/>
    <s v="Internet"/>
    <x v="0"/>
    <x v="1"/>
    <x v="0"/>
    <x v="0"/>
    <x v="0"/>
    <x v="1"/>
    <x v="0"/>
    <x v="0"/>
    <x v="3"/>
    <x v="1"/>
    <x v="1"/>
    <x v="3"/>
    <x v="2"/>
    <s v="Trust"/>
    <s v="Education;Medicine;Public Administration"/>
    <x v="0"/>
    <x v="0"/>
    <x v="0"/>
    <x v="0"/>
    <x v="1"/>
    <x v="1"/>
    <x v="0"/>
    <x v="0"/>
    <x v="1"/>
    <x v="1"/>
    <x v="0"/>
    <x v="2"/>
    <x v="0"/>
    <x v="0"/>
    <x v="0"/>
    <x v="1"/>
    <n v="7.7"/>
  </r>
  <r>
    <x v="2"/>
    <s v="Internet"/>
    <x v="0"/>
    <x v="1"/>
    <x v="0"/>
    <x v="0"/>
    <x v="0"/>
    <x v="0"/>
    <x v="3"/>
    <x v="1"/>
    <x v="1"/>
    <x v="1"/>
    <x v="0"/>
    <x v="1"/>
    <x v="4"/>
    <s v="Curiosity"/>
    <s v="Education;Medicine;Constructions;Marketing"/>
    <x v="0"/>
    <x v="0"/>
    <x v="0"/>
    <x v="1"/>
    <x v="0"/>
    <x v="0"/>
    <x v="0"/>
    <x v="4"/>
    <x v="2"/>
    <x v="2"/>
    <x v="0"/>
    <x v="1"/>
    <x v="1"/>
    <x v="0"/>
    <x v="0"/>
    <x v="1"/>
    <n v="7.2"/>
  </r>
  <r>
    <x v="4"/>
    <s v="Internet;Books/Scientific papers (physical/online format)"/>
    <x v="0"/>
    <x v="0"/>
    <x v="0"/>
    <x v="0"/>
    <x v="0"/>
    <x v="1"/>
    <x v="1"/>
    <x v="0"/>
    <x v="0"/>
    <x v="0"/>
    <x v="4"/>
    <x v="3"/>
    <x v="2"/>
    <s v="Curiosity"/>
    <s v="Education;Medicine;Agriculture;Marketing"/>
    <x v="0"/>
    <x v="0"/>
    <x v="1"/>
    <x v="0"/>
    <x v="0"/>
    <x v="0"/>
    <x v="0"/>
    <x v="3"/>
    <x v="2"/>
    <x v="1"/>
    <x v="2"/>
    <x v="3"/>
    <x v="0"/>
    <x v="0"/>
    <x v="2"/>
    <x v="1"/>
    <n v="7.2"/>
  </r>
  <r>
    <x v="2"/>
    <s v="Internet"/>
    <x v="0"/>
    <x v="1"/>
    <x v="0"/>
    <x v="0"/>
    <x v="0"/>
    <x v="1"/>
    <x v="3"/>
    <x v="1"/>
    <x v="2"/>
    <x v="0"/>
    <x v="0"/>
    <x v="0"/>
    <x v="2"/>
    <s v="Curiosity"/>
    <s v="Medicine;Agriculture;Constructions;Marketing;Public Administration"/>
    <x v="1"/>
    <x v="0"/>
    <x v="1"/>
    <x v="1"/>
    <x v="0"/>
    <x v="1"/>
    <x v="0"/>
    <x v="2"/>
    <x v="0"/>
    <x v="1"/>
    <x v="2"/>
    <x v="3"/>
    <x v="0"/>
    <x v="1"/>
    <x v="2"/>
    <x v="0"/>
    <n v="9.1999999999999993"/>
  </r>
  <r>
    <x v="0"/>
    <s v="Internet;Books/Scientific papers (physical/online format);Social media;Discussions with family/friends"/>
    <x v="0"/>
    <x v="0"/>
    <x v="1"/>
    <x v="1"/>
    <x v="0"/>
    <x v="0"/>
    <x v="0"/>
    <x v="0"/>
    <x v="1"/>
    <x v="2"/>
    <x v="1"/>
    <x v="0"/>
    <x v="1"/>
    <s v="Indifference"/>
    <s v="Education;Medicine;Agriculture;Constructions;Marketing;Public Administration;Art"/>
    <x v="0"/>
    <x v="0"/>
    <x v="1"/>
    <x v="1"/>
    <x v="0"/>
    <x v="1"/>
    <x v="1"/>
    <x v="2"/>
    <x v="2"/>
    <x v="1"/>
    <x v="1"/>
    <x v="1"/>
    <x v="0"/>
    <x v="0"/>
    <x v="0"/>
    <x v="0"/>
    <n v="7.7"/>
  </r>
  <r>
    <x v="3"/>
    <s v="I don't inform myself about AI"/>
    <x v="1"/>
    <x v="1"/>
    <x v="0"/>
    <x v="0"/>
    <x v="1"/>
    <x v="1"/>
    <x v="0"/>
    <x v="0"/>
    <x v="2"/>
    <x v="0"/>
    <x v="0"/>
    <x v="3"/>
    <x v="1"/>
    <s v="Curiosity"/>
    <s v="Education;Medicine;Agriculture;Constructions;Marketing"/>
    <x v="0"/>
    <x v="0"/>
    <x v="1"/>
    <x v="1"/>
    <x v="0"/>
    <x v="0"/>
    <x v="0"/>
    <x v="3"/>
    <x v="2"/>
    <x v="1"/>
    <x v="0"/>
    <x v="2"/>
    <x v="0"/>
    <x v="1"/>
    <x v="2"/>
    <x v="0"/>
    <n v="9.6999999999999993"/>
  </r>
  <r>
    <x v="2"/>
    <s v="Internet;Books/Scientific papers (physical/online format);Social media"/>
    <x v="0"/>
    <x v="0"/>
    <x v="1"/>
    <x v="0"/>
    <x v="0"/>
    <x v="0"/>
    <x v="0"/>
    <x v="0"/>
    <x v="0"/>
    <x v="3"/>
    <x v="2"/>
    <x v="3"/>
    <x v="0"/>
    <s v="Trust"/>
    <s v="Education;Medicine;Agriculture;Constructions;Marketing;Public Administration"/>
    <x v="0"/>
    <x v="0"/>
    <x v="1"/>
    <x v="1"/>
    <x v="0"/>
    <x v="1"/>
    <x v="0"/>
    <x v="3"/>
    <x v="1"/>
    <x v="1"/>
    <x v="2"/>
    <x v="1"/>
    <x v="1"/>
    <x v="1"/>
    <x v="2"/>
    <x v="0"/>
    <n v="7.7"/>
  </r>
  <r>
    <x v="4"/>
    <s v="Internet;Books/Scientific papers (physical/online format);Social media"/>
    <x v="0"/>
    <x v="0"/>
    <x v="1"/>
    <x v="0"/>
    <x v="0"/>
    <x v="0"/>
    <x v="0"/>
    <x v="0"/>
    <x v="0"/>
    <x v="3"/>
    <x v="2"/>
    <x v="3"/>
    <x v="0"/>
    <s v="Curiosity"/>
    <s v="Education;Medicine;Agriculture;Constructions;Marketing;Public Administration"/>
    <x v="0"/>
    <x v="0"/>
    <x v="1"/>
    <x v="1"/>
    <x v="0"/>
    <x v="1"/>
    <x v="0"/>
    <x v="3"/>
    <x v="1"/>
    <x v="1"/>
    <x v="2"/>
    <x v="1"/>
    <x v="1"/>
    <x v="1"/>
    <x v="2"/>
    <x v="0"/>
    <n v="9.6999999999999993"/>
  </r>
  <r>
    <x v="3"/>
    <s v="Internet;Social media"/>
    <x v="0"/>
    <x v="1"/>
    <x v="1"/>
    <x v="0"/>
    <x v="0"/>
    <x v="2"/>
    <x v="3"/>
    <x v="0"/>
    <x v="3"/>
    <x v="3"/>
    <x v="2"/>
    <x v="3"/>
    <x v="2"/>
    <s v="Curiosity"/>
    <s v="Education;Medicine;Agriculture;Constructions"/>
    <x v="0"/>
    <x v="0"/>
    <x v="1"/>
    <x v="1"/>
    <x v="1"/>
    <x v="0"/>
    <x v="0"/>
    <x v="3"/>
    <x v="0"/>
    <x v="0"/>
    <x v="2"/>
    <x v="0"/>
    <x v="1"/>
    <x v="0"/>
    <x v="0"/>
    <x v="0"/>
    <n v="8.1999999999999993"/>
  </r>
  <r>
    <x v="0"/>
    <s v="Internet;Social media;Discussions with family/friends"/>
    <x v="0"/>
    <x v="1"/>
    <x v="1"/>
    <x v="1"/>
    <x v="0"/>
    <x v="3"/>
    <x v="1"/>
    <x v="1"/>
    <x v="2"/>
    <x v="1"/>
    <x v="0"/>
    <x v="0"/>
    <x v="0"/>
    <s v="Curiosity"/>
    <s v="Education;Medicine;Agriculture;Constructions;Public Administration"/>
    <x v="0"/>
    <x v="0"/>
    <x v="1"/>
    <x v="1"/>
    <x v="1"/>
    <x v="1"/>
    <x v="0"/>
    <x v="0"/>
    <x v="2"/>
    <x v="1"/>
    <x v="2"/>
    <x v="0"/>
    <x v="0"/>
    <x v="1"/>
    <x v="2"/>
    <x v="0"/>
    <n v="9.1999999999999993"/>
  </r>
  <r>
    <x v="4"/>
    <s v="Internet"/>
    <x v="0"/>
    <x v="1"/>
    <x v="0"/>
    <x v="0"/>
    <x v="0"/>
    <x v="3"/>
    <x v="3"/>
    <x v="0"/>
    <x v="3"/>
    <x v="3"/>
    <x v="1"/>
    <x v="2"/>
    <x v="0"/>
    <s v="Curiosity"/>
    <s v="Education;Medicine;Agriculture;Constructions"/>
    <x v="0"/>
    <x v="0"/>
    <x v="1"/>
    <x v="1"/>
    <x v="1"/>
    <x v="0"/>
    <x v="0"/>
    <x v="1"/>
    <x v="2"/>
    <x v="1"/>
    <x v="0"/>
    <x v="0"/>
    <x v="0"/>
    <x v="1"/>
    <x v="2"/>
    <x v="1"/>
    <n v="7.7"/>
  </r>
  <r>
    <x v="1"/>
    <s v="Internet;Books/Scientific papers (physical/online format);Social media"/>
    <x v="0"/>
    <x v="0"/>
    <x v="1"/>
    <x v="0"/>
    <x v="0"/>
    <x v="1"/>
    <x v="4"/>
    <x v="1"/>
    <x v="3"/>
    <x v="0"/>
    <x v="0"/>
    <x v="1"/>
    <x v="2"/>
    <s v="Curiosity"/>
    <s v="Education;Medicine;Agriculture;Constructions"/>
    <x v="0"/>
    <x v="0"/>
    <x v="1"/>
    <x v="1"/>
    <x v="1"/>
    <x v="0"/>
    <x v="0"/>
    <x v="2"/>
    <x v="2"/>
    <x v="0"/>
    <x v="2"/>
    <x v="3"/>
    <x v="1"/>
    <x v="1"/>
    <x v="2"/>
    <x v="0"/>
    <n v="9.1999999999999993"/>
  </r>
  <r>
    <x v="2"/>
    <s v="Internet;Books/Scientific papers (physical/online format);Social media"/>
    <x v="0"/>
    <x v="0"/>
    <x v="1"/>
    <x v="0"/>
    <x v="0"/>
    <x v="0"/>
    <x v="4"/>
    <x v="3"/>
    <x v="1"/>
    <x v="0"/>
    <x v="0"/>
    <x v="2"/>
    <x v="2"/>
    <s v="Curiosity"/>
    <s v="Medicine;Agriculture;Constructions;Art"/>
    <x v="1"/>
    <x v="0"/>
    <x v="1"/>
    <x v="1"/>
    <x v="1"/>
    <x v="0"/>
    <x v="1"/>
    <x v="6"/>
    <x v="0"/>
    <x v="2"/>
    <x v="1"/>
    <x v="3"/>
    <x v="0"/>
    <x v="1"/>
    <x v="2"/>
    <x v="0"/>
    <n v="7.7"/>
  </r>
  <r>
    <x v="0"/>
    <s v="Internet;Books/Scientific papers (physical/online format);Social media;Discussions with family/friends"/>
    <x v="0"/>
    <x v="0"/>
    <x v="1"/>
    <x v="1"/>
    <x v="0"/>
    <x v="4"/>
    <x v="4"/>
    <x v="0"/>
    <x v="4"/>
    <x v="0"/>
    <x v="4"/>
    <x v="3"/>
    <x v="3"/>
    <s v="Fear"/>
    <s v="Medicine;Agriculture"/>
    <x v="1"/>
    <x v="0"/>
    <x v="1"/>
    <x v="0"/>
    <x v="1"/>
    <x v="0"/>
    <x v="0"/>
    <x v="1"/>
    <x v="2"/>
    <x v="0"/>
    <x v="0"/>
    <x v="3"/>
    <x v="1"/>
    <x v="1"/>
    <x v="2"/>
    <x v="0"/>
    <n v="7.7"/>
  </r>
  <r>
    <x v="6"/>
    <s v="Internet"/>
    <x v="0"/>
    <x v="1"/>
    <x v="0"/>
    <x v="0"/>
    <x v="0"/>
    <x v="3"/>
    <x v="3"/>
    <x v="1"/>
    <x v="1"/>
    <x v="0"/>
    <x v="3"/>
    <x v="0"/>
    <x v="2"/>
    <s v="Fear"/>
    <s v="Education;Medicine;Agriculture;Constructions"/>
    <x v="0"/>
    <x v="0"/>
    <x v="1"/>
    <x v="1"/>
    <x v="1"/>
    <x v="0"/>
    <x v="0"/>
    <x v="3"/>
    <x v="2"/>
    <x v="0"/>
    <x v="2"/>
    <x v="1"/>
    <x v="0"/>
    <x v="1"/>
    <x v="2"/>
    <x v="0"/>
    <n v="7.2"/>
  </r>
  <r>
    <x v="4"/>
    <s v="Internet"/>
    <x v="0"/>
    <x v="1"/>
    <x v="0"/>
    <x v="0"/>
    <x v="0"/>
    <x v="1"/>
    <x v="1"/>
    <x v="1"/>
    <x v="2"/>
    <x v="0"/>
    <x v="0"/>
    <x v="0"/>
    <x v="0"/>
    <s v="Curiosity"/>
    <s v="Education;Medicine;Constructions;Public Administration"/>
    <x v="0"/>
    <x v="0"/>
    <x v="0"/>
    <x v="1"/>
    <x v="1"/>
    <x v="1"/>
    <x v="0"/>
    <x v="0"/>
    <x v="0"/>
    <x v="2"/>
    <x v="1"/>
    <x v="1"/>
    <x v="0"/>
    <x v="1"/>
    <x v="2"/>
    <x v="0"/>
    <n v="8.6999999999999993"/>
  </r>
  <r>
    <x v="3"/>
    <s v="Internet;Social media"/>
    <x v="0"/>
    <x v="1"/>
    <x v="1"/>
    <x v="0"/>
    <x v="0"/>
    <x v="2"/>
    <x v="1"/>
    <x v="1"/>
    <x v="3"/>
    <x v="2"/>
    <x v="1"/>
    <x v="0"/>
    <x v="2"/>
    <s v="Fear"/>
    <s v="Education;Marketing;Public Administration"/>
    <x v="0"/>
    <x v="1"/>
    <x v="0"/>
    <x v="0"/>
    <x v="0"/>
    <x v="1"/>
    <x v="0"/>
    <x v="1"/>
    <x v="2"/>
    <x v="1"/>
    <x v="2"/>
    <x v="0"/>
    <x v="0"/>
    <x v="1"/>
    <x v="2"/>
    <x v="0"/>
    <n v="7.7"/>
  </r>
  <r>
    <x v="5"/>
    <s v="Internet;Social media"/>
    <x v="0"/>
    <x v="1"/>
    <x v="1"/>
    <x v="0"/>
    <x v="0"/>
    <x v="0"/>
    <x v="1"/>
    <x v="1"/>
    <x v="0"/>
    <x v="1"/>
    <x v="1"/>
    <x v="1"/>
    <x v="2"/>
    <s v="Curiosity"/>
    <s v="Medicine;Agriculture;Constructions"/>
    <x v="1"/>
    <x v="0"/>
    <x v="1"/>
    <x v="1"/>
    <x v="1"/>
    <x v="0"/>
    <x v="0"/>
    <x v="3"/>
    <x v="0"/>
    <x v="1"/>
    <x v="0"/>
    <x v="3"/>
    <x v="0"/>
    <x v="0"/>
    <x v="0"/>
    <x v="0"/>
    <n v="6.7"/>
  </r>
  <r>
    <x v="8"/>
    <s v="Internet;Social media"/>
    <x v="0"/>
    <x v="1"/>
    <x v="1"/>
    <x v="0"/>
    <x v="0"/>
    <x v="0"/>
    <x v="4"/>
    <x v="0"/>
    <x v="4"/>
    <x v="1"/>
    <x v="2"/>
    <x v="3"/>
    <x v="4"/>
    <s v="Trust"/>
    <s v="Education;Medicine;Marketing;Art"/>
    <x v="0"/>
    <x v="0"/>
    <x v="0"/>
    <x v="0"/>
    <x v="0"/>
    <x v="0"/>
    <x v="1"/>
    <x v="3"/>
    <x v="0"/>
    <x v="2"/>
    <x v="1"/>
    <x v="0"/>
    <x v="1"/>
    <x v="0"/>
    <x v="1"/>
    <x v="0"/>
    <n v="8.6999999999999993"/>
  </r>
  <r>
    <x v="0"/>
    <s v="Internet"/>
    <x v="0"/>
    <x v="1"/>
    <x v="0"/>
    <x v="0"/>
    <x v="0"/>
    <x v="1"/>
    <x v="0"/>
    <x v="2"/>
    <x v="2"/>
    <x v="3"/>
    <x v="0"/>
    <x v="0"/>
    <x v="2"/>
    <s v="Curiosity"/>
    <s v="Education;Medicine;Marketing"/>
    <x v="0"/>
    <x v="0"/>
    <x v="0"/>
    <x v="0"/>
    <x v="0"/>
    <x v="0"/>
    <x v="0"/>
    <x v="3"/>
    <x v="2"/>
    <x v="0"/>
    <x v="2"/>
    <x v="3"/>
    <x v="1"/>
    <x v="0"/>
    <x v="0"/>
    <x v="0"/>
    <n v="9.1999999999999993"/>
  </r>
  <r>
    <x v="4"/>
    <s v="Internet"/>
    <x v="0"/>
    <x v="1"/>
    <x v="0"/>
    <x v="0"/>
    <x v="0"/>
    <x v="3"/>
    <x v="3"/>
    <x v="1"/>
    <x v="2"/>
    <x v="1"/>
    <x v="0"/>
    <x v="1"/>
    <x v="2"/>
    <s v="Curiosity"/>
    <s v="Constructions"/>
    <x v="1"/>
    <x v="1"/>
    <x v="0"/>
    <x v="1"/>
    <x v="1"/>
    <x v="0"/>
    <x v="0"/>
    <x v="7"/>
    <x v="0"/>
    <x v="1"/>
    <x v="0"/>
    <x v="3"/>
    <x v="0"/>
    <x v="0"/>
    <x v="0"/>
    <x v="0"/>
    <n v="8.6999999999999993"/>
  </r>
  <r>
    <x v="2"/>
    <s v="I don't inform myself about AI"/>
    <x v="1"/>
    <x v="1"/>
    <x v="0"/>
    <x v="0"/>
    <x v="1"/>
    <x v="3"/>
    <x v="2"/>
    <x v="2"/>
    <x v="0"/>
    <x v="1"/>
    <x v="2"/>
    <x v="1"/>
    <x v="2"/>
    <s v="Indifference"/>
    <s v="Marketing"/>
    <x v="1"/>
    <x v="1"/>
    <x v="0"/>
    <x v="0"/>
    <x v="0"/>
    <x v="0"/>
    <x v="0"/>
    <x v="7"/>
    <x v="1"/>
    <x v="1"/>
    <x v="2"/>
    <x v="3"/>
    <x v="0"/>
    <x v="0"/>
    <x v="0"/>
    <x v="0"/>
    <n v="8.1999999999999993"/>
  </r>
  <r>
    <x v="3"/>
    <s v="Internet"/>
    <x v="0"/>
    <x v="1"/>
    <x v="0"/>
    <x v="0"/>
    <x v="0"/>
    <x v="1"/>
    <x v="3"/>
    <x v="0"/>
    <x v="1"/>
    <x v="3"/>
    <x v="0"/>
    <x v="0"/>
    <x v="2"/>
    <s v="Curiosity"/>
    <s v="Medicine;Public Administration"/>
    <x v="1"/>
    <x v="0"/>
    <x v="0"/>
    <x v="0"/>
    <x v="1"/>
    <x v="1"/>
    <x v="0"/>
    <x v="4"/>
    <x v="1"/>
    <x v="0"/>
    <x v="0"/>
    <x v="0"/>
    <x v="1"/>
    <x v="0"/>
    <x v="1"/>
    <x v="1"/>
    <n v="5.7"/>
  </r>
  <r>
    <x v="1"/>
    <s v="Internet;Books/Scientific papers (physical/online format);Social media"/>
    <x v="0"/>
    <x v="0"/>
    <x v="1"/>
    <x v="0"/>
    <x v="0"/>
    <x v="1"/>
    <x v="4"/>
    <x v="0"/>
    <x v="2"/>
    <x v="2"/>
    <x v="1"/>
    <x v="0"/>
    <x v="2"/>
    <s v="Curiosity"/>
    <s v="Education;Medicine;Agriculture;Constructions;Public Administration"/>
    <x v="0"/>
    <x v="0"/>
    <x v="1"/>
    <x v="1"/>
    <x v="1"/>
    <x v="1"/>
    <x v="0"/>
    <x v="3"/>
    <x v="0"/>
    <x v="0"/>
    <x v="2"/>
    <x v="1"/>
    <x v="1"/>
    <x v="1"/>
    <x v="2"/>
    <x v="1"/>
    <n v="8.6999999999999993"/>
  </r>
  <r>
    <x v="3"/>
    <s v="Internet"/>
    <x v="0"/>
    <x v="1"/>
    <x v="0"/>
    <x v="0"/>
    <x v="0"/>
    <x v="1"/>
    <x v="3"/>
    <x v="1"/>
    <x v="1"/>
    <x v="0"/>
    <x v="4"/>
    <x v="1"/>
    <x v="3"/>
    <s v="Curiosity"/>
    <s v="Education;Marketing"/>
    <x v="0"/>
    <x v="1"/>
    <x v="0"/>
    <x v="0"/>
    <x v="0"/>
    <x v="0"/>
    <x v="0"/>
    <x v="2"/>
    <x v="1"/>
    <x v="2"/>
    <x v="1"/>
    <x v="3"/>
    <x v="0"/>
    <x v="1"/>
    <x v="2"/>
    <x v="0"/>
    <n v="8.6999999999999993"/>
  </r>
  <r>
    <x v="3"/>
    <s v="I don't inform myself about AI"/>
    <x v="1"/>
    <x v="1"/>
    <x v="0"/>
    <x v="0"/>
    <x v="1"/>
    <x v="3"/>
    <x v="1"/>
    <x v="2"/>
    <x v="1"/>
    <x v="0"/>
    <x v="0"/>
    <x v="2"/>
    <x v="2"/>
    <s v="Indifference"/>
    <s v="Education;Medicine;Agriculture"/>
    <x v="0"/>
    <x v="0"/>
    <x v="1"/>
    <x v="0"/>
    <x v="1"/>
    <x v="0"/>
    <x v="0"/>
    <x v="4"/>
    <x v="2"/>
    <x v="1"/>
    <x v="2"/>
    <x v="3"/>
    <x v="1"/>
    <x v="1"/>
    <x v="2"/>
    <x v="0"/>
    <n v="7.2"/>
  </r>
  <r>
    <x v="0"/>
    <s v="Internet;Books/Scientific papers (physical/online format);Social media"/>
    <x v="0"/>
    <x v="0"/>
    <x v="1"/>
    <x v="0"/>
    <x v="0"/>
    <x v="0"/>
    <x v="0"/>
    <x v="0"/>
    <x v="0"/>
    <x v="1"/>
    <x v="2"/>
    <x v="1"/>
    <x v="1"/>
    <s v="Indifference"/>
    <s v="Education;Medicine;Agriculture;Constructions;Marketing;Public Administration"/>
    <x v="0"/>
    <x v="0"/>
    <x v="1"/>
    <x v="1"/>
    <x v="0"/>
    <x v="1"/>
    <x v="0"/>
    <x v="2"/>
    <x v="0"/>
    <x v="0"/>
    <x v="2"/>
    <x v="0"/>
    <x v="0"/>
    <x v="1"/>
    <x v="2"/>
    <x v="0"/>
    <n v="7.7"/>
  </r>
  <r>
    <x v="0"/>
    <s v="Internet;Books/Scientific papers (physical/online format);Social media"/>
    <x v="0"/>
    <x v="0"/>
    <x v="1"/>
    <x v="0"/>
    <x v="0"/>
    <x v="1"/>
    <x v="3"/>
    <x v="0"/>
    <x v="2"/>
    <x v="3"/>
    <x v="1"/>
    <x v="0"/>
    <x v="0"/>
    <s v="Curiosity"/>
    <s v="Education;Medicine;Agriculture;Constructions;Marketing;Public Administration;Art"/>
    <x v="0"/>
    <x v="0"/>
    <x v="1"/>
    <x v="1"/>
    <x v="0"/>
    <x v="1"/>
    <x v="1"/>
    <x v="2"/>
    <x v="0"/>
    <x v="1"/>
    <x v="2"/>
    <x v="0"/>
    <x v="0"/>
    <x v="1"/>
    <x v="1"/>
    <x v="0"/>
    <n v="7.2"/>
  </r>
  <r>
    <x v="7"/>
    <s v="Internet"/>
    <x v="0"/>
    <x v="1"/>
    <x v="0"/>
    <x v="0"/>
    <x v="0"/>
    <x v="2"/>
    <x v="3"/>
    <x v="2"/>
    <x v="1"/>
    <x v="1"/>
    <x v="4"/>
    <x v="1"/>
    <x v="3"/>
    <s v="Fear"/>
    <s v="Education"/>
    <x v="0"/>
    <x v="1"/>
    <x v="0"/>
    <x v="0"/>
    <x v="1"/>
    <x v="0"/>
    <x v="0"/>
    <x v="6"/>
    <x v="1"/>
    <x v="1"/>
    <x v="2"/>
    <x v="1"/>
    <x v="1"/>
    <x v="1"/>
    <x v="0"/>
    <x v="1"/>
    <n v="5.7"/>
  </r>
  <r>
    <x v="1"/>
    <s v="Internet;Social media"/>
    <x v="0"/>
    <x v="1"/>
    <x v="1"/>
    <x v="0"/>
    <x v="0"/>
    <x v="3"/>
    <x v="3"/>
    <x v="1"/>
    <x v="1"/>
    <x v="0"/>
    <x v="1"/>
    <x v="1"/>
    <x v="2"/>
    <s v="Curiosity"/>
    <s v="Education;Public Administration"/>
    <x v="0"/>
    <x v="1"/>
    <x v="0"/>
    <x v="0"/>
    <x v="1"/>
    <x v="1"/>
    <x v="0"/>
    <x v="2"/>
    <x v="0"/>
    <x v="0"/>
    <x v="0"/>
    <x v="1"/>
    <x v="0"/>
    <x v="1"/>
    <x v="1"/>
    <x v="0"/>
    <n v="7.7"/>
  </r>
  <r>
    <x v="2"/>
    <s v="Social media"/>
    <x v="1"/>
    <x v="1"/>
    <x v="1"/>
    <x v="0"/>
    <x v="0"/>
    <x v="2"/>
    <x v="3"/>
    <x v="1"/>
    <x v="3"/>
    <x v="1"/>
    <x v="3"/>
    <x v="1"/>
    <x v="2"/>
    <s v="Indifference"/>
    <s v="Public Administration"/>
    <x v="1"/>
    <x v="1"/>
    <x v="0"/>
    <x v="0"/>
    <x v="1"/>
    <x v="1"/>
    <x v="0"/>
    <x v="4"/>
    <x v="1"/>
    <x v="2"/>
    <x v="0"/>
    <x v="0"/>
    <x v="1"/>
    <x v="1"/>
    <x v="0"/>
    <x v="0"/>
    <n v="6.7"/>
  </r>
  <r>
    <x v="4"/>
    <s v="Internet;Books/Scientific papers (physical/online format)"/>
    <x v="0"/>
    <x v="0"/>
    <x v="0"/>
    <x v="0"/>
    <x v="0"/>
    <x v="3"/>
    <x v="1"/>
    <x v="1"/>
    <x v="1"/>
    <x v="1"/>
    <x v="3"/>
    <x v="2"/>
    <x v="1"/>
    <s v="Curiosity"/>
    <s v="Education;Marketing;Public Administration"/>
    <x v="0"/>
    <x v="1"/>
    <x v="0"/>
    <x v="0"/>
    <x v="0"/>
    <x v="1"/>
    <x v="0"/>
    <x v="1"/>
    <x v="2"/>
    <x v="2"/>
    <x v="1"/>
    <x v="3"/>
    <x v="0"/>
    <x v="0"/>
    <x v="2"/>
    <x v="0"/>
    <n v="8.1999999999999993"/>
  </r>
  <r>
    <x v="6"/>
    <s v="I don't inform myself about AI"/>
    <x v="1"/>
    <x v="1"/>
    <x v="0"/>
    <x v="0"/>
    <x v="1"/>
    <x v="4"/>
    <x v="4"/>
    <x v="2"/>
    <x v="1"/>
    <x v="0"/>
    <x v="1"/>
    <x v="1"/>
    <x v="3"/>
    <s v="Fear"/>
    <s v="Education;Marketing;Public Administration"/>
    <x v="0"/>
    <x v="1"/>
    <x v="0"/>
    <x v="0"/>
    <x v="0"/>
    <x v="1"/>
    <x v="0"/>
    <x v="1"/>
    <x v="2"/>
    <x v="1"/>
    <x v="1"/>
    <x v="3"/>
    <x v="1"/>
    <x v="0"/>
    <x v="2"/>
    <x v="1"/>
    <n v="5.7"/>
  </r>
  <r>
    <x v="0"/>
    <s v="Internet"/>
    <x v="0"/>
    <x v="1"/>
    <x v="0"/>
    <x v="0"/>
    <x v="0"/>
    <x v="0"/>
    <x v="2"/>
    <x v="0"/>
    <x v="0"/>
    <x v="1"/>
    <x v="0"/>
    <x v="0"/>
    <x v="0"/>
    <s v="Curiosity"/>
    <s v="Education;Medicine"/>
    <x v="0"/>
    <x v="0"/>
    <x v="0"/>
    <x v="0"/>
    <x v="1"/>
    <x v="0"/>
    <x v="0"/>
    <x v="4"/>
    <x v="1"/>
    <x v="1"/>
    <x v="1"/>
    <x v="3"/>
    <x v="1"/>
    <x v="1"/>
    <x v="2"/>
    <x v="0"/>
    <n v="7.2"/>
  </r>
  <r>
    <x v="4"/>
    <s v="Social media"/>
    <x v="1"/>
    <x v="1"/>
    <x v="1"/>
    <x v="0"/>
    <x v="0"/>
    <x v="1"/>
    <x v="0"/>
    <x v="1"/>
    <x v="1"/>
    <x v="0"/>
    <x v="0"/>
    <x v="0"/>
    <x v="1"/>
    <s v="Curiosity"/>
    <s v="Education;Medicine"/>
    <x v="0"/>
    <x v="0"/>
    <x v="0"/>
    <x v="0"/>
    <x v="1"/>
    <x v="0"/>
    <x v="0"/>
    <x v="4"/>
    <x v="0"/>
    <x v="0"/>
    <x v="2"/>
    <x v="1"/>
    <x v="1"/>
    <x v="1"/>
    <x v="1"/>
    <x v="0"/>
    <n v="8.6999999999999993"/>
  </r>
  <r>
    <x v="5"/>
    <s v="Books/Scientific papers (physical/online format)"/>
    <x v="1"/>
    <x v="0"/>
    <x v="0"/>
    <x v="0"/>
    <x v="0"/>
    <x v="0"/>
    <x v="2"/>
    <x v="0"/>
    <x v="0"/>
    <x v="0"/>
    <x v="0"/>
    <x v="3"/>
    <x v="0"/>
    <s v="Trust"/>
    <s v="Education;Medicine;Agriculture;Constructions;Marketing;Public Administration"/>
    <x v="0"/>
    <x v="0"/>
    <x v="1"/>
    <x v="1"/>
    <x v="0"/>
    <x v="1"/>
    <x v="0"/>
    <x v="3"/>
    <x v="2"/>
    <x v="1"/>
    <x v="2"/>
    <x v="3"/>
    <x v="1"/>
    <x v="1"/>
    <x v="2"/>
    <x v="1"/>
    <n v="6.2"/>
  </r>
  <r>
    <x v="9"/>
    <s v="I don't inform myself about AI"/>
    <x v="1"/>
    <x v="1"/>
    <x v="0"/>
    <x v="0"/>
    <x v="1"/>
    <x v="1"/>
    <x v="3"/>
    <x v="1"/>
    <x v="3"/>
    <x v="2"/>
    <x v="3"/>
    <x v="2"/>
    <x v="2"/>
    <s v="Fear"/>
    <s v="Medicine"/>
    <x v="1"/>
    <x v="0"/>
    <x v="0"/>
    <x v="0"/>
    <x v="1"/>
    <x v="0"/>
    <x v="0"/>
    <x v="8"/>
    <x v="1"/>
    <x v="2"/>
    <x v="1"/>
    <x v="1"/>
    <x v="1"/>
    <x v="1"/>
    <x v="2"/>
    <x v="0"/>
    <n v="8.6999999999999993"/>
  </r>
  <r>
    <x v="9"/>
    <s v="Discussions with family/friends"/>
    <x v="1"/>
    <x v="1"/>
    <x v="0"/>
    <x v="1"/>
    <x v="0"/>
    <x v="1"/>
    <x v="3"/>
    <x v="2"/>
    <x v="3"/>
    <x v="0"/>
    <x v="0"/>
    <x v="0"/>
    <x v="0"/>
    <s v="Trust"/>
    <s v="Medicine;Constructions;Public Administration"/>
    <x v="1"/>
    <x v="0"/>
    <x v="0"/>
    <x v="1"/>
    <x v="1"/>
    <x v="1"/>
    <x v="0"/>
    <x v="8"/>
    <x v="0"/>
    <x v="2"/>
    <x v="2"/>
    <x v="2"/>
    <x v="1"/>
    <x v="1"/>
    <x v="1"/>
    <x v="0"/>
    <n v="5.2"/>
  </r>
  <r>
    <x v="10"/>
    <m/>
    <x v="2"/>
    <x v="2"/>
    <x v="2"/>
    <x v="2"/>
    <x v="2"/>
    <x v="5"/>
    <x v="5"/>
    <x v="5"/>
    <x v="5"/>
    <x v="5"/>
    <x v="5"/>
    <x v="4"/>
    <x v="5"/>
    <m/>
    <m/>
    <x v="2"/>
    <x v="2"/>
    <x v="2"/>
    <x v="2"/>
    <x v="2"/>
    <x v="2"/>
    <x v="2"/>
    <x v="9"/>
    <x v="3"/>
    <x v="3"/>
    <x v="3"/>
    <x v="4"/>
    <x v="2"/>
    <x v="2"/>
    <x v="3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3C85AC-8A62-495D-9731-5347583C1398}" name="PivotTable9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2:B13" firstHeaderRow="1" firstDataRow="1" firstDataCol="1"/>
  <pivotFields count="34">
    <pivotField axis="axisRow" dataField="1" showAll="0">
      <items count="12">
        <item x="6"/>
        <item x="9"/>
        <item x="7"/>
        <item x="3"/>
        <item x="2"/>
        <item x="4"/>
        <item x="1"/>
        <item x="0"/>
        <item x="5"/>
        <item x="8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AI knowledge" fld="0" subtotal="count" baseField="31" baseItem="0"/>
  </dataFields>
  <formats count="1">
    <format dxfId="9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F3A71-BFCD-4DF7-BC89-CAD9892CB07B}" name="PivotTable2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74:B78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/>
    <pivotField showAll="0"/>
    <pivotField showAll="0"/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axis="axisRow" dataField="1" showAll="0">
      <items count="5">
        <item x="1"/>
        <item x="2"/>
        <item x="0"/>
        <item h="1" x="3"/>
        <item t="default"/>
      </items>
    </pivotField>
    <pivotField showAll="0"/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dvantage evaluation" fld="27" subtotal="count" baseField="0" baseItem="0"/>
  </dataFields>
  <formats count="1">
    <format dxfId="6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D7F6CB-C04E-4E67-8756-E34080A98FD9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9:D46" firstHeaderRow="1" firstDataRow="2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/>
    <pivotField showAll="0"/>
    <pivotField showAll="0"/>
    <pivotField axis="axisRow" dataField="1"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0"/>
  </colFields>
  <colItems count="3">
    <i>
      <x/>
    </i>
    <i>
      <x v="1"/>
    </i>
    <i t="grand">
      <x/>
    </i>
  </colItems>
  <dataFields count="1">
    <dataField name="Count of AI costly" fld="11" subtotal="count" baseField="0" baseItem="0"/>
  </dataFields>
  <formats count="1">
    <format dxfId="6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2B6E9-46A8-4974-883F-AF514BB556E9}" name="PivotTable2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67:B71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/>
    <pivotField showAll="0"/>
    <pivotField showAll="0"/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axis="axisRow" dataField="1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dvantage learning" fld="26" subtotal="count" baseField="0" baseItem="0"/>
  </dataFields>
  <formats count="1">
    <format dxfId="6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A42108-AD6E-4529-BD78-BA997DBD027D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29:E36" firstHeaderRow="1" firstDataRow="2" firstDataCol="1" rowPageCount="2" colPageCount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/>
    <pivotField showAll="0"/>
    <pivotField showAll="0"/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axis="axisRow" dataField="1" showAll="0">
      <items count="7"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axis="axisPage" multipleItemSelectionAllowed="1" showAll="0">
      <items count="4">
        <item x="1"/>
        <item x="0"/>
        <item h="1" x="2"/>
        <item t="default"/>
      </items>
    </pivotField>
    <pivotField axis="axisCol"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1"/>
  </colFields>
  <colItems count="4">
    <i>
      <x/>
    </i>
    <i>
      <x v="1"/>
    </i>
    <i>
      <x v="2"/>
    </i>
    <i t="grand">
      <x/>
    </i>
  </colItems>
  <pageFields count="2">
    <pageField fld="30" hier="-1"/>
    <pageField fld="29" hier="-1"/>
  </pageFields>
  <dataFields count="1">
    <dataField name="Count of Job loss" fld="14" subtotal="count" baseField="0" baseItem="0"/>
  </dataFields>
  <formats count="1">
    <format dxfId="6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E4ABD-C34D-4F32-8518-9CEA08C3129A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91:B97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axis="axisRow" dataField="1" showAll="0">
      <items count="7">
        <item x="4"/>
        <item x="3"/>
        <item x="2"/>
        <item x="1"/>
        <item x="0"/>
        <item h="1" x="5"/>
        <item t="default"/>
      </items>
    </pivotField>
    <pivotField showAll="0"/>
    <pivotField showAll="0"/>
    <pivotField showAll="0"/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I dehumanization" fld="7" subtotal="count" baseField="0" baseItem="0"/>
  </dataFields>
  <formats count="1">
    <format dxfId="6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001AA-90CA-41CF-BEB7-222958F31627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6:B12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axis="axisRow" dataField="1" showAll="0">
      <items count="7">
        <item x="4"/>
        <item x="3"/>
        <item x="2"/>
        <item x="1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I dehumanization" fld="7" subtotal="count" baseField="0" baseItem="0"/>
  </dataFields>
  <formats count="1">
    <format dxfId="6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FC5BE7-0A54-4172-B32A-FB8341D8742C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49:D56" firstHeaderRow="1" firstDataRow="2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/>
    <pivotField showAll="0"/>
    <pivotField showAll="0"/>
    <pivotField axis="axisRow" dataField="1"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9"/>
  </colFields>
  <colItems count="3">
    <i>
      <x/>
    </i>
    <i>
      <x v="1"/>
    </i>
    <i t="grand">
      <x/>
    </i>
  </colItems>
  <dataFields count="1">
    <dataField name="Count of AI costly" fld="11" subtotal="count" baseField="0" baseItem="0"/>
  </dataFields>
  <formats count="1">
    <format dxfId="6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6B8BEC-7CA6-4B2B-BF5F-03D52E5A05C2}" name="PivotTable2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81:B86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/>
    <pivotField showAll="0"/>
    <pivotField showAll="0"/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axis="axisRow" dataField="1"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isadvantage educational process" fld="28" subtotal="count" baseField="0" baseItem="0"/>
  </dataFields>
  <formats count="1">
    <format dxfId="7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71D44-E882-4EF2-8B12-478491453C61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09:B115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axis="axisRow" dataField="1" showAll="0">
      <items count="7">
        <item x="0"/>
        <item x="3"/>
        <item x="1"/>
        <item x="2"/>
        <item x="4"/>
        <item h="1" x="5"/>
        <item t="default"/>
      </items>
    </pivotField>
    <pivotField showAll="0"/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roblem solving" fld="9" subtotal="count" baseField="0" baseItem="0"/>
  </dataFields>
  <formats count="1">
    <format dxfId="7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2A1E0-8C80-44F6-B4D6-5A537350B4DF}" name="PivotTable2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18:B124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axis="axisRow" dataField="1"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I rulling society" fld="10" subtotal="count" baseField="0" baseItem="0"/>
  </dataFields>
  <formats count="1">
    <format dxfId="7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E1D02-B0C5-4C13-88E7-55170E4E7188}" name="PivotTable9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24:B34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8"/>
        <item x="6"/>
        <item x="5"/>
        <item x="7"/>
        <item x="1"/>
        <item x="4"/>
        <item x="2"/>
        <item x="0"/>
        <item x="3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Utility grade" fld="24" subtotal="count" baseField="24" baseItem="0"/>
  </dataFields>
  <formats count="1">
    <format dxfId="9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38BA01-C09F-466F-9F71-8460D867D99B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00:B106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axis="axisRow" dataField="1" showAll="0">
      <items count="7">
        <item x="4"/>
        <item x="1"/>
        <item x="3"/>
        <item x="0"/>
        <item x="2"/>
        <item h="1" x="5"/>
        <item t="default"/>
      </items>
    </pivotField>
    <pivotField showAll="0"/>
    <pivotField showAll="0"/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Job replacement" fld="8" subtotal="count" baseField="0" baseItem="0"/>
  </dataFields>
  <formats count="1">
    <format dxfId="7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02254-6147-4177-82A9-0BF759EFFABA}" name="PivotTable3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0:B16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axis="axisRow" dataField="1" showAll="0">
      <items count="7">
        <item x="4"/>
        <item x="1"/>
        <item x="3"/>
        <item x="0"/>
        <item x="2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conomic crisis" fld="12" subtotal="count" baseField="0" baseItem="0"/>
  </dataFields>
  <formats count="1">
    <format dxfId="4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4D17C-3E8A-4C19-957C-73E96B2BD236}" name="PivotTable3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26:B32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axis="axisRow" dataField="1"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Job loss" fld="14" subtotal="count" baseField="0" baseItem="0"/>
  </dataFields>
  <formats count="1">
    <format dxfId="4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34476-A3E6-4710-B61D-CA9C7CA13006}" name="PivotTable3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2:B8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axis="axisRow" dataField="1" showAll="0">
      <items count="7">
        <item x="2"/>
        <item x="1"/>
        <item x="0"/>
        <item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I costly" fld="11" subtotal="count" baseField="0" baseItem="0"/>
  </dataFields>
  <formats count="1">
    <format dxfId="4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C3A93-8D2E-45A1-8766-5F2B4C6D4BD9}" name="PivotTable4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5:B41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axis="axisRow" dataField="1"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Job loss" fld="14" subtotal="count" baseField="0" baseItem="0"/>
  </dataFields>
  <formats count="1">
    <format dxfId="4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ABAF9-CD1B-4491-B9C7-685CF0B573B0}" name="PivotTable3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8:B23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>
      <items count="7">
        <item x="4"/>
        <item x="1"/>
        <item x="3"/>
        <item x="0"/>
        <item x="2"/>
        <item h="1" x="5"/>
        <item t="default"/>
      </items>
    </pivotField>
    <pivotField axis="axisRow" dataField="1" showAll="0">
      <items count="6">
        <item x="3"/>
        <item x="1"/>
        <item x="0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conomic growth" fld="13" subtotal="count" baseField="0" baseItem="0"/>
  </dataFields>
  <formats count="1">
    <format dxfId="5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87EE6-2435-4A7A-BAB0-79E184A12350}" name="PivotTable4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44:B50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axis="axisRow" dataField="1"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Job loss" fld="14" subtotal="count" baseField="0" baseItem="0"/>
  </dataFields>
  <formats count="1">
    <format dxfId="5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DC0D4F-00BF-4A37-8EE2-78AB479683BF}" name="PivotTable5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2:B35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2"/>
  </rowFields>
  <rowItems count="3">
    <i>
      <x/>
    </i>
    <i>
      <x v="1"/>
    </i>
    <i t="grand">
      <x/>
    </i>
  </rowItems>
  <colItems count="1">
    <i/>
  </colItems>
  <dataFields count="1">
    <dataField name="Count of Administration" fld="22" subtotal="count" baseField="0" baseItem="0"/>
  </dataFields>
  <formats count="1"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E752E4-3AFD-4F93-A5F9-5D1181FAB7C7}" name="PivotTable5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14:B17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9"/>
  </rowFields>
  <rowItems count="3">
    <i>
      <x/>
    </i>
    <i>
      <x v="1"/>
    </i>
    <i t="grand">
      <x/>
    </i>
  </rowItems>
  <colItems count="1">
    <i/>
  </colItems>
  <dataFields count="1">
    <dataField name="Count of Agriculture" fld="19" subtotal="count" baseField="0" baseItem="0"/>
  </dataFields>
  <formats count="1"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A4D21-68F2-45D7-BA15-882FA4B460E4}" name="PivotTable5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20:B23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Count of Constructions" fld="20" subtotal="count" baseField="0" baseItem="0"/>
  </dataFields>
  <formats count="1"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24F96-3AA5-4C90-8EF9-974A80D7384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28:B31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NotInformed" fld="6" subtotal="count" baseField="0" baseItem="0"/>
  </dataFields>
  <formats count="1">
    <format dxfId="8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96731D-AC43-4F97-A0B6-32FB785EB03E}" name="PivotTable5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8:B11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8"/>
  </rowFields>
  <rowItems count="3">
    <i>
      <x/>
    </i>
    <i>
      <x v="1"/>
    </i>
    <i t="grand">
      <x/>
    </i>
  </rowItems>
  <colItems count="1">
    <i/>
  </colItems>
  <dataFields count="1">
    <dataField name="Count of Medicine" fld="18" subtotal="count" baseField="0" baseItem="0"/>
  </dataFields>
  <formats count="1"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F8A7A-9EF9-43DE-8A64-4097775141D6}" name="PivotTable5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2:B5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Count of Education" fld="17" subtotal="count" baseField="0" baseItem="0"/>
  </dataFields>
  <formats count="1">
    <format dxfId="3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0B9FB-39B1-463D-913C-490E6E208CB8}" name="PivotTable5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26:B29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1"/>
  </rowFields>
  <rowItems count="3">
    <i>
      <x/>
    </i>
    <i>
      <x v="1"/>
    </i>
    <i t="grand">
      <x/>
    </i>
  </rowItems>
  <colItems count="1">
    <i/>
  </colItems>
  <dataFields count="1">
    <dataField name="Count of Marketing" fld="21" subtotal="count" baseField="0" baseItem="0"/>
  </dataFields>
  <formats count="1">
    <format dxfId="3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3DF1FF-D2D1-4793-B7AF-47D278B16D86}" name="PivotTable5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8:B41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Items count="1">
    <i/>
  </colItems>
  <dataFields count="1">
    <dataField name="Count of Art" fld="23" subtotal="count" baseField="0" baseItem="0"/>
  </dataFields>
  <formats count="1">
    <format dxfId="3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C1B4A-6FDF-4CE2-B5C3-83E7D23243C1}" name="PivotTable6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19:B23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/>
    <pivotField showAll="0">
      <items count="5">
        <item x="2"/>
        <item x="0"/>
        <item x="1"/>
        <item h="1" x="3"/>
        <item t="default"/>
      </items>
    </pivotField>
    <pivotField axis="axisRow" dataField="1" showAll="0">
      <items count="5">
        <item x="2"/>
        <item x="0"/>
        <item x="1"/>
        <item h="1" x="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dvantage learning" fld="26" subtotal="count" baseField="0" baseItem="0"/>
  </dataFields>
  <formats count="1"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7D656-4B65-4D2D-BFB8-63EDB175E6CE}" name="PivotTable6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49:B54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axis="axisRow" dataField="1"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isadvantage educational process" fld="28" subtotal="count" baseField="0" baseItem="0"/>
  </dataFields>
  <formats count="1"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2D9B8-B908-478A-ADD6-7E1E80C21860}" name="PivotTable6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2:B6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/>
    <pivotField axis="axisRow" dataField="1"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dvantage teaching" fld="25" subtotal="count" baseField="0" baseItem="0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9BDD5-6191-405B-83FE-95CEBAD74B94}" name="PivotTable6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33:B37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axis="axisRow" dataField="1"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dvantage evaluation" fld="27" subtotal="count" baseField="0" baseItem="0"/>
  </dataFields>
  <formats count="1"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5A8A14-9C41-4701-BD30-A0513AEC3422}" name="PivotTable7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2:B5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/>
    <pivotField showAll="0">
      <items count="5">
        <item x="2"/>
        <item x="0"/>
        <item x="1"/>
        <item h="1" x="3"/>
        <item t="default"/>
      </items>
    </pivotField>
    <pivotField showAll="0">
      <items count="5">
        <item x="2"/>
        <item x="0"/>
        <item x="1"/>
        <item h="1" x="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axis="axisRow" dataField="1"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9"/>
  </rowFields>
  <rowItems count="3">
    <i>
      <x/>
    </i>
    <i>
      <x v="1"/>
    </i>
    <i t="grand">
      <x/>
    </i>
  </rowItems>
  <colItems count="1">
    <i/>
  </colItems>
  <dataFields count="1">
    <dataField name="Count of Gender" fld="29" subtotal="count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A4F16-3A24-45A6-8AF9-35B10549E073}" name="PivotTable7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24:B27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axis="axisRow" dataField="1" showAll="0">
      <items count="4">
        <item x="1"/>
        <item x="0"/>
        <item h="1" x="2"/>
        <item t="default"/>
      </items>
    </pivotField>
    <pivotField showAll="0"/>
  </pivotFields>
  <rowFields count="1">
    <field x="32"/>
  </rowFields>
  <rowItems count="3">
    <i>
      <x/>
    </i>
    <i>
      <x v="1"/>
    </i>
    <i t="grand">
      <x/>
    </i>
  </rowItems>
  <colItems count="1">
    <i/>
  </colItems>
  <dataFields count="1">
    <dataField name="Count of Passed exams" fld="32" subtotal="count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BB86B-E60F-46B8-90E4-2C51EA4ADEC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4:B7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axis="axisRow" dataField="1"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Internet" fld="2" subtotal="count" baseField="0" baseItem="0"/>
  </dataFields>
  <formats count="1">
    <format dxfId="8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FA8A89-86E1-49E7-B9E8-583A54F8E5AE}" name="PivotTable7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9:B12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axis="axisRow" dataField="1"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30"/>
  </rowFields>
  <rowItems count="3">
    <i>
      <x/>
    </i>
    <i>
      <x v="1"/>
    </i>
    <i t="grand">
      <x/>
    </i>
  </rowItems>
  <colItems count="1">
    <i/>
  </colItems>
  <dataFields count="1">
    <dataField name="Count of Year of study" fld="30" subtotal="count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CCF3A-0664-486F-90EA-D8671EC32B72}" name="PivotTable7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16:B20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showAll="0">
      <items count="7">
        <item x="4"/>
        <item x="1"/>
        <item x="3"/>
        <item x="2"/>
        <item x="0"/>
        <item h="1" x="5"/>
        <item t="default"/>
      </items>
    </pivotField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2"/>
        <item x="0"/>
        <item x="1"/>
        <item x="3"/>
        <item h="1" x="4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axis="axisRow" dataField="1"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3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ajor" fld="31" subtotal="count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160FF-9F17-4EC1-A7F5-AE2EE90E0E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6:B19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Social media" fld="4" subtotal="count" baseField="0" baseItem="0"/>
  </dataFields>
  <formats count="1">
    <format dxfId="8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5F164-7418-4C90-BF88-C19E4B7E32E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0:B13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Books/Papers" fld="3" subtotal="count" baseField="0" baseItem="0"/>
  </dataFields>
  <formats count="1">
    <format dxfId="8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9586B-055D-4F4C-A993-EA862D2E6DD8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22:B25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Discussions" fld="5" subtotal="count" baseField="0" baseItem="0"/>
  </dataFields>
  <formats count="1">
    <format dxfId="8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6C94D-4890-49FB-8024-B1824EDCA1EF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8:B22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dataField="1" showAll="0">
      <items count="7">
        <item x="4"/>
        <item x="3"/>
        <item x="2"/>
        <item x="1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3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I dehumanization" fld="7" subtotal="count" baseField="0" baseItem="0"/>
  </dataFields>
  <formats count="1">
    <format dxfId="6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1C7D9-8D9F-4320-A2FB-A8C4B885B2AC}" name="PivotTable2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61:B65" firstHeaderRow="1" firstDataRow="1" firstDataCol="1"/>
  <pivotFields count="34">
    <pivotField showAll="0">
      <items count="12">
        <item x="6"/>
        <item x="9"/>
        <item x="7"/>
        <item x="3"/>
        <item x="2"/>
        <item x="4"/>
        <item x="1"/>
        <item x="0"/>
        <item x="5"/>
        <item x="8"/>
        <item x="10"/>
        <item t="default"/>
      </items>
    </pivotField>
    <pivotField showAll="0"/>
    <pivotField showAll="0" countASubtotal="1">
      <items count="4">
        <item x="1"/>
        <item x="0"/>
        <item h="1" x="2"/>
        <item t="countA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7">
        <item x="4"/>
        <item x="3"/>
        <item x="2"/>
        <item x="1"/>
        <item x="0"/>
        <item h="1" x="5"/>
        <item t="default"/>
      </items>
    </pivotField>
    <pivotField showAll="0"/>
    <pivotField showAll="0"/>
    <pivotField showAll="0"/>
    <pivotField showAll="0">
      <items count="7">
        <item x="2"/>
        <item x="1"/>
        <item x="0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/>
    <pivotField showAll="0"/>
  </pivotFields>
  <rowFields count="1">
    <field x="2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dvantage teaching" fld="25" subtotal="count" baseField="0" baseItem="0"/>
  </dataFields>
  <formats count="1">
    <format dxfId="6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EADC570-5DEC-4009-9855-C3F589BD5280}" name="Table12" displayName="Table12" ref="D1:E11" totalsRowShown="0">
  <autoFilter ref="D1:E11" xr:uid="{FEADC570-5DEC-4009-9855-C3F589BD5280}"/>
  <tableColumns count="2">
    <tableColumn id="1" xr3:uid="{254612E7-463F-4A2D-8B2B-2B8F28141C45}" name="Row Labels" dataDxfId="94"/>
    <tableColumn id="2" xr3:uid="{DA7CDBC6-1D30-4405-87DD-5463CF235CBC}" name="AI knowledge" dataCellStyle="Per ce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424FA6A-6F4B-401B-812D-D48F1BE3E311}" name="Table4131840" displayName="Table4131840" ref="H2:J9" totalsRowShown="0">
  <autoFilter ref="H2:J9" xr:uid="{50A9772D-5E01-4A49-B07D-C636D277668A}"/>
  <sortState xmlns:xlrd2="http://schemas.microsoft.com/office/spreadsheetml/2017/richdata2" ref="H3:J9">
    <sortCondition descending="1" ref="I2:I9"/>
  </sortState>
  <tableColumns count="3">
    <tableColumn id="1" xr3:uid="{D446892F-953D-4A1C-BE12-3A956B9C7D44}" name="Areas" dataDxfId="26"/>
    <tableColumn id="3" xr3:uid="{40132BDD-3BCB-45C3-8B5D-8B720C9A4CE2}" name="Yes" dataDxfId="25"/>
    <tableColumn id="4" xr3:uid="{0E8C59DA-A8FD-4699-8AD5-7223AB0199E9}" name="No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3C5B2D-2919-4091-86E2-7F7DE559BA67}" name="Table1622445" displayName="Table1622445" ref="A40:B43" totalsRowShown="0" headerRowDxfId="19" dataDxfId="17" headerRowBorderDxfId="18">
  <autoFilter ref="A40:B43" xr:uid="{691A4400-443C-4E96-A48A-068D2CA5571F}"/>
  <tableColumns count="2">
    <tableColumn id="1" xr3:uid="{8E8C17A2-14C1-429C-BC53-E1B55AD8FA77}" name="Row Labels" dataDxfId="16"/>
    <tableColumn id="2" xr3:uid="{5656022C-1DD9-4795-AEF4-2D54F8E3314B}" name="Advantage evaluation" dataDxfId="15" dataCellStyle="Per cen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0F9CD4-DD36-4D15-AF35-5E4A1A73A5CC}" name="Table1521436" displayName="Table1521436" ref="A25:B28" totalsRowShown="0" headerRowDxfId="14">
  <autoFilter ref="A25:B28" xr:uid="{60735C47-2145-4153-B466-4547223DF6B2}"/>
  <tableColumns count="2">
    <tableColumn id="1" xr3:uid="{AE928EEA-19DB-403F-AE47-E1BA2E15CB3B}" name="Row Labels"/>
    <tableColumn id="2" xr3:uid="{15EA032F-0A44-4524-B23D-D1B02CF457FA}" name="Advantage learning" dataDxfId="13" dataCellStyle="Per cen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937884-8FC1-45A0-BEDF-BF4F3BDEA751}" name="Table1420427" displayName="Table1420427" ref="A8:B11" totalsRowShown="0" headerRowDxfId="12">
  <autoFilter ref="A8:B11" xr:uid="{FEE130BC-CF0A-47FE-9600-D514735B0493}"/>
  <tableColumns count="2">
    <tableColumn id="1" xr3:uid="{3E460B96-C847-4FED-8D62-87D1A34D18A5}" name="Row Labels"/>
    <tableColumn id="2" xr3:uid="{46131B1D-F4C7-469D-9127-B5292AC5D0E6}" name="Advantage teaching" dataDxfId="11" dataCellStyle="Per cen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DE87CF-9094-471F-A370-22925EF9BDFC}" name="Table11" displayName="Table11" ref="A57:B61" totalsRowShown="0" headerRowDxfId="10" headerRowBorderDxfId="9">
  <autoFilter ref="A57:B61" xr:uid="{C8DE87CF-9094-471F-A370-22925EF9BDFC}"/>
  <tableColumns count="2">
    <tableColumn id="1" xr3:uid="{18DE594C-0F7A-4DDB-B2FB-07D6B317F68E}" name="Row Labels" dataDxfId="8"/>
    <tableColumn id="2" xr3:uid="{7374F984-1E42-4F25-BD68-71372A53B178}" name="Count of Disadvantage educational process" dataDxfId="7" dataCellStyle="Per cen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731D49-C343-4400-B197-F260F40C6D32}" name="Table1" displayName="Table1" ref="D2:F4" totalsRowShown="0">
  <autoFilter ref="D2:F4" xr:uid="{5C731D49-C343-4400-B197-F260F40C6D32}"/>
  <tableColumns count="3">
    <tableColumn id="1" xr3:uid="{E4FF9A1F-6C5D-43F7-AAFC-697C6027082A}" name="Column1" dataDxfId="2"/>
    <tableColumn id="2" xr3:uid="{4750E766-FFC0-4A65-9A64-4F9B5B1C8998}" name="Gender" dataDxfId="1" dataCellStyle="Per cent">
      <calculatedColumnFormula>32/91</calculatedColumnFormula>
    </tableColumn>
    <tableColumn id="3" xr3:uid="{4A3139FF-63E5-4222-9AD0-5F3870E7B2AF}" name="Ful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03F4C2-DBDD-4FD5-BE2B-B29CFD001350}" name="Table3" displayName="Table3" ref="D8:E11" totalsRowShown="0">
  <autoFilter ref="D8:E11" xr:uid="{2203F4C2-DBDD-4FD5-BE2B-B29CFD001350}"/>
  <tableColumns count="2">
    <tableColumn id="1" xr3:uid="{49373F78-5D91-44D1-BAA1-6689D90049CD}" name="Row Labels"/>
    <tableColumn id="2" xr3:uid="{5E17FAD5-2F8D-4962-BA22-B59271BB148D}" name="Year of study" dataDxfId="0" dataCellStyle="Per cent">
      <calculatedColumnFormula>57/91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FCC2CC-9723-4767-8E9B-8B7B84AD3E8B}" name="Table7" displayName="Table7" ref="D15:E19" totalsRowShown="0">
  <autoFilter ref="D15:E19" xr:uid="{69FCC2CC-9723-4767-8E9B-8B7B84AD3E8B}"/>
  <tableColumns count="2">
    <tableColumn id="1" xr3:uid="{D82EA5BC-C8B2-46A1-B180-DB8C35DB921B}" name="Row Labels"/>
    <tableColumn id="2" xr3:uid="{A3166059-5D44-4395-8260-6D463DAC35ED}" name="Major" dataCellStyle="Per cen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C7A26DD-C0D7-4CFD-AA93-EC17DF7D3FED}" name="Table9" displayName="Table9" ref="D23:E26" totalsRowShown="0">
  <autoFilter ref="D23:E26" xr:uid="{CC7A26DD-C0D7-4CFD-AA93-EC17DF7D3FED}"/>
  <tableColumns count="2">
    <tableColumn id="1" xr3:uid="{0FA29771-54C5-455D-8EFB-74D59FF04101}" name="Row Labels"/>
    <tableColumn id="2" xr3:uid="{629B80E9-A29B-4372-B00E-C3E2A7BD362A}" name="Passed exams" dataCellStyle="Per cent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563B71D-D5B2-4B79-9FC7-73D9027EAAFD}" name="Table718" displayName="Table718" ref="D31:E34" totalsRowShown="0">
  <autoFilter ref="D31:E34" xr:uid="{2563B71D-D5B2-4B79-9FC7-73D9027EAAFD}"/>
  <tableColumns count="2">
    <tableColumn id="1" xr3:uid="{EFDE1A26-4C77-41FB-BBB6-CF78C99FB3C9}" name="Row Labels"/>
    <tableColumn id="2" xr3:uid="{74857337-D067-445D-A8D3-2F703944FF1B}" name="Major" dataCellStyle="Per 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6D488FB-A208-4737-8D1D-E1E192826855}" name="Table13" displayName="Table13" ref="D24:E33" totalsRowShown="0" headerRowDxfId="93" dataDxfId="91" headerRowBorderDxfId="92">
  <autoFilter ref="D24:E33" xr:uid="{A6D488FB-A208-4737-8D1D-E1E192826855}"/>
  <tableColumns count="2">
    <tableColumn id="1" xr3:uid="{FDAF22F7-8A8A-46C2-B6F0-A9BC91533515}" name="Row Labels" dataDxfId="90"/>
    <tableColumn id="2" xr3:uid="{10D2D26E-E7EC-46CB-859B-ADB663490783}" name="Count of Utility grade" dataDxfId="89" dataCellStyle="Per 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2755A6-9270-4BFC-9262-0B74CFC63BB1}" name="Table18" displayName="Table18" ref="D4:F9" totalsRowShown="0" headerRowDxfId="83" dataDxfId="82">
  <autoFilter ref="D4:F9" xr:uid="{0DCD1367-9448-4EDD-9A89-91CE2918001B}"/>
  <tableColumns count="3">
    <tableColumn id="1" xr3:uid="{2C0F4A26-0BDE-4759-ABBF-3E68893EE0CD}" name="AI Sources" dataDxfId="81"/>
    <tableColumn id="2" xr3:uid="{8B03896C-FDE2-4BDA-A2B2-A7436585F24A}" name="No" dataDxfId="80"/>
    <tableColumn id="3" xr3:uid="{74F21C58-00CE-4B7D-B8EC-486CC96EE8F8}" name="Yes" dataDxfId="7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CC0EDA-EA3F-47C5-AB17-0E3F53D1BC80}" name="Table179" displayName="Table179" ref="D13:F18" totalsRowShown="0" headerRowDxfId="78" dataDxfId="77">
  <autoFilter ref="D13:F18" xr:uid="{B8C01F16-0A0C-4DCD-A469-21E72D9E835F}"/>
  <tableColumns count="3">
    <tableColumn id="1" xr3:uid="{02FB5966-942F-4A12-A4B5-3C3ADFA065D4}" name="AI Sources" dataDxfId="76"/>
    <tableColumn id="2" xr3:uid="{1FEBCAA4-BDE3-46C1-BA6F-CCF590A10A52}" name="No" dataDxfId="75" dataCellStyle="Per cent">
      <calculatedColumnFormula>E5/$E$11</calculatedColumnFormula>
    </tableColumn>
    <tableColumn id="3" xr3:uid="{B002DBEB-8091-4C7A-98EB-6851CE30887E}" name="Yes" dataDxfId="74" dataCellStyle="Per cent">
      <calculatedColumnFormula>F5/$F$11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D37335C-37B5-414B-9E90-877838865C97}" name="Table131930" displayName="Table131930" ref="D91:I96" totalsRowShown="0" headerRowDxfId="60">
  <autoFilter ref="D91:I96" xr:uid="{A850AD48-B54B-4CD3-9C33-501CD4446F8A}"/>
  <tableColumns count="6">
    <tableColumn id="1" xr3:uid="{CB9A095E-712D-4814-80FB-C91A5907B86E}" name="Societal Effects" dataDxfId="59"/>
    <tableColumn id="2" xr3:uid="{9EC183A2-E66B-4E14-86A3-DF8095787C73}" name="Fully Agree" dataDxfId="58"/>
    <tableColumn id="3" xr3:uid="{5368FD3B-6A1D-4D8A-809D-5373A4C1AAEC}" name="Neutral" dataDxfId="57"/>
    <tableColumn id="4" xr3:uid="{28CE164E-2DAB-49D8-9D9C-8517A4C9BCA4}" name="Partially Agree" dataDxfId="56"/>
    <tableColumn id="5" xr3:uid="{27BF5741-E434-40B8-BD39-516758B386FF}" name="Partially Disagree" dataDxfId="55"/>
    <tableColumn id="6" xr3:uid="{D61CFD92-CEFC-431D-B14F-7CA074246457}" name="Strongly Disagree" dataDxfId="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F49E12F-81DE-4091-8B43-324FCDCC8D22}" name="Table102334" displayName="Table102334" ref="D98:I102" totalsRowShown="0" headerRowDxfId="53">
  <autoFilter ref="D98:I102" xr:uid="{009D1B54-3F13-458E-946D-742A23FCA1C3}"/>
  <tableColumns count="6">
    <tableColumn id="1" xr3:uid="{B9B0BD9A-E4A9-4007-BD87-FE7F57190293}" name="Societal Effects" dataDxfId="52"/>
    <tableColumn id="2" xr3:uid="{107A2748-7844-4AE8-BFB8-CB0F684896A2}" name="Fully Agree" dataCellStyle="Per cent">
      <calculatedColumnFormula>E92/$E$96</calculatedColumnFormula>
    </tableColumn>
    <tableColumn id="3" xr3:uid="{3E37C05E-3756-403E-AF91-F5E43E485B67}" name="Neutral" dataCellStyle="Per cent">
      <calculatedColumnFormula>F92/$F$96</calculatedColumnFormula>
    </tableColumn>
    <tableColumn id="4" xr3:uid="{060CCBA8-1A55-4411-96D1-6C4D1C65A34C}" name="Partially Agree" dataCellStyle="Per cent">
      <calculatedColumnFormula>G92/$G$96</calculatedColumnFormula>
    </tableColumn>
    <tableColumn id="5" xr3:uid="{B0007235-5A68-4746-88FB-5565E4951716}" name="Partially Disagree" dataCellStyle="Per cent">
      <calculatedColumnFormula>H92/$H$96</calculatedColumnFormula>
    </tableColumn>
    <tableColumn id="6" xr3:uid="{7CEDF38A-6AD3-4420-962B-3C6FF0708760}" name="Strongly Disagree" dataCellStyle="Per cent">
      <calculatedColumnFormula>I92/$I$96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80B844A0-CD1F-448A-A608-3FD85925CA97}" name="Table363647" displayName="Table363647" ref="D10:I14" totalsRowShown="0" headerRowDxfId="45">
  <autoFilter ref="D10:I14" xr:uid="{0BEFE2AE-4DD0-4BB8-B12B-BFE8091E3E83}"/>
  <tableColumns count="6">
    <tableColumn id="1" xr3:uid="{710EE2DA-F16D-48FD-80FA-28D09FB0AA2B}" name="Economic Impacts" dataDxfId="44"/>
    <tableColumn id="2" xr3:uid="{6CBA757F-169F-48D7-A6AD-66FB89B6AAA6}" name="Fully Agree" dataCellStyle="Per cent">
      <calculatedColumnFormula>E4/SUM(Table312103950[Fully Agree])</calculatedColumnFormula>
    </tableColumn>
    <tableColumn id="3" xr3:uid="{9F068EFF-08D2-45E0-875A-A223B9481E3F}" name="Neutral" dataCellStyle="Per cent">
      <calculatedColumnFormula>F4/SUM(Table312103950[Neutral])</calculatedColumnFormula>
    </tableColumn>
    <tableColumn id="4" xr3:uid="{AC3981F6-AE21-499E-8C05-AE5C3E1F0F2E}" name="Partially Agree" dataCellStyle="Per cent">
      <calculatedColumnFormula>G4/SUM(Table312103950[Partially Agree])</calculatedColumnFormula>
    </tableColumn>
    <tableColumn id="5" xr3:uid="{8B94FB9F-0338-40AE-AF46-6771204E4BE3}" name="Partially Disagree" dataCellStyle="Per cent">
      <calculatedColumnFormula>H4/SUM(Table312103950[Partially Disagree])</calculatedColumnFormula>
    </tableColumn>
    <tableColumn id="6" xr3:uid="{4EB40731-EAFB-4809-AD07-466295675EB2}" name="Strongly Disagree" dataCellStyle="Per cent">
      <calculatedColumnFormula>I4/SUM(Table312103950[Strongly Disagree])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FA96F480-5C37-480A-813E-588DD5BB3496}" name="Table312103950" displayName="Table312103950" ref="D3:I7" totalsRowShown="0" headerRowDxfId="43">
  <autoFilter ref="D3:I7" xr:uid="{8DBD3F26-CF10-45DF-8A62-83D425CEC4C5}"/>
  <tableColumns count="6">
    <tableColumn id="1" xr3:uid="{D70B3222-8BF7-40E6-B6B9-7BA24839E9D5}" name="Economic Impacts" dataDxfId="42"/>
    <tableColumn id="2" xr3:uid="{05C838C7-A342-47BF-A6F0-EE05905E13EE}" name="Fully Agree" dataDxfId="41"/>
    <tableColumn id="3" xr3:uid="{C4AD4FBA-14CA-4561-B3F7-0E637787A173}" name="Neutral" dataDxfId="40"/>
    <tableColumn id="4" xr3:uid="{4B59472A-FF91-43D5-9DC5-9D11BF81BC74}" name="Partially Agree" dataDxfId="39"/>
    <tableColumn id="5" xr3:uid="{169A75A4-7771-418F-AF28-BB4FAF9141C2}" name="Partially Disagree" dataDxfId="38"/>
    <tableColumn id="6" xr3:uid="{79968044-7AC2-43BF-840A-6091AD4E5D3C}" name="Strongly Disagree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6E7B20A-9EE9-44D0-8B73-86E02D973297}" name="Table4837" displayName="Table4837" ref="D2:F9" totalsRowShown="0">
  <autoFilter ref="D2:F9" xr:uid="{47180577-C2AE-4835-A4F0-0BA862B3497B}"/>
  <sortState xmlns:xlrd2="http://schemas.microsoft.com/office/spreadsheetml/2017/richdata2" ref="D3:F9">
    <sortCondition descending="1" ref="E3:E9"/>
    <sortCondition ref="D3:D9" customList="Education,Medicine,Agriculture,Constructions"/>
  </sortState>
  <tableColumns count="3">
    <tableColumn id="1" xr3:uid="{CFF9D7DC-C985-4AB5-BD69-4EA88CBDFBEB}" name="Areas" dataDxfId="29"/>
    <tableColumn id="3" xr3:uid="{7FC27280-73DB-4399-896E-1BB4CE7C59BD}" name="Yes" dataDxfId="28" dataCellStyle="Per cent">
      <calculatedColumnFormula>I3/SUM(I3:J3)</calculatedColumnFormula>
    </tableColumn>
    <tableColumn id="4" xr3:uid="{0D263093-582D-4ADF-AAD4-9E5669E25613}" name="No" dataDxfId="27" dataCellStyle="Per cent">
      <calculatedColumnFormula>J3/SUM(Table4131840[[#This Row],[Yes]:[No]])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sis">
  <a:themeElements>
    <a:clrScheme name="Basis">
      <a:dk1>
        <a:srgbClr val="000000"/>
      </a:dk1>
      <a:lt1>
        <a:srgbClr val="FFFFFF"/>
      </a:lt1>
      <a:dk2>
        <a:srgbClr val="565349"/>
      </a:dk2>
      <a:lt2>
        <a:srgbClr val="DDDDDD"/>
      </a:lt2>
      <a:accent1>
        <a:srgbClr val="A6B727"/>
      </a:accent1>
      <a:accent2>
        <a:srgbClr val="DF5327"/>
      </a:accent2>
      <a:accent3>
        <a:srgbClr val="FE9E00"/>
      </a:accent3>
      <a:accent4>
        <a:srgbClr val="418AB3"/>
      </a:accent4>
      <a:accent5>
        <a:srgbClr val="D7D447"/>
      </a:accent5>
      <a:accent6>
        <a:srgbClr val="818183"/>
      </a:accent6>
      <a:hlink>
        <a:srgbClr val="F59E00"/>
      </a:hlink>
      <a:folHlink>
        <a:srgbClr val="B2B2B2"/>
      </a:folHlink>
    </a:clrScheme>
    <a:fontScheme name="Basis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sis">
      <a:fillStyleLst>
        <a:solidFill>
          <a:schemeClr val="phClr"/>
        </a:solidFill>
        <a:solidFill>
          <a:schemeClr val="phClr">
            <a:tint val="55000"/>
            <a:satMod val="13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  <a:satMod val="105000"/>
              </a:schemeClr>
            </a:gs>
            <a:gs pos="100000">
              <a:schemeClr val="phClr">
                <a:shade val="80000"/>
                <a:satMod val="12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27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95000"/>
            <a:satMod val="140000"/>
          </a:schemeClr>
        </a:solidFill>
        <a:solidFill>
          <a:schemeClr val="phClr">
            <a:tint val="90000"/>
            <a:shade val="85000"/>
            <a:satMod val="160000"/>
            <a:lumMod val="11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sis" id="{5665723A-49BA-4B57-8411-A56F8F207965}" vid="{90E45F77-AEFC-46EF-A7C1-5B338C297B02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pivotTable" Target="../pivotTables/pivotTable36.xml"/><Relationship Id="rId7" Type="http://schemas.openxmlformats.org/officeDocument/2006/relationships/table" Target="../tables/table12.xml"/><Relationship Id="rId2" Type="http://schemas.openxmlformats.org/officeDocument/2006/relationships/pivotTable" Target="../pivotTables/pivotTable35.xml"/><Relationship Id="rId1" Type="http://schemas.openxmlformats.org/officeDocument/2006/relationships/pivotTable" Target="../pivotTables/pivotTable34.xml"/><Relationship Id="rId6" Type="http://schemas.openxmlformats.org/officeDocument/2006/relationships/table" Target="../tables/table11.xml"/><Relationship Id="rId5" Type="http://schemas.openxmlformats.org/officeDocument/2006/relationships/drawing" Target="../drawings/drawing8.xml"/><Relationship Id="rId4" Type="http://schemas.openxmlformats.org/officeDocument/2006/relationships/pivotTable" Target="../pivotTables/pivotTable37.xml"/><Relationship Id="rId9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pivotTable" Target="../pivotTables/pivotTable40.xml"/><Relationship Id="rId7" Type="http://schemas.openxmlformats.org/officeDocument/2006/relationships/table" Target="../tables/table16.xml"/><Relationship Id="rId2" Type="http://schemas.openxmlformats.org/officeDocument/2006/relationships/pivotTable" Target="../pivotTables/pivotTable39.xml"/><Relationship Id="rId1" Type="http://schemas.openxmlformats.org/officeDocument/2006/relationships/pivotTable" Target="../pivotTables/pivotTable38.xml"/><Relationship Id="rId6" Type="http://schemas.openxmlformats.org/officeDocument/2006/relationships/table" Target="../tables/table15.xml"/><Relationship Id="rId5" Type="http://schemas.openxmlformats.org/officeDocument/2006/relationships/drawing" Target="../drawings/drawing9.xml"/><Relationship Id="rId10" Type="http://schemas.openxmlformats.org/officeDocument/2006/relationships/table" Target="../tables/table19.xml"/><Relationship Id="rId4" Type="http://schemas.openxmlformats.org/officeDocument/2006/relationships/pivotTable" Target="../pivotTables/pivotTable41.xml"/><Relationship Id="rId9" Type="http://schemas.openxmlformats.org/officeDocument/2006/relationships/table" Target="../tables/table1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ivotTable" Target="../pivotTables/pivotTable5.xml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5.xml"/><Relationship Id="rId13" Type="http://schemas.openxmlformats.org/officeDocument/2006/relationships/pivotTable" Target="../pivotTables/pivotTable20.xml"/><Relationship Id="rId3" Type="http://schemas.openxmlformats.org/officeDocument/2006/relationships/pivotTable" Target="../pivotTables/pivotTable10.xml"/><Relationship Id="rId7" Type="http://schemas.openxmlformats.org/officeDocument/2006/relationships/pivotTable" Target="../pivotTables/pivotTable14.xml"/><Relationship Id="rId12" Type="http://schemas.openxmlformats.org/officeDocument/2006/relationships/pivotTable" Target="../pivotTables/pivotTable19.xml"/><Relationship Id="rId2" Type="http://schemas.openxmlformats.org/officeDocument/2006/relationships/pivotTable" Target="../pivotTables/pivotTable9.xml"/><Relationship Id="rId16" Type="http://schemas.openxmlformats.org/officeDocument/2006/relationships/table" Target="../tables/table6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11" Type="http://schemas.openxmlformats.org/officeDocument/2006/relationships/pivotTable" Target="../pivotTables/pivotTable18.xml"/><Relationship Id="rId5" Type="http://schemas.openxmlformats.org/officeDocument/2006/relationships/pivotTable" Target="../pivotTables/pivotTable12.xml"/><Relationship Id="rId15" Type="http://schemas.openxmlformats.org/officeDocument/2006/relationships/table" Target="../tables/table5.xml"/><Relationship Id="rId10" Type="http://schemas.openxmlformats.org/officeDocument/2006/relationships/pivotTable" Target="../pivotTables/pivotTable17.xml"/><Relationship Id="rId4" Type="http://schemas.openxmlformats.org/officeDocument/2006/relationships/pivotTable" Target="../pivotTables/pivotTable11.xml"/><Relationship Id="rId9" Type="http://schemas.openxmlformats.org/officeDocument/2006/relationships/pivotTable" Target="../pivotTables/pivotTable16.xml"/><Relationship Id="rId1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pivotTable" Target="../pivotTables/pivotTable23.xml"/><Relationship Id="rId7" Type="http://schemas.openxmlformats.org/officeDocument/2006/relationships/drawing" Target="../drawings/drawing5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6" Type="http://schemas.openxmlformats.org/officeDocument/2006/relationships/pivotTable" Target="../pivotTables/pivotTable26.xml"/><Relationship Id="rId5" Type="http://schemas.openxmlformats.org/officeDocument/2006/relationships/pivotTable" Target="../pivotTables/pivotTable25.xml"/><Relationship Id="rId4" Type="http://schemas.openxmlformats.org/officeDocument/2006/relationships/pivotTable" Target="../pivotTables/pivotTable24.xml"/><Relationship Id="rId9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ivotTable" Target="../pivotTables/pivotTable29.xml"/><Relationship Id="rId7" Type="http://schemas.openxmlformats.org/officeDocument/2006/relationships/pivotTable" Target="../pivotTables/pivotTable33.xml"/><Relationship Id="rId2" Type="http://schemas.openxmlformats.org/officeDocument/2006/relationships/pivotTable" Target="../pivotTables/pivotTable28.xml"/><Relationship Id="rId1" Type="http://schemas.openxmlformats.org/officeDocument/2006/relationships/pivotTable" Target="../pivotTables/pivotTable27.xml"/><Relationship Id="rId6" Type="http://schemas.openxmlformats.org/officeDocument/2006/relationships/pivotTable" Target="../pivotTables/pivotTable32.xml"/><Relationship Id="rId5" Type="http://schemas.openxmlformats.org/officeDocument/2006/relationships/pivotTable" Target="../pivotTables/pivotTable31.xml"/><Relationship Id="rId10" Type="http://schemas.openxmlformats.org/officeDocument/2006/relationships/table" Target="../tables/table10.xml"/><Relationship Id="rId4" Type="http://schemas.openxmlformats.org/officeDocument/2006/relationships/pivotTable" Target="../pivotTables/pivotTable30.xml"/><Relationship Id="rId9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8B12-4DB6-491B-9D1B-2988A53975C7}">
  <dimension ref="A1"/>
  <sheetViews>
    <sheetView showGridLines="0" showRowColHeaders="0" tabSelected="1" zoomScale="80" zoomScaleNormal="80" workbookViewId="0">
      <selection activeCell="X12" sqref="X12"/>
    </sheetView>
  </sheetViews>
  <sheetFormatPr defaultRowHeight="14.4" x14ac:dyDescent="0.3"/>
  <sheetData/>
  <pageMargins left="0.7" right="0.7" top="0.75" bottom="0.75" header="0.3" footer="0.3"/>
  <pageSetup scale="80" fitToWidth="0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0E48-B39B-4421-A1AD-497F360775AF}">
  <dimension ref="A1:G92"/>
  <sheetViews>
    <sheetView workbookViewId="0">
      <selection activeCell="A24" sqref="A24:E35"/>
    </sheetView>
  </sheetViews>
  <sheetFormatPr defaultRowHeight="14.4" x14ac:dyDescent="0.3"/>
  <cols>
    <col min="1" max="1" width="28.21875" customWidth="1"/>
    <col min="2" max="2" width="39.109375" customWidth="1"/>
    <col min="3" max="3" width="17.88671875" customWidth="1"/>
    <col min="4" max="4" width="24.6640625" customWidth="1"/>
    <col min="5" max="5" width="12.109375" customWidth="1"/>
    <col min="6" max="6" width="11.6640625" customWidth="1"/>
    <col min="7" max="7" width="15" customWidth="1"/>
    <col min="8" max="8" width="20.44140625" customWidth="1"/>
    <col min="9" max="9" width="17.44140625" customWidth="1"/>
    <col min="10" max="10" width="25.21875" bestFit="1" customWidth="1"/>
    <col min="11" max="11" width="10.77734375" bestFit="1" customWidth="1"/>
    <col min="12" max="12" width="19.77734375" bestFit="1" customWidth="1"/>
    <col min="13" max="13" width="24.77734375" bestFit="1" customWidth="1"/>
    <col min="14" max="14" width="19.77734375" bestFit="1" customWidth="1"/>
    <col min="15" max="15" width="24.77734375" bestFit="1" customWidth="1"/>
  </cols>
  <sheetData>
    <row r="1" spans="1:7" x14ac:dyDescent="0.3">
      <c r="A1" s="10" t="s">
        <v>214</v>
      </c>
    </row>
    <row r="2" spans="1:7" x14ac:dyDescent="0.3">
      <c r="A2" t="s">
        <v>156</v>
      </c>
      <c r="B2" t="s">
        <v>184</v>
      </c>
      <c r="D2" s="1"/>
      <c r="E2" s="9"/>
      <c r="F2" s="9"/>
      <c r="G2" s="9"/>
    </row>
    <row r="3" spans="1:7" x14ac:dyDescent="0.3">
      <c r="A3" s="3" t="s">
        <v>181</v>
      </c>
      <c r="B3" s="4">
        <v>39</v>
      </c>
      <c r="D3" s="3"/>
      <c r="E3" s="4"/>
      <c r="F3" s="4"/>
      <c r="G3" s="4"/>
    </row>
    <row r="4" spans="1:7" x14ac:dyDescent="0.3">
      <c r="A4" s="3" t="s">
        <v>182</v>
      </c>
      <c r="B4" s="4">
        <v>32</v>
      </c>
      <c r="D4" s="3"/>
      <c r="E4" s="4"/>
      <c r="F4" s="4"/>
      <c r="G4" s="4"/>
    </row>
    <row r="5" spans="1:7" x14ac:dyDescent="0.3">
      <c r="A5" s="3" t="s">
        <v>183</v>
      </c>
      <c r="B5" s="4">
        <v>20</v>
      </c>
      <c r="D5" s="3"/>
      <c r="E5" s="4"/>
      <c r="F5" s="4"/>
      <c r="G5" s="4"/>
    </row>
    <row r="6" spans="1:7" x14ac:dyDescent="0.3">
      <c r="A6" s="3" t="s">
        <v>157</v>
      </c>
      <c r="B6" s="4">
        <v>91</v>
      </c>
      <c r="D6" s="3"/>
    </row>
    <row r="8" spans="1:7" x14ac:dyDescent="0.3">
      <c r="A8" s="1" t="s">
        <v>156</v>
      </c>
      <c r="B8" s="1" t="s">
        <v>148</v>
      </c>
    </row>
    <row r="9" spans="1:7" x14ac:dyDescent="0.3">
      <c r="A9" t="s">
        <v>181</v>
      </c>
      <c r="B9" s="13">
        <f xml:space="preserve"> 39/91</f>
        <v>0.42857142857142855</v>
      </c>
    </row>
    <row r="10" spans="1:7" x14ac:dyDescent="0.3">
      <c r="A10" t="s">
        <v>182</v>
      </c>
      <c r="B10" s="13">
        <f>32/91</f>
        <v>0.35164835164835168</v>
      </c>
    </row>
    <row r="11" spans="1:7" x14ac:dyDescent="0.3">
      <c r="A11" t="s">
        <v>183</v>
      </c>
      <c r="B11" s="13">
        <f>20/91</f>
        <v>0.21978021978021978</v>
      </c>
    </row>
    <row r="18" spans="1:2" x14ac:dyDescent="0.3">
      <c r="A18" s="10" t="s">
        <v>215</v>
      </c>
    </row>
    <row r="19" spans="1:2" x14ac:dyDescent="0.3">
      <c r="A19" t="s">
        <v>156</v>
      </c>
      <c r="B19" t="s">
        <v>187</v>
      </c>
    </row>
    <row r="20" spans="1:2" x14ac:dyDescent="0.3">
      <c r="A20" s="3" t="s">
        <v>182</v>
      </c>
      <c r="B20" s="4">
        <v>16</v>
      </c>
    </row>
    <row r="21" spans="1:2" x14ac:dyDescent="0.3">
      <c r="A21" s="3" t="s">
        <v>185</v>
      </c>
      <c r="B21" s="4">
        <v>27</v>
      </c>
    </row>
    <row r="22" spans="1:2" x14ac:dyDescent="0.3">
      <c r="A22" s="3" t="s">
        <v>186</v>
      </c>
      <c r="B22" s="4">
        <v>48</v>
      </c>
    </row>
    <row r="23" spans="1:2" x14ac:dyDescent="0.3">
      <c r="A23" s="3" t="s">
        <v>157</v>
      </c>
      <c r="B23" s="4">
        <v>91</v>
      </c>
    </row>
    <row r="25" spans="1:2" x14ac:dyDescent="0.3">
      <c r="A25" s="1" t="s">
        <v>156</v>
      </c>
      <c r="B25" s="1" t="s">
        <v>149</v>
      </c>
    </row>
    <row r="26" spans="1:2" x14ac:dyDescent="0.3">
      <c r="A26" t="s">
        <v>182</v>
      </c>
      <c r="B26" s="13">
        <f>16/91</f>
        <v>0.17582417582417584</v>
      </c>
    </row>
    <row r="27" spans="1:2" x14ac:dyDescent="0.3">
      <c r="A27" t="s">
        <v>185</v>
      </c>
      <c r="B27" s="13">
        <f>27/91</f>
        <v>0.2967032967032967</v>
      </c>
    </row>
    <row r="28" spans="1:2" x14ac:dyDescent="0.3">
      <c r="A28" t="s">
        <v>186</v>
      </c>
      <c r="B28" s="13">
        <f>48/91</f>
        <v>0.52747252747252749</v>
      </c>
    </row>
    <row r="32" spans="1:2" x14ac:dyDescent="0.3">
      <c r="A32" s="10" t="s">
        <v>216</v>
      </c>
    </row>
    <row r="33" spans="1:2" x14ac:dyDescent="0.3">
      <c r="A33" t="s">
        <v>156</v>
      </c>
      <c r="B33" t="s">
        <v>191</v>
      </c>
    </row>
    <row r="34" spans="1:2" x14ac:dyDescent="0.3">
      <c r="A34" s="3" t="s">
        <v>188</v>
      </c>
      <c r="B34" s="4">
        <v>22</v>
      </c>
    </row>
    <row r="35" spans="1:2" x14ac:dyDescent="0.3">
      <c r="A35" s="3" t="s">
        <v>189</v>
      </c>
      <c r="B35" s="4">
        <v>45</v>
      </c>
    </row>
    <row r="36" spans="1:2" x14ac:dyDescent="0.3">
      <c r="A36" s="3" t="s">
        <v>190</v>
      </c>
      <c r="B36" s="4">
        <v>24</v>
      </c>
    </row>
    <row r="37" spans="1:2" x14ac:dyDescent="0.3">
      <c r="A37" s="3" t="s">
        <v>157</v>
      </c>
      <c r="B37" s="4">
        <v>91</v>
      </c>
    </row>
    <row r="40" spans="1:2" x14ac:dyDescent="0.3">
      <c r="A40" s="14" t="s">
        <v>156</v>
      </c>
      <c r="B40" s="14" t="s">
        <v>150</v>
      </c>
    </row>
    <row r="41" spans="1:2" x14ac:dyDescent="0.3">
      <c r="A41" s="3" t="s">
        <v>188</v>
      </c>
      <c r="B41" s="15">
        <f>22/91</f>
        <v>0.24175824175824176</v>
      </c>
    </row>
    <row r="42" spans="1:2" x14ac:dyDescent="0.3">
      <c r="A42" s="3" t="s">
        <v>189</v>
      </c>
      <c r="B42" s="15">
        <f>45/91</f>
        <v>0.49450549450549453</v>
      </c>
    </row>
    <row r="43" spans="1:2" x14ac:dyDescent="0.3">
      <c r="A43" s="3" t="s">
        <v>190</v>
      </c>
      <c r="B43" s="15">
        <f>24/91</f>
        <v>0.26373626373626374</v>
      </c>
    </row>
    <row r="48" spans="1:2" x14ac:dyDescent="0.3">
      <c r="A48" s="10" t="s">
        <v>217</v>
      </c>
    </row>
    <row r="49" spans="1:2" x14ac:dyDescent="0.3">
      <c r="A49" t="s">
        <v>156</v>
      </c>
      <c r="B49" t="s">
        <v>196</v>
      </c>
    </row>
    <row r="50" spans="1:2" x14ac:dyDescent="0.3">
      <c r="A50" s="3" t="s">
        <v>192</v>
      </c>
      <c r="B50" s="4">
        <v>10</v>
      </c>
    </row>
    <row r="51" spans="1:2" x14ac:dyDescent="0.3">
      <c r="A51" s="3" t="s">
        <v>193</v>
      </c>
      <c r="B51" s="4">
        <v>23</v>
      </c>
    </row>
    <row r="52" spans="1:2" x14ac:dyDescent="0.3">
      <c r="A52" s="3" t="s">
        <v>194</v>
      </c>
      <c r="B52" s="4">
        <v>24</v>
      </c>
    </row>
    <row r="53" spans="1:2" x14ac:dyDescent="0.3">
      <c r="A53" s="3" t="s">
        <v>195</v>
      </c>
      <c r="B53" s="4">
        <v>34</v>
      </c>
    </row>
    <row r="54" spans="1:2" x14ac:dyDescent="0.3">
      <c r="A54" s="3" t="s">
        <v>157</v>
      </c>
      <c r="B54" s="4">
        <v>91</v>
      </c>
    </row>
    <row r="57" spans="1:2" x14ac:dyDescent="0.3">
      <c r="A57" s="14" t="s">
        <v>156</v>
      </c>
      <c r="B57" s="14" t="s">
        <v>196</v>
      </c>
    </row>
    <row r="58" spans="1:2" x14ac:dyDescent="0.3">
      <c r="A58" s="3" t="s">
        <v>192</v>
      </c>
      <c r="B58" s="13">
        <f>10/91</f>
        <v>0.10989010989010989</v>
      </c>
    </row>
    <row r="59" spans="1:2" x14ac:dyDescent="0.3">
      <c r="A59" s="3" t="s">
        <v>193</v>
      </c>
      <c r="B59" s="13">
        <f>23/91</f>
        <v>0.25274725274725274</v>
      </c>
    </row>
    <row r="60" spans="1:2" x14ac:dyDescent="0.3">
      <c r="A60" s="3" t="s">
        <v>194</v>
      </c>
      <c r="B60" s="13">
        <f>24/91</f>
        <v>0.26373626373626374</v>
      </c>
    </row>
    <row r="61" spans="1:2" x14ac:dyDescent="0.3">
      <c r="A61" s="3" t="s">
        <v>195</v>
      </c>
      <c r="B61" s="13">
        <f>34/91</f>
        <v>0.37362637362637363</v>
      </c>
    </row>
    <row r="70" spans="1:1" x14ac:dyDescent="0.3">
      <c r="A70" s="10"/>
    </row>
    <row r="77" spans="1:1" x14ac:dyDescent="0.3">
      <c r="A77" s="10"/>
    </row>
    <row r="84" spans="1:1" x14ac:dyDescent="0.3">
      <c r="A84" s="10"/>
    </row>
    <row r="92" spans="1:1" x14ac:dyDescent="0.3">
      <c r="A92" s="10"/>
    </row>
  </sheetData>
  <pageMargins left="0.7" right="0.7" top="0.75" bottom="0.75" header="0.3" footer="0.3"/>
  <drawing r:id="rId5"/>
  <tableParts count="4">
    <tablePart r:id="rId6"/>
    <tablePart r:id="rId7"/>
    <tablePart r:id="rId8"/>
    <tablePart r:id="rId9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29E8-8FF0-4BD4-AE3C-20CD634001A3}">
  <dimension ref="A1:F34"/>
  <sheetViews>
    <sheetView topLeftCell="D16" workbookViewId="0">
      <selection activeCell="A24" sqref="A24:E35"/>
    </sheetView>
  </sheetViews>
  <sheetFormatPr defaultRowHeight="14.4" x14ac:dyDescent="0.3"/>
  <cols>
    <col min="1" max="1" width="36.109375" customWidth="1"/>
    <col min="2" max="2" width="19.21875" customWidth="1"/>
    <col min="3" max="3" width="17.88671875" customWidth="1"/>
    <col min="4" max="4" width="24.6640625" customWidth="1"/>
    <col min="5" max="5" width="15.88671875" customWidth="1"/>
    <col min="6" max="6" width="11.6640625" customWidth="1"/>
    <col min="7" max="7" width="15" customWidth="1"/>
    <col min="8" max="8" width="20.44140625" customWidth="1"/>
    <col min="9" max="9" width="17.44140625" customWidth="1"/>
    <col min="10" max="10" width="25.21875" bestFit="1" customWidth="1"/>
    <col min="11" max="11" width="10.77734375" bestFit="1" customWidth="1"/>
    <col min="12" max="12" width="19.77734375" bestFit="1" customWidth="1"/>
    <col min="13" max="13" width="60.21875" bestFit="1" customWidth="1"/>
    <col min="14" max="14" width="85.88671875" bestFit="1" customWidth="1"/>
    <col min="15" max="15" width="24.77734375" bestFit="1" customWidth="1"/>
  </cols>
  <sheetData>
    <row r="1" spans="1:6" x14ac:dyDescent="0.3">
      <c r="A1" s="10" t="s">
        <v>220</v>
      </c>
    </row>
    <row r="2" spans="1:6" x14ac:dyDescent="0.3">
      <c r="A2" t="s">
        <v>156</v>
      </c>
      <c r="B2" t="s">
        <v>223</v>
      </c>
      <c r="D2" t="s">
        <v>234</v>
      </c>
      <c r="E2" s="16" t="s">
        <v>130</v>
      </c>
      <c r="F2" t="s">
        <v>235</v>
      </c>
    </row>
    <row r="3" spans="1:6" x14ac:dyDescent="0.3">
      <c r="A3" s="3" t="s">
        <v>164</v>
      </c>
      <c r="B3" s="4">
        <v>59</v>
      </c>
      <c r="D3" s="10" t="s">
        <v>164</v>
      </c>
      <c r="E3" s="13">
        <f>GETPIVOTDATA("Gender",$A$2,"Gender","Female")/91</f>
        <v>0.64835164835164838</v>
      </c>
      <c r="F3" s="17">
        <v>1</v>
      </c>
    </row>
    <row r="4" spans="1:6" x14ac:dyDescent="0.3">
      <c r="A4" s="3" t="s">
        <v>165</v>
      </c>
      <c r="B4" s="4">
        <v>32</v>
      </c>
      <c r="D4" s="10" t="s">
        <v>165</v>
      </c>
      <c r="E4" s="13">
        <f>GETPIVOTDATA("Gender",$A$2,"Gender","Male")/91</f>
        <v>0.35164835164835168</v>
      </c>
      <c r="F4" s="17">
        <v>1</v>
      </c>
    </row>
    <row r="5" spans="1:6" x14ac:dyDescent="0.3">
      <c r="A5" s="3" t="s">
        <v>157</v>
      </c>
      <c r="B5" s="4">
        <v>91</v>
      </c>
    </row>
    <row r="8" spans="1:6" x14ac:dyDescent="0.3">
      <c r="A8" s="10" t="s">
        <v>221</v>
      </c>
      <c r="D8" t="s">
        <v>156</v>
      </c>
      <c r="E8" t="s">
        <v>152</v>
      </c>
    </row>
    <row r="9" spans="1:6" x14ac:dyDescent="0.3">
      <c r="A9" t="s">
        <v>156</v>
      </c>
      <c r="B9" t="s">
        <v>224</v>
      </c>
      <c r="D9" t="s">
        <v>162</v>
      </c>
      <c r="E9" s="13">
        <f>34/91</f>
        <v>0.37362637362637363</v>
      </c>
    </row>
    <row r="10" spans="1:6" x14ac:dyDescent="0.3">
      <c r="A10" s="3" t="s">
        <v>162</v>
      </c>
      <c r="B10" s="4">
        <v>34</v>
      </c>
      <c r="D10" t="s">
        <v>163</v>
      </c>
      <c r="E10" s="13">
        <f>57/91</f>
        <v>0.62637362637362637</v>
      </c>
    </row>
    <row r="11" spans="1:6" x14ac:dyDescent="0.3">
      <c r="A11" s="3" t="s">
        <v>163</v>
      </c>
      <c r="B11" s="4">
        <v>57</v>
      </c>
      <c r="D11" t="s">
        <v>226</v>
      </c>
      <c r="E11" s="13">
        <f>91/91</f>
        <v>1</v>
      </c>
    </row>
    <row r="12" spans="1:6" x14ac:dyDescent="0.3">
      <c r="A12" s="3" t="s">
        <v>157</v>
      </c>
      <c r="B12" s="4">
        <v>91</v>
      </c>
    </row>
    <row r="15" spans="1:6" x14ac:dyDescent="0.3">
      <c r="A15" s="10" t="s">
        <v>222</v>
      </c>
      <c r="D15" t="s">
        <v>156</v>
      </c>
      <c r="E15" s="16" t="s">
        <v>133</v>
      </c>
    </row>
    <row r="16" spans="1:6" x14ac:dyDescent="0.3">
      <c r="A16" t="s">
        <v>156</v>
      </c>
      <c r="B16" t="s">
        <v>225</v>
      </c>
      <c r="D16" t="s">
        <v>159</v>
      </c>
      <c r="E16" s="13">
        <f>30/91</f>
        <v>0.32967032967032966</v>
      </c>
    </row>
    <row r="17" spans="1:5" x14ac:dyDescent="0.3">
      <c r="A17" s="3" t="s">
        <v>159</v>
      </c>
      <c r="B17" s="4">
        <v>30</v>
      </c>
      <c r="D17" t="s">
        <v>160</v>
      </c>
      <c r="E17" s="13">
        <f>23/91</f>
        <v>0.25274725274725274</v>
      </c>
    </row>
    <row r="18" spans="1:5" x14ac:dyDescent="0.3">
      <c r="A18" s="3" t="s">
        <v>160</v>
      </c>
      <c r="B18" s="4">
        <v>23</v>
      </c>
      <c r="D18" t="s">
        <v>161</v>
      </c>
      <c r="E18" s="13">
        <f>38/91</f>
        <v>0.4175824175824176</v>
      </c>
    </row>
    <row r="19" spans="1:5" x14ac:dyDescent="0.3">
      <c r="A19" s="3" t="s">
        <v>161</v>
      </c>
      <c r="B19" s="4">
        <v>38</v>
      </c>
      <c r="D19" t="s">
        <v>226</v>
      </c>
      <c r="E19" s="13">
        <f>91/91</f>
        <v>1</v>
      </c>
    </row>
    <row r="20" spans="1:5" x14ac:dyDescent="0.3">
      <c r="A20" s="3" t="s">
        <v>157</v>
      </c>
      <c r="B20" s="4">
        <v>91</v>
      </c>
    </row>
    <row r="23" spans="1:5" x14ac:dyDescent="0.3">
      <c r="A23" s="10" t="s">
        <v>218</v>
      </c>
      <c r="D23" t="s">
        <v>156</v>
      </c>
      <c r="E23" s="16" t="s">
        <v>153</v>
      </c>
    </row>
    <row r="24" spans="1:5" x14ac:dyDescent="0.3">
      <c r="A24" t="s">
        <v>156</v>
      </c>
      <c r="B24" t="s">
        <v>219</v>
      </c>
      <c r="D24" t="s">
        <v>166</v>
      </c>
      <c r="E24" s="13">
        <f>23/91</f>
        <v>0.25274725274725274</v>
      </c>
    </row>
    <row r="25" spans="1:5" x14ac:dyDescent="0.3">
      <c r="A25" s="3" t="s">
        <v>166</v>
      </c>
      <c r="B25" s="4">
        <v>23</v>
      </c>
      <c r="D25" t="s">
        <v>167</v>
      </c>
      <c r="E25" s="13">
        <f>68/91</f>
        <v>0.74725274725274726</v>
      </c>
    </row>
    <row r="26" spans="1:5" x14ac:dyDescent="0.3">
      <c r="A26" s="3" t="s">
        <v>167</v>
      </c>
      <c r="B26" s="4">
        <v>68</v>
      </c>
      <c r="D26" t="s">
        <v>233</v>
      </c>
      <c r="E26" s="13">
        <f>91/91</f>
        <v>1</v>
      </c>
    </row>
    <row r="27" spans="1:5" x14ac:dyDescent="0.3">
      <c r="A27" s="3" t="s">
        <v>157</v>
      </c>
      <c r="B27" s="4">
        <v>91</v>
      </c>
    </row>
    <row r="31" spans="1:5" x14ac:dyDescent="0.3">
      <c r="D31" t="s">
        <v>156</v>
      </c>
      <c r="E31" s="16" t="s">
        <v>133</v>
      </c>
    </row>
    <row r="32" spans="1:5" x14ac:dyDescent="0.3">
      <c r="D32" t="s">
        <v>159</v>
      </c>
      <c r="E32" s="13">
        <f>30/91</f>
        <v>0.32967032967032966</v>
      </c>
    </row>
    <row r="33" spans="4:5" x14ac:dyDescent="0.3">
      <c r="D33" t="s">
        <v>160</v>
      </c>
      <c r="E33" s="13">
        <f>23/91</f>
        <v>0.25274725274725274</v>
      </c>
    </row>
    <row r="34" spans="4:5" x14ac:dyDescent="0.3">
      <c r="D34" t="s">
        <v>161</v>
      </c>
      <c r="E34" s="13">
        <f>38/91</f>
        <v>0.4175824175824176</v>
      </c>
    </row>
  </sheetData>
  <pageMargins left="0.7" right="0.7" top="0.75" bottom="0.75" header="0.3" footer="0.3"/>
  <drawing r:id="rId5"/>
  <tableParts count="5">
    <tablePart r:id="rId6"/>
    <tablePart r:id="rId7"/>
    <tablePart r:id="rId8"/>
    <tablePart r:id="rId9"/>
    <tablePart r:id="rId10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796D-13ED-499C-A252-782ABF3E26AF}">
  <dimension ref="A1:B35"/>
  <sheetViews>
    <sheetView topLeftCell="A15" workbookViewId="0">
      <selection activeCell="A32" sqref="A32"/>
    </sheetView>
  </sheetViews>
  <sheetFormatPr defaultRowHeight="14.4" x14ac:dyDescent="0.3"/>
  <cols>
    <col min="1" max="1" width="30.21875" customWidth="1"/>
    <col min="2" max="2" width="53.33203125" customWidth="1"/>
  </cols>
  <sheetData>
    <row r="1" spans="1:2" x14ac:dyDescent="0.3">
      <c r="A1" s="1" t="s">
        <v>155</v>
      </c>
      <c r="B1" s="1" t="s">
        <v>92</v>
      </c>
    </row>
    <row r="2" spans="1:2" x14ac:dyDescent="0.3">
      <c r="A2" t="s">
        <v>138</v>
      </c>
      <c r="B2" t="s">
        <v>93</v>
      </c>
    </row>
    <row r="3" spans="1:2" x14ac:dyDescent="0.3">
      <c r="A3" t="s">
        <v>139</v>
      </c>
      <c r="B3" t="s">
        <v>94</v>
      </c>
    </row>
    <row r="4" spans="1:2" x14ac:dyDescent="0.3">
      <c r="A4" t="s">
        <v>41</v>
      </c>
      <c r="B4" t="s">
        <v>95</v>
      </c>
    </row>
    <row r="5" spans="1:2" x14ac:dyDescent="0.3">
      <c r="A5" t="s">
        <v>96</v>
      </c>
      <c r="B5" t="s">
        <v>97</v>
      </c>
    </row>
    <row r="6" spans="1:2" x14ac:dyDescent="0.3">
      <c r="A6" t="s">
        <v>60</v>
      </c>
      <c r="B6" t="s">
        <v>98</v>
      </c>
    </row>
    <row r="7" spans="1:2" x14ac:dyDescent="0.3">
      <c r="A7" t="s">
        <v>99</v>
      </c>
      <c r="B7" t="s">
        <v>100</v>
      </c>
    </row>
    <row r="8" spans="1:2" x14ac:dyDescent="0.3">
      <c r="A8" t="s">
        <v>101</v>
      </c>
      <c r="B8" t="s">
        <v>102</v>
      </c>
    </row>
    <row r="9" spans="1:2" x14ac:dyDescent="0.3">
      <c r="A9" t="s">
        <v>140</v>
      </c>
      <c r="B9" t="s">
        <v>103</v>
      </c>
    </row>
    <row r="10" spans="1:2" x14ac:dyDescent="0.3">
      <c r="A10" t="s">
        <v>141</v>
      </c>
      <c r="B10" t="s">
        <v>104</v>
      </c>
    </row>
    <row r="11" spans="1:2" x14ac:dyDescent="0.3">
      <c r="A11" t="s">
        <v>142</v>
      </c>
      <c r="B11" t="s">
        <v>105</v>
      </c>
    </row>
    <row r="12" spans="1:2" x14ac:dyDescent="0.3">
      <c r="A12" t="s">
        <v>143</v>
      </c>
      <c r="B12" t="s">
        <v>106</v>
      </c>
    </row>
    <row r="13" spans="1:2" x14ac:dyDescent="0.3">
      <c r="A13" t="s">
        <v>144</v>
      </c>
      <c r="B13" t="s">
        <v>107</v>
      </c>
    </row>
    <row r="14" spans="1:2" x14ac:dyDescent="0.3">
      <c r="A14" t="s">
        <v>145</v>
      </c>
      <c r="B14" t="s">
        <v>108</v>
      </c>
    </row>
    <row r="15" spans="1:2" x14ac:dyDescent="0.3">
      <c r="A15" t="s">
        <v>146</v>
      </c>
      <c r="B15" t="s">
        <v>109</v>
      </c>
    </row>
    <row r="16" spans="1:2" x14ac:dyDescent="0.3">
      <c r="A16" t="s">
        <v>147</v>
      </c>
      <c r="B16" t="s">
        <v>110</v>
      </c>
    </row>
    <row r="17" spans="1:2" x14ac:dyDescent="0.3">
      <c r="A17" t="s">
        <v>111</v>
      </c>
      <c r="B17" t="s">
        <v>112</v>
      </c>
    </row>
    <row r="18" spans="1:2" x14ac:dyDescent="0.3">
      <c r="A18" t="s">
        <v>113</v>
      </c>
      <c r="B18" t="s">
        <v>114</v>
      </c>
    </row>
    <row r="19" spans="1:2" x14ac:dyDescent="0.3">
      <c r="A19" t="s">
        <v>71</v>
      </c>
      <c r="B19" t="s">
        <v>115</v>
      </c>
    </row>
    <row r="20" spans="1:2" x14ac:dyDescent="0.3">
      <c r="A20" t="s">
        <v>65</v>
      </c>
      <c r="B20" t="s">
        <v>116</v>
      </c>
    </row>
    <row r="21" spans="1:2" x14ac:dyDescent="0.3">
      <c r="A21" t="s">
        <v>117</v>
      </c>
      <c r="B21" t="s">
        <v>118</v>
      </c>
    </row>
    <row r="22" spans="1:2" x14ac:dyDescent="0.3">
      <c r="A22" t="s">
        <v>85</v>
      </c>
      <c r="B22" t="s">
        <v>119</v>
      </c>
    </row>
    <row r="23" spans="1:2" x14ac:dyDescent="0.3">
      <c r="A23" t="s">
        <v>86</v>
      </c>
      <c r="B23" t="s">
        <v>120</v>
      </c>
    </row>
    <row r="24" spans="1:2" x14ac:dyDescent="0.3">
      <c r="A24" t="s">
        <v>121</v>
      </c>
      <c r="B24" t="s">
        <v>122</v>
      </c>
    </row>
    <row r="25" spans="1:2" x14ac:dyDescent="0.3">
      <c r="A25" t="s">
        <v>123</v>
      </c>
      <c r="B25" t="s">
        <v>124</v>
      </c>
    </row>
    <row r="26" spans="1:2" x14ac:dyDescent="0.3">
      <c r="A26" t="s">
        <v>154</v>
      </c>
      <c r="B26" t="s">
        <v>125</v>
      </c>
    </row>
    <row r="27" spans="1:2" x14ac:dyDescent="0.3">
      <c r="A27" t="s">
        <v>148</v>
      </c>
      <c r="B27" t="s">
        <v>126</v>
      </c>
    </row>
    <row r="28" spans="1:2" x14ac:dyDescent="0.3">
      <c r="A28" t="s">
        <v>149</v>
      </c>
      <c r="B28" t="s">
        <v>127</v>
      </c>
    </row>
    <row r="29" spans="1:2" x14ac:dyDescent="0.3">
      <c r="A29" t="s">
        <v>150</v>
      </c>
      <c r="B29" t="s">
        <v>128</v>
      </c>
    </row>
    <row r="30" spans="1:2" x14ac:dyDescent="0.3">
      <c r="A30" t="s">
        <v>151</v>
      </c>
      <c r="B30" t="s">
        <v>129</v>
      </c>
    </row>
    <row r="31" spans="1:2" x14ac:dyDescent="0.3">
      <c r="A31" t="s">
        <v>130</v>
      </c>
      <c r="B31" t="s">
        <v>131</v>
      </c>
    </row>
    <row r="32" spans="1:2" x14ac:dyDescent="0.3">
      <c r="A32" t="s">
        <v>152</v>
      </c>
      <c r="B32" t="s">
        <v>132</v>
      </c>
    </row>
    <row r="33" spans="1:2" x14ac:dyDescent="0.3">
      <c r="A33" t="s">
        <v>133</v>
      </c>
      <c r="B33" t="s">
        <v>134</v>
      </c>
    </row>
    <row r="34" spans="1:2" x14ac:dyDescent="0.3">
      <c r="A34" t="s">
        <v>153</v>
      </c>
      <c r="B34" t="s">
        <v>135</v>
      </c>
    </row>
    <row r="35" spans="1:2" x14ac:dyDescent="0.3">
      <c r="A35" t="s">
        <v>136</v>
      </c>
      <c r="B35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A580-F305-44A6-AE17-63A1453A5467}">
  <dimension ref="A1:AI92"/>
  <sheetViews>
    <sheetView topLeftCell="B1" workbookViewId="0">
      <selection activeCell="B1" sqref="B1:B1048576"/>
    </sheetView>
  </sheetViews>
  <sheetFormatPr defaultRowHeight="14.4" x14ac:dyDescent="0.3"/>
  <cols>
    <col min="1" max="1" width="3" customWidth="1"/>
    <col min="2" max="2" width="15.44140625" customWidth="1"/>
    <col min="3" max="3" width="85.33203125" customWidth="1"/>
    <col min="4" max="4" width="12.44140625" customWidth="1"/>
    <col min="5" max="5" width="17.33203125" customWidth="1"/>
    <col min="6" max="6" width="16.77734375" customWidth="1"/>
    <col min="7" max="7" width="15.21875" customWidth="1"/>
    <col min="8" max="8" width="16.6640625" customWidth="1"/>
    <col min="9" max="9" width="21.88671875" customWidth="1"/>
    <col min="10" max="10" width="20.109375" customWidth="1"/>
    <col min="11" max="11" width="19.44140625" customWidth="1"/>
    <col min="12" max="12" width="20.44140625" customWidth="1"/>
    <col min="13" max="13" width="13.44140625" customWidth="1"/>
    <col min="14" max="14" width="19.109375" customWidth="1"/>
    <col min="15" max="15" width="20.88671875" customWidth="1"/>
    <col min="16" max="16" width="12.77734375" customWidth="1"/>
    <col min="17" max="17" width="10.33203125" customWidth="1"/>
    <col min="18" max="18" width="69.21875" customWidth="1"/>
    <col min="19" max="19" width="14.109375" customWidth="1"/>
    <col min="20" max="20" width="13.44140625" customWidth="1"/>
    <col min="21" max="21" width="14.77734375" customWidth="1"/>
    <col min="22" max="22" width="17.33203125" customWidth="1"/>
    <col min="23" max="23" width="14.21875" customWidth="1"/>
    <col min="24" max="24" width="18" customWidth="1"/>
    <col min="25" max="25" width="11.6640625" customWidth="1"/>
    <col min="26" max="26" width="15.44140625" customWidth="1"/>
    <col min="27" max="27" width="20.5546875" customWidth="1"/>
    <col min="28" max="28" width="20.109375" customWidth="1"/>
    <col min="29" max="29" width="23.77734375" customWidth="1"/>
    <col min="30" max="30" width="34.21875" customWidth="1"/>
    <col min="31" max="31" width="15" customWidth="1"/>
    <col min="32" max="32" width="16.77734375" customWidth="1"/>
    <col min="33" max="33" width="9.77734375" customWidth="1"/>
    <col min="34" max="34" width="16.77734375" customWidth="1"/>
    <col min="35" max="35" width="12.554687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>
        <v>1</v>
      </c>
      <c r="B2">
        <v>8</v>
      </c>
      <c r="C2" t="s">
        <v>35</v>
      </c>
      <c r="D2">
        <v>1</v>
      </c>
      <c r="E2">
        <v>1</v>
      </c>
      <c r="F2">
        <v>0</v>
      </c>
      <c r="G2">
        <v>0</v>
      </c>
      <c r="H2">
        <v>0</v>
      </c>
      <c r="I2">
        <v>1</v>
      </c>
      <c r="J2">
        <v>2</v>
      </c>
      <c r="K2">
        <v>5</v>
      </c>
      <c r="L2">
        <v>1</v>
      </c>
      <c r="M2">
        <v>4</v>
      </c>
      <c r="N2">
        <v>2</v>
      </c>
      <c r="O2">
        <v>4</v>
      </c>
      <c r="P2">
        <v>2</v>
      </c>
      <c r="Q2">
        <v>1</v>
      </c>
      <c r="R2" t="s">
        <v>36</v>
      </c>
      <c r="S2">
        <v>1</v>
      </c>
      <c r="T2">
        <v>1</v>
      </c>
      <c r="U2">
        <v>0</v>
      </c>
      <c r="V2">
        <v>0</v>
      </c>
      <c r="W2">
        <v>1</v>
      </c>
      <c r="X2">
        <v>0</v>
      </c>
      <c r="Y2">
        <v>0</v>
      </c>
      <c r="Z2">
        <v>9</v>
      </c>
      <c r="AA2">
        <v>3</v>
      </c>
      <c r="AB2">
        <v>1</v>
      </c>
      <c r="AC2">
        <v>2</v>
      </c>
      <c r="AD2">
        <v>3</v>
      </c>
      <c r="AE2">
        <v>1</v>
      </c>
      <c r="AF2">
        <v>2</v>
      </c>
      <c r="AG2">
        <v>2</v>
      </c>
      <c r="AH2">
        <v>1</v>
      </c>
      <c r="AI2">
        <v>9.1999999999999993</v>
      </c>
    </row>
    <row r="3" spans="1:35" x14ac:dyDescent="0.3">
      <c r="A3">
        <v>2</v>
      </c>
      <c r="B3">
        <v>7</v>
      </c>
      <c r="C3" t="s">
        <v>37</v>
      </c>
      <c r="D3">
        <v>1</v>
      </c>
      <c r="E3">
        <v>0</v>
      </c>
      <c r="F3">
        <v>1</v>
      </c>
      <c r="G3">
        <v>0</v>
      </c>
      <c r="H3">
        <v>0</v>
      </c>
      <c r="I3">
        <v>2</v>
      </c>
      <c r="J3">
        <v>3</v>
      </c>
      <c r="K3">
        <v>4</v>
      </c>
      <c r="L3">
        <v>1</v>
      </c>
      <c r="M3">
        <v>3</v>
      </c>
      <c r="N3">
        <v>3</v>
      </c>
      <c r="O3">
        <v>4</v>
      </c>
      <c r="P3">
        <v>3</v>
      </c>
      <c r="Q3">
        <v>1</v>
      </c>
      <c r="R3" t="s">
        <v>38</v>
      </c>
      <c r="S3">
        <v>0</v>
      </c>
      <c r="T3">
        <v>1</v>
      </c>
      <c r="U3">
        <v>1</v>
      </c>
      <c r="V3">
        <v>1</v>
      </c>
      <c r="W3">
        <v>0</v>
      </c>
      <c r="X3">
        <v>0</v>
      </c>
      <c r="Y3">
        <v>0</v>
      </c>
      <c r="Z3">
        <v>6</v>
      </c>
      <c r="AA3">
        <v>2</v>
      </c>
      <c r="AB3">
        <v>2</v>
      </c>
      <c r="AC3">
        <v>1</v>
      </c>
      <c r="AD3">
        <v>2</v>
      </c>
      <c r="AE3">
        <v>2</v>
      </c>
      <c r="AF3">
        <v>2</v>
      </c>
      <c r="AG3">
        <v>2</v>
      </c>
      <c r="AH3">
        <v>1</v>
      </c>
      <c r="AI3">
        <v>7.7</v>
      </c>
    </row>
    <row r="4" spans="1:35" x14ac:dyDescent="0.3">
      <c r="A4">
        <v>3</v>
      </c>
      <c r="B4">
        <v>5</v>
      </c>
      <c r="C4" t="s">
        <v>35</v>
      </c>
      <c r="D4">
        <v>1</v>
      </c>
      <c r="E4">
        <v>1</v>
      </c>
      <c r="F4">
        <v>0</v>
      </c>
      <c r="G4">
        <v>0</v>
      </c>
      <c r="H4">
        <v>0</v>
      </c>
      <c r="I4">
        <v>2</v>
      </c>
      <c r="J4">
        <v>1</v>
      </c>
      <c r="K4">
        <v>4</v>
      </c>
      <c r="L4">
        <v>1</v>
      </c>
      <c r="M4">
        <v>3</v>
      </c>
      <c r="N4">
        <v>1</v>
      </c>
      <c r="O4">
        <v>3</v>
      </c>
      <c r="P4">
        <v>2</v>
      </c>
      <c r="Q4">
        <v>1</v>
      </c>
      <c r="R4" t="s">
        <v>39</v>
      </c>
      <c r="S4">
        <v>1</v>
      </c>
      <c r="T4">
        <v>0</v>
      </c>
      <c r="U4">
        <v>0</v>
      </c>
      <c r="V4">
        <v>0</v>
      </c>
      <c r="W4">
        <v>1</v>
      </c>
      <c r="X4">
        <v>1</v>
      </c>
      <c r="Y4">
        <v>0</v>
      </c>
      <c r="Z4">
        <v>6</v>
      </c>
      <c r="AA4">
        <v>3</v>
      </c>
      <c r="AB4">
        <v>3</v>
      </c>
      <c r="AC4">
        <v>3</v>
      </c>
      <c r="AD4">
        <v>4</v>
      </c>
      <c r="AE4">
        <v>2</v>
      </c>
      <c r="AF4">
        <v>2</v>
      </c>
      <c r="AG4">
        <v>2</v>
      </c>
      <c r="AH4">
        <v>0</v>
      </c>
      <c r="AI4">
        <v>7.2</v>
      </c>
    </row>
    <row r="5" spans="1:35" x14ac:dyDescent="0.3">
      <c r="A5">
        <v>4</v>
      </c>
      <c r="B5">
        <v>5</v>
      </c>
      <c r="C5" t="s">
        <v>37</v>
      </c>
      <c r="D5">
        <v>1</v>
      </c>
      <c r="E5">
        <v>0</v>
      </c>
      <c r="F5">
        <v>1</v>
      </c>
      <c r="G5">
        <v>0</v>
      </c>
      <c r="H5">
        <v>0</v>
      </c>
      <c r="I5">
        <v>4</v>
      </c>
      <c r="J5">
        <v>4</v>
      </c>
      <c r="K5">
        <v>5</v>
      </c>
      <c r="L5">
        <v>3</v>
      </c>
      <c r="M5">
        <v>4</v>
      </c>
      <c r="N5">
        <v>3</v>
      </c>
      <c r="O5">
        <v>3</v>
      </c>
      <c r="P5">
        <v>4</v>
      </c>
      <c r="Q5">
        <v>1</v>
      </c>
      <c r="R5" t="s">
        <v>40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9</v>
      </c>
      <c r="AA5">
        <v>1</v>
      </c>
      <c r="AB5">
        <v>2</v>
      </c>
      <c r="AC5">
        <v>2</v>
      </c>
      <c r="AD5">
        <v>3</v>
      </c>
      <c r="AE5">
        <v>1</v>
      </c>
      <c r="AF5">
        <v>2</v>
      </c>
      <c r="AG5">
        <v>2</v>
      </c>
      <c r="AH5">
        <v>1</v>
      </c>
      <c r="AI5">
        <v>8.1999999999999993</v>
      </c>
    </row>
    <row r="6" spans="1:35" x14ac:dyDescent="0.3">
      <c r="A6">
        <v>5</v>
      </c>
      <c r="B6">
        <v>4</v>
      </c>
      <c r="C6" t="s">
        <v>41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2</v>
      </c>
      <c r="K6">
        <v>5</v>
      </c>
      <c r="L6">
        <v>1</v>
      </c>
      <c r="M6">
        <v>3</v>
      </c>
      <c r="N6">
        <v>1</v>
      </c>
      <c r="O6">
        <v>4</v>
      </c>
      <c r="P6">
        <v>2</v>
      </c>
      <c r="Q6">
        <v>1</v>
      </c>
      <c r="R6" t="s">
        <v>42</v>
      </c>
      <c r="S6">
        <v>1</v>
      </c>
      <c r="T6">
        <v>1</v>
      </c>
      <c r="U6">
        <v>1</v>
      </c>
      <c r="V6">
        <v>1</v>
      </c>
      <c r="W6">
        <v>0</v>
      </c>
      <c r="X6">
        <v>0</v>
      </c>
      <c r="Y6">
        <v>0</v>
      </c>
      <c r="Z6">
        <v>8</v>
      </c>
      <c r="AA6">
        <v>3</v>
      </c>
      <c r="AB6">
        <v>2</v>
      </c>
      <c r="AC6">
        <v>3</v>
      </c>
      <c r="AD6">
        <v>4</v>
      </c>
      <c r="AE6">
        <v>1</v>
      </c>
      <c r="AF6">
        <v>2</v>
      </c>
      <c r="AG6">
        <v>2</v>
      </c>
      <c r="AH6">
        <v>1</v>
      </c>
      <c r="AI6">
        <v>7.7</v>
      </c>
    </row>
    <row r="7" spans="1:35" x14ac:dyDescent="0.3">
      <c r="A7">
        <v>6</v>
      </c>
      <c r="B7">
        <v>5</v>
      </c>
      <c r="C7" t="s">
        <v>43</v>
      </c>
      <c r="D7">
        <v>1</v>
      </c>
      <c r="E7">
        <v>0</v>
      </c>
      <c r="F7">
        <v>0</v>
      </c>
      <c r="G7">
        <v>1</v>
      </c>
      <c r="H7">
        <v>0</v>
      </c>
      <c r="I7">
        <v>3</v>
      </c>
      <c r="J7">
        <v>4</v>
      </c>
      <c r="K7">
        <v>4</v>
      </c>
      <c r="L7">
        <v>3</v>
      </c>
      <c r="M7">
        <v>4</v>
      </c>
      <c r="N7">
        <v>3</v>
      </c>
      <c r="O7">
        <v>3</v>
      </c>
      <c r="P7">
        <v>4</v>
      </c>
      <c r="Q7">
        <v>2</v>
      </c>
      <c r="R7" t="s">
        <v>44</v>
      </c>
      <c r="S7">
        <v>1</v>
      </c>
      <c r="T7">
        <v>0</v>
      </c>
      <c r="U7">
        <v>1</v>
      </c>
      <c r="V7">
        <v>0</v>
      </c>
      <c r="W7">
        <v>0</v>
      </c>
      <c r="X7">
        <v>1</v>
      </c>
      <c r="Y7">
        <v>0</v>
      </c>
      <c r="Z7">
        <v>6</v>
      </c>
      <c r="AA7">
        <v>1</v>
      </c>
      <c r="AB7">
        <v>2</v>
      </c>
      <c r="AC7">
        <v>3</v>
      </c>
      <c r="AD7">
        <v>1</v>
      </c>
      <c r="AE7">
        <v>1</v>
      </c>
      <c r="AF7">
        <v>2</v>
      </c>
      <c r="AG7">
        <v>2</v>
      </c>
      <c r="AH7">
        <v>1</v>
      </c>
      <c r="AI7">
        <v>7.7</v>
      </c>
    </row>
    <row r="8" spans="1:35" x14ac:dyDescent="0.3">
      <c r="A8">
        <v>7</v>
      </c>
      <c r="B8">
        <v>7</v>
      </c>
      <c r="C8" t="s">
        <v>45</v>
      </c>
      <c r="D8">
        <v>0</v>
      </c>
      <c r="E8">
        <v>1</v>
      </c>
      <c r="F8">
        <v>1</v>
      </c>
      <c r="G8">
        <v>1</v>
      </c>
      <c r="H8">
        <v>0</v>
      </c>
      <c r="I8">
        <v>1</v>
      </c>
      <c r="J8">
        <v>2</v>
      </c>
      <c r="K8">
        <v>4</v>
      </c>
      <c r="L8">
        <v>1</v>
      </c>
      <c r="M8">
        <v>5</v>
      </c>
      <c r="N8">
        <v>4</v>
      </c>
      <c r="O8">
        <v>2</v>
      </c>
      <c r="P8">
        <v>4</v>
      </c>
      <c r="Q8">
        <v>1</v>
      </c>
      <c r="R8" t="s">
        <v>46</v>
      </c>
      <c r="S8">
        <v>1</v>
      </c>
      <c r="T8">
        <v>1</v>
      </c>
      <c r="U8">
        <v>0</v>
      </c>
      <c r="V8">
        <v>1</v>
      </c>
      <c r="W8">
        <v>0</v>
      </c>
      <c r="X8">
        <v>0</v>
      </c>
      <c r="Y8">
        <v>0</v>
      </c>
      <c r="Z8">
        <v>10</v>
      </c>
      <c r="AA8">
        <v>1</v>
      </c>
      <c r="AB8">
        <v>2</v>
      </c>
      <c r="AC8">
        <v>1</v>
      </c>
      <c r="AD8">
        <v>3</v>
      </c>
      <c r="AE8">
        <v>1</v>
      </c>
      <c r="AF8">
        <v>2</v>
      </c>
      <c r="AG8">
        <v>2</v>
      </c>
      <c r="AH8">
        <v>0</v>
      </c>
      <c r="AI8">
        <v>7.2</v>
      </c>
    </row>
    <row r="9" spans="1:35" x14ac:dyDescent="0.3">
      <c r="A9">
        <v>8</v>
      </c>
      <c r="B9">
        <v>6</v>
      </c>
      <c r="C9" t="s">
        <v>41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5</v>
      </c>
      <c r="L9">
        <v>1</v>
      </c>
      <c r="M9">
        <v>3</v>
      </c>
      <c r="N9">
        <v>2</v>
      </c>
      <c r="O9">
        <v>3</v>
      </c>
      <c r="P9">
        <v>2</v>
      </c>
      <c r="Q9">
        <v>1</v>
      </c>
      <c r="R9" t="s">
        <v>40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8</v>
      </c>
      <c r="AA9">
        <v>3</v>
      </c>
      <c r="AB9">
        <v>3</v>
      </c>
      <c r="AC9">
        <v>3</v>
      </c>
      <c r="AD9">
        <v>3</v>
      </c>
      <c r="AE9">
        <v>2</v>
      </c>
      <c r="AF9">
        <v>2</v>
      </c>
      <c r="AG9">
        <v>2</v>
      </c>
      <c r="AH9">
        <v>0</v>
      </c>
      <c r="AI9">
        <v>6.7</v>
      </c>
    </row>
    <row r="10" spans="1:35" x14ac:dyDescent="0.3">
      <c r="A10">
        <v>9</v>
      </c>
      <c r="B10">
        <v>6</v>
      </c>
      <c r="C10" t="s">
        <v>47</v>
      </c>
      <c r="D10">
        <v>1</v>
      </c>
      <c r="E10">
        <v>1</v>
      </c>
      <c r="F10">
        <v>0</v>
      </c>
      <c r="G10">
        <v>1</v>
      </c>
      <c r="H10">
        <v>0</v>
      </c>
      <c r="I10">
        <v>2</v>
      </c>
      <c r="J10">
        <v>4</v>
      </c>
      <c r="K10">
        <v>5</v>
      </c>
      <c r="L10">
        <v>2</v>
      </c>
      <c r="M10">
        <v>5</v>
      </c>
      <c r="N10">
        <v>2</v>
      </c>
      <c r="O10">
        <v>3</v>
      </c>
      <c r="P10">
        <v>4</v>
      </c>
      <c r="Q10">
        <v>1</v>
      </c>
      <c r="R10" t="s">
        <v>48</v>
      </c>
      <c r="S10">
        <v>0</v>
      </c>
      <c r="T10">
        <v>0</v>
      </c>
      <c r="U10">
        <v>1</v>
      </c>
      <c r="V10">
        <v>0</v>
      </c>
      <c r="W10">
        <v>1</v>
      </c>
      <c r="X10">
        <v>1</v>
      </c>
      <c r="Y10">
        <v>0</v>
      </c>
      <c r="Z10">
        <v>8</v>
      </c>
      <c r="AA10">
        <v>3</v>
      </c>
      <c r="AB10">
        <v>2</v>
      </c>
      <c r="AC10">
        <v>2</v>
      </c>
      <c r="AD10">
        <v>1</v>
      </c>
      <c r="AE10">
        <v>1</v>
      </c>
      <c r="AF10">
        <v>2</v>
      </c>
      <c r="AG10">
        <v>2</v>
      </c>
      <c r="AH10">
        <v>0</v>
      </c>
      <c r="AI10">
        <v>7.7</v>
      </c>
    </row>
    <row r="11" spans="1:35" x14ac:dyDescent="0.3">
      <c r="A11">
        <v>10</v>
      </c>
      <c r="B11">
        <v>4</v>
      </c>
      <c r="C11" t="s">
        <v>41</v>
      </c>
      <c r="D11">
        <v>1</v>
      </c>
      <c r="E11">
        <v>0</v>
      </c>
      <c r="F11">
        <v>0</v>
      </c>
      <c r="G11">
        <v>0</v>
      </c>
      <c r="H11">
        <v>0</v>
      </c>
      <c r="I11">
        <v>4</v>
      </c>
      <c r="J11">
        <v>4</v>
      </c>
      <c r="K11">
        <v>4</v>
      </c>
      <c r="L11">
        <v>3</v>
      </c>
      <c r="M11">
        <v>4</v>
      </c>
      <c r="N11">
        <v>3</v>
      </c>
      <c r="O11">
        <v>3</v>
      </c>
      <c r="P11">
        <v>4</v>
      </c>
      <c r="Q11">
        <v>1</v>
      </c>
      <c r="R11" t="s">
        <v>42</v>
      </c>
      <c r="S11">
        <v>1</v>
      </c>
      <c r="T11">
        <v>1</v>
      </c>
      <c r="U11">
        <v>1</v>
      </c>
      <c r="V11">
        <v>1</v>
      </c>
      <c r="W11">
        <v>0</v>
      </c>
      <c r="X11">
        <v>0</v>
      </c>
      <c r="Y11">
        <v>0</v>
      </c>
      <c r="Z11">
        <v>7</v>
      </c>
      <c r="AA11">
        <v>1</v>
      </c>
      <c r="AB11">
        <v>1</v>
      </c>
      <c r="AC11">
        <v>3</v>
      </c>
      <c r="AD11">
        <v>1</v>
      </c>
      <c r="AE11">
        <v>1</v>
      </c>
      <c r="AF11">
        <v>2</v>
      </c>
      <c r="AG11">
        <v>3</v>
      </c>
      <c r="AH11">
        <v>1</v>
      </c>
      <c r="AI11">
        <v>8.1999999999999993</v>
      </c>
    </row>
    <row r="12" spans="1:35" x14ac:dyDescent="0.3">
      <c r="A12">
        <v>11</v>
      </c>
      <c r="B12">
        <v>4</v>
      </c>
      <c r="C12" t="s">
        <v>43</v>
      </c>
      <c r="D12">
        <v>1</v>
      </c>
      <c r="E12">
        <v>0</v>
      </c>
      <c r="F12">
        <v>0</v>
      </c>
      <c r="G12">
        <v>1</v>
      </c>
      <c r="H12">
        <v>0</v>
      </c>
      <c r="I12">
        <v>3</v>
      </c>
      <c r="J12">
        <v>3</v>
      </c>
      <c r="K12">
        <v>5</v>
      </c>
      <c r="L12">
        <v>2</v>
      </c>
      <c r="M12">
        <v>4</v>
      </c>
      <c r="N12">
        <v>1</v>
      </c>
      <c r="O12">
        <v>4</v>
      </c>
      <c r="P12">
        <v>3</v>
      </c>
      <c r="Q12">
        <v>1</v>
      </c>
      <c r="R12" t="s">
        <v>49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0</v>
      </c>
      <c r="Z12">
        <v>10</v>
      </c>
      <c r="AA12">
        <v>2</v>
      </c>
      <c r="AB12">
        <v>2</v>
      </c>
      <c r="AC12">
        <v>3</v>
      </c>
      <c r="AD12">
        <v>3</v>
      </c>
      <c r="AE12">
        <v>1</v>
      </c>
      <c r="AF12">
        <v>2</v>
      </c>
      <c r="AG12">
        <v>3</v>
      </c>
      <c r="AH12">
        <v>0</v>
      </c>
      <c r="AI12">
        <v>7.7</v>
      </c>
    </row>
    <row r="13" spans="1:35" x14ac:dyDescent="0.3">
      <c r="A13">
        <v>12</v>
      </c>
      <c r="B13">
        <v>6</v>
      </c>
      <c r="C13" t="s">
        <v>41</v>
      </c>
      <c r="D13">
        <v>1</v>
      </c>
      <c r="E13">
        <v>0</v>
      </c>
      <c r="F13">
        <v>0</v>
      </c>
      <c r="G13">
        <v>0</v>
      </c>
      <c r="H13">
        <v>0</v>
      </c>
      <c r="I13">
        <v>4</v>
      </c>
      <c r="J13">
        <v>4</v>
      </c>
      <c r="K13">
        <v>2</v>
      </c>
      <c r="L13">
        <v>2</v>
      </c>
      <c r="M13">
        <v>3</v>
      </c>
      <c r="N13">
        <v>3</v>
      </c>
      <c r="O13">
        <v>3</v>
      </c>
      <c r="P13">
        <v>3</v>
      </c>
      <c r="Q13">
        <v>1</v>
      </c>
      <c r="R13" t="s">
        <v>50</v>
      </c>
      <c r="S13">
        <v>0</v>
      </c>
      <c r="T13">
        <v>1</v>
      </c>
      <c r="U13">
        <v>1</v>
      </c>
      <c r="V13">
        <v>1</v>
      </c>
      <c r="W13">
        <v>0</v>
      </c>
      <c r="X13">
        <v>1</v>
      </c>
      <c r="Y13">
        <v>0</v>
      </c>
      <c r="Z13">
        <v>4</v>
      </c>
      <c r="AA13">
        <v>2</v>
      </c>
      <c r="AB13">
        <v>2</v>
      </c>
      <c r="AC13">
        <v>3</v>
      </c>
      <c r="AD13">
        <v>2</v>
      </c>
      <c r="AE13">
        <v>2</v>
      </c>
      <c r="AF13">
        <v>2</v>
      </c>
      <c r="AG13">
        <v>2</v>
      </c>
      <c r="AH13">
        <v>1</v>
      </c>
      <c r="AI13">
        <v>7.7</v>
      </c>
    </row>
    <row r="14" spans="1:35" x14ac:dyDescent="0.3">
      <c r="A14">
        <v>13</v>
      </c>
      <c r="B14">
        <v>9</v>
      </c>
      <c r="C14" t="s">
        <v>51</v>
      </c>
      <c r="D14">
        <v>1</v>
      </c>
      <c r="E14">
        <v>1</v>
      </c>
      <c r="F14">
        <v>1</v>
      </c>
      <c r="G14">
        <v>0</v>
      </c>
      <c r="H14">
        <v>0</v>
      </c>
      <c r="I14">
        <v>2</v>
      </c>
      <c r="J14">
        <v>4</v>
      </c>
      <c r="K14">
        <v>5</v>
      </c>
      <c r="L14">
        <v>1</v>
      </c>
      <c r="M14">
        <v>4</v>
      </c>
      <c r="N14">
        <v>1</v>
      </c>
      <c r="O14">
        <v>4</v>
      </c>
      <c r="P14">
        <v>4</v>
      </c>
      <c r="Q14">
        <v>4</v>
      </c>
      <c r="R14" t="s">
        <v>52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1</v>
      </c>
      <c r="Z14">
        <v>10</v>
      </c>
      <c r="AA14">
        <v>3</v>
      </c>
      <c r="AB14">
        <v>1</v>
      </c>
      <c r="AC14">
        <v>3</v>
      </c>
      <c r="AD14">
        <v>3</v>
      </c>
      <c r="AE14">
        <v>1</v>
      </c>
      <c r="AF14">
        <v>2</v>
      </c>
      <c r="AG14">
        <v>2</v>
      </c>
      <c r="AH14">
        <v>1</v>
      </c>
      <c r="AI14">
        <v>9.6999999999999993</v>
      </c>
    </row>
    <row r="15" spans="1:35" x14ac:dyDescent="0.3">
      <c r="A15">
        <v>14</v>
      </c>
      <c r="B15">
        <v>9</v>
      </c>
      <c r="C15" t="s">
        <v>53</v>
      </c>
      <c r="D15">
        <v>0</v>
      </c>
      <c r="E15">
        <v>1</v>
      </c>
      <c r="F15">
        <v>0</v>
      </c>
      <c r="G15">
        <v>0</v>
      </c>
      <c r="H15">
        <v>0</v>
      </c>
      <c r="I15">
        <v>2</v>
      </c>
      <c r="J15">
        <v>4</v>
      </c>
      <c r="K15">
        <v>5</v>
      </c>
      <c r="L15">
        <v>4</v>
      </c>
      <c r="M15">
        <v>3</v>
      </c>
      <c r="N15">
        <v>2</v>
      </c>
      <c r="O15">
        <v>5</v>
      </c>
      <c r="P15">
        <v>5</v>
      </c>
      <c r="Q15">
        <v>1</v>
      </c>
      <c r="R15" t="s">
        <v>49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0</v>
      </c>
      <c r="Z15">
        <v>9</v>
      </c>
      <c r="AA15">
        <v>1</v>
      </c>
      <c r="AB15">
        <v>1</v>
      </c>
      <c r="AC15">
        <v>3</v>
      </c>
      <c r="AD15">
        <v>2</v>
      </c>
      <c r="AE15">
        <v>2</v>
      </c>
      <c r="AF15">
        <v>1</v>
      </c>
      <c r="AG15">
        <v>3</v>
      </c>
      <c r="AH15">
        <v>1</v>
      </c>
      <c r="AI15">
        <v>9.1999999999999993</v>
      </c>
    </row>
    <row r="16" spans="1:35" x14ac:dyDescent="0.3">
      <c r="A16">
        <v>15</v>
      </c>
      <c r="B16">
        <v>7</v>
      </c>
      <c r="C16" t="s">
        <v>41</v>
      </c>
      <c r="D16">
        <v>1</v>
      </c>
      <c r="E16">
        <v>0</v>
      </c>
      <c r="F16">
        <v>0</v>
      </c>
      <c r="G16">
        <v>0</v>
      </c>
      <c r="H16">
        <v>0</v>
      </c>
      <c r="I16">
        <v>2</v>
      </c>
      <c r="J16">
        <v>4</v>
      </c>
      <c r="K16">
        <v>4</v>
      </c>
      <c r="L16">
        <v>1</v>
      </c>
      <c r="M16">
        <v>4</v>
      </c>
      <c r="N16">
        <v>1</v>
      </c>
      <c r="O16">
        <v>3</v>
      </c>
      <c r="P16">
        <v>2</v>
      </c>
      <c r="Q16">
        <v>3</v>
      </c>
      <c r="R16" t="s">
        <v>54</v>
      </c>
      <c r="S16">
        <v>0</v>
      </c>
      <c r="T16">
        <v>1</v>
      </c>
      <c r="U16">
        <v>1</v>
      </c>
      <c r="V16">
        <v>1</v>
      </c>
      <c r="W16">
        <v>1</v>
      </c>
      <c r="X16">
        <v>1</v>
      </c>
      <c r="Y16">
        <v>0</v>
      </c>
      <c r="Z16">
        <v>10</v>
      </c>
      <c r="AA16">
        <v>3</v>
      </c>
      <c r="AB16">
        <v>1</v>
      </c>
      <c r="AC16">
        <v>3</v>
      </c>
      <c r="AD16">
        <v>4</v>
      </c>
      <c r="AE16">
        <v>1</v>
      </c>
      <c r="AF16">
        <v>2</v>
      </c>
      <c r="AG16">
        <v>2</v>
      </c>
      <c r="AH16">
        <v>1</v>
      </c>
      <c r="AI16">
        <v>9.1999999999999993</v>
      </c>
    </row>
    <row r="17" spans="1:35" x14ac:dyDescent="0.3">
      <c r="A17">
        <v>16</v>
      </c>
      <c r="B17">
        <v>6</v>
      </c>
      <c r="C17" t="s">
        <v>35</v>
      </c>
      <c r="D17">
        <v>1</v>
      </c>
      <c r="E17">
        <v>1</v>
      </c>
      <c r="F17">
        <v>0</v>
      </c>
      <c r="G17">
        <v>0</v>
      </c>
      <c r="H17">
        <v>0</v>
      </c>
      <c r="I17">
        <v>2</v>
      </c>
      <c r="J17">
        <v>2</v>
      </c>
      <c r="K17">
        <v>4</v>
      </c>
      <c r="L17">
        <v>2</v>
      </c>
      <c r="M17">
        <v>4</v>
      </c>
      <c r="N17">
        <v>2</v>
      </c>
      <c r="O17">
        <v>4</v>
      </c>
      <c r="P17">
        <v>2</v>
      </c>
      <c r="Q17">
        <v>3</v>
      </c>
      <c r="R17" t="s">
        <v>55</v>
      </c>
      <c r="S17">
        <v>0</v>
      </c>
      <c r="T17">
        <v>0</v>
      </c>
      <c r="U17">
        <v>0</v>
      </c>
      <c r="V17">
        <v>1</v>
      </c>
      <c r="W17">
        <v>0</v>
      </c>
      <c r="X17">
        <v>1</v>
      </c>
      <c r="Y17">
        <v>0</v>
      </c>
      <c r="Z17">
        <v>4</v>
      </c>
      <c r="AA17">
        <v>2</v>
      </c>
      <c r="AB17">
        <v>2</v>
      </c>
      <c r="AC17">
        <v>1</v>
      </c>
      <c r="AD17">
        <v>1</v>
      </c>
      <c r="AE17">
        <v>1</v>
      </c>
      <c r="AF17">
        <v>2</v>
      </c>
      <c r="AG17">
        <v>3</v>
      </c>
      <c r="AH17">
        <v>1</v>
      </c>
      <c r="AI17">
        <v>8.1999999999999993</v>
      </c>
    </row>
    <row r="18" spans="1:35" x14ac:dyDescent="0.3">
      <c r="A18">
        <v>17</v>
      </c>
      <c r="B18">
        <v>1</v>
      </c>
      <c r="C18" t="s">
        <v>56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4</v>
      </c>
      <c r="K18">
        <v>5</v>
      </c>
      <c r="L18">
        <v>1</v>
      </c>
      <c r="M18">
        <v>4</v>
      </c>
      <c r="N18">
        <v>3</v>
      </c>
      <c r="O18">
        <v>5</v>
      </c>
      <c r="P18">
        <v>4</v>
      </c>
      <c r="Q18">
        <v>3</v>
      </c>
      <c r="R18" t="s">
        <v>57</v>
      </c>
      <c r="S18">
        <v>0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Z18">
        <v>3</v>
      </c>
      <c r="AA18">
        <v>1</v>
      </c>
      <c r="AB18">
        <v>2</v>
      </c>
      <c r="AC18">
        <v>1</v>
      </c>
      <c r="AD18">
        <v>4</v>
      </c>
      <c r="AE18">
        <v>2</v>
      </c>
      <c r="AF18">
        <v>2</v>
      </c>
      <c r="AG18">
        <v>2</v>
      </c>
      <c r="AH18">
        <v>0</v>
      </c>
      <c r="AI18">
        <v>6.2</v>
      </c>
    </row>
    <row r="19" spans="1:35" x14ac:dyDescent="0.3">
      <c r="A19">
        <v>18</v>
      </c>
      <c r="B19">
        <v>8</v>
      </c>
      <c r="C19" t="s">
        <v>37</v>
      </c>
      <c r="D19">
        <v>1</v>
      </c>
      <c r="E19">
        <v>0</v>
      </c>
      <c r="F19">
        <v>1</v>
      </c>
      <c r="G19">
        <v>0</v>
      </c>
      <c r="H19">
        <v>0</v>
      </c>
      <c r="I19">
        <v>5</v>
      </c>
      <c r="J19">
        <v>5</v>
      </c>
      <c r="K19">
        <v>5</v>
      </c>
      <c r="L19">
        <v>5</v>
      </c>
      <c r="M19">
        <v>5</v>
      </c>
      <c r="N19">
        <v>3</v>
      </c>
      <c r="O19">
        <v>3</v>
      </c>
      <c r="P19">
        <v>5</v>
      </c>
      <c r="Q19">
        <v>2</v>
      </c>
      <c r="R19" t="s">
        <v>58</v>
      </c>
      <c r="S19">
        <v>0</v>
      </c>
      <c r="T19">
        <v>1</v>
      </c>
      <c r="U19">
        <v>0</v>
      </c>
      <c r="V19">
        <v>1</v>
      </c>
      <c r="W19">
        <v>1</v>
      </c>
      <c r="X19">
        <v>0</v>
      </c>
      <c r="Y19">
        <v>1</v>
      </c>
      <c r="Z19">
        <v>8</v>
      </c>
      <c r="AA19">
        <v>1</v>
      </c>
      <c r="AB19">
        <v>1</v>
      </c>
      <c r="AC19">
        <v>3</v>
      </c>
      <c r="AD19">
        <v>1</v>
      </c>
      <c r="AE19">
        <v>2</v>
      </c>
      <c r="AF19">
        <v>1</v>
      </c>
      <c r="AG19">
        <v>3</v>
      </c>
      <c r="AH19">
        <v>1</v>
      </c>
      <c r="AI19">
        <v>9.1999999999999993</v>
      </c>
    </row>
    <row r="20" spans="1:35" x14ac:dyDescent="0.3">
      <c r="A20">
        <v>19</v>
      </c>
      <c r="B20">
        <v>7</v>
      </c>
      <c r="C20" t="s">
        <v>59</v>
      </c>
      <c r="D20">
        <v>1</v>
      </c>
      <c r="E20">
        <v>0</v>
      </c>
      <c r="F20">
        <v>1</v>
      </c>
      <c r="G20">
        <v>1</v>
      </c>
      <c r="H20">
        <v>0</v>
      </c>
      <c r="I20">
        <v>4</v>
      </c>
      <c r="J20">
        <v>4</v>
      </c>
      <c r="K20">
        <v>4</v>
      </c>
      <c r="L20">
        <v>1</v>
      </c>
      <c r="M20">
        <v>4</v>
      </c>
      <c r="N20">
        <v>1</v>
      </c>
      <c r="O20">
        <v>3</v>
      </c>
      <c r="P20">
        <v>4</v>
      </c>
      <c r="Q20">
        <v>1</v>
      </c>
      <c r="R20" t="s">
        <v>46</v>
      </c>
      <c r="S20">
        <v>1</v>
      </c>
      <c r="T20">
        <v>1</v>
      </c>
      <c r="U20">
        <v>0</v>
      </c>
      <c r="V20">
        <v>1</v>
      </c>
      <c r="W20">
        <v>0</v>
      </c>
      <c r="X20">
        <v>0</v>
      </c>
      <c r="Y20">
        <v>0</v>
      </c>
      <c r="Z20">
        <v>6</v>
      </c>
      <c r="AA20">
        <v>1</v>
      </c>
      <c r="AB20">
        <v>1</v>
      </c>
      <c r="AC20">
        <v>2</v>
      </c>
      <c r="AD20">
        <v>2</v>
      </c>
      <c r="AE20">
        <v>1</v>
      </c>
      <c r="AF20">
        <v>2</v>
      </c>
      <c r="AG20">
        <v>3</v>
      </c>
      <c r="AH20">
        <v>1</v>
      </c>
      <c r="AI20">
        <v>7.7</v>
      </c>
    </row>
    <row r="21" spans="1:35" x14ac:dyDescent="0.3">
      <c r="A21">
        <v>20</v>
      </c>
      <c r="B21">
        <v>6</v>
      </c>
      <c r="C21" t="s">
        <v>60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2</v>
      </c>
      <c r="K21">
        <v>5</v>
      </c>
      <c r="L21">
        <v>2</v>
      </c>
      <c r="M21">
        <v>4</v>
      </c>
      <c r="N21">
        <v>3</v>
      </c>
      <c r="O21">
        <v>4</v>
      </c>
      <c r="P21">
        <v>2</v>
      </c>
      <c r="Q21">
        <v>1</v>
      </c>
      <c r="R21" t="s">
        <v>61</v>
      </c>
      <c r="S21">
        <v>0</v>
      </c>
      <c r="T21">
        <v>1</v>
      </c>
      <c r="U21">
        <v>1</v>
      </c>
      <c r="V21">
        <v>1</v>
      </c>
      <c r="W21">
        <v>0</v>
      </c>
      <c r="X21">
        <v>0</v>
      </c>
      <c r="Y21">
        <v>1</v>
      </c>
      <c r="Z21">
        <v>6</v>
      </c>
      <c r="AA21">
        <v>1</v>
      </c>
      <c r="AB21">
        <v>3</v>
      </c>
      <c r="AC21">
        <v>3</v>
      </c>
      <c r="AD21">
        <v>2</v>
      </c>
      <c r="AE21">
        <v>1</v>
      </c>
      <c r="AF21">
        <v>1</v>
      </c>
      <c r="AG21">
        <v>1</v>
      </c>
      <c r="AH21">
        <v>1</v>
      </c>
      <c r="AI21">
        <v>8.6999999999999993</v>
      </c>
    </row>
    <row r="22" spans="1:35" x14ac:dyDescent="0.3">
      <c r="A22">
        <v>21</v>
      </c>
      <c r="B22">
        <v>6</v>
      </c>
      <c r="C22" t="s">
        <v>37</v>
      </c>
      <c r="D22">
        <v>1</v>
      </c>
      <c r="E22">
        <v>0</v>
      </c>
      <c r="F22">
        <v>1</v>
      </c>
      <c r="G22">
        <v>0</v>
      </c>
      <c r="H22">
        <v>0</v>
      </c>
      <c r="I22">
        <v>2</v>
      </c>
      <c r="J22">
        <v>2</v>
      </c>
      <c r="K22">
        <v>4</v>
      </c>
      <c r="L22">
        <v>1</v>
      </c>
      <c r="M22">
        <v>3</v>
      </c>
      <c r="N22">
        <v>2</v>
      </c>
      <c r="O22">
        <v>4</v>
      </c>
      <c r="P22">
        <v>4</v>
      </c>
      <c r="Q22">
        <v>1</v>
      </c>
      <c r="R22" t="s">
        <v>62</v>
      </c>
      <c r="S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0</v>
      </c>
      <c r="Z22">
        <v>8</v>
      </c>
      <c r="AA22">
        <v>1</v>
      </c>
      <c r="AB22">
        <v>2</v>
      </c>
      <c r="AC22">
        <v>3</v>
      </c>
      <c r="AD22">
        <v>3</v>
      </c>
      <c r="AE22">
        <v>1</v>
      </c>
      <c r="AF22">
        <v>2</v>
      </c>
      <c r="AG22">
        <v>3</v>
      </c>
      <c r="AH22">
        <v>0</v>
      </c>
      <c r="AI22">
        <v>7.2</v>
      </c>
    </row>
    <row r="23" spans="1:35" x14ac:dyDescent="0.3">
      <c r="A23">
        <v>22</v>
      </c>
      <c r="B23">
        <v>7</v>
      </c>
      <c r="C23" t="s">
        <v>59</v>
      </c>
      <c r="D23">
        <v>1</v>
      </c>
      <c r="E23">
        <v>0</v>
      </c>
      <c r="F23">
        <v>1</v>
      </c>
      <c r="G23">
        <v>1</v>
      </c>
      <c r="H23">
        <v>0</v>
      </c>
      <c r="I23">
        <v>3</v>
      </c>
      <c r="J23">
        <v>4</v>
      </c>
      <c r="K23">
        <v>3</v>
      </c>
      <c r="L23">
        <v>2</v>
      </c>
      <c r="M23">
        <v>5</v>
      </c>
      <c r="N23">
        <v>3</v>
      </c>
      <c r="O23">
        <v>3</v>
      </c>
      <c r="P23">
        <v>4</v>
      </c>
      <c r="Q23">
        <v>3</v>
      </c>
      <c r="R23" t="s">
        <v>63</v>
      </c>
      <c r="S23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0</v>
      </c>
      <c r="Z23">
        <v>4</v>
      </c>
      <c r="AA23">
        <v>2</v>
      </c>
      <c r="AB23">
        <v>2</v>
      </c>
      <c r="AC23">
        <v>3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8.6999999999999993</v>
      </c>
    </row>
    <row r="24" spans="1:35" x14ac:dyDescent="0.3">
      <c r="A24">
        <v>23</v>
      </c>
      <c r="B24">
        <v>7</v>
      </c>
      <c r="C24" t="s">
        <v>64</v>
      </c>
      <c r="D24">
        <v>1</v>
      </c>
      <c r="E24">
        <v>1</v>
      </c>
      <c r="F24">
        <v>1</v>
      </c>
      <c r="G24">
        <v>1</v>
      </c>
      <c r="H24">
        <v>0</v>
      </c>
      <c r="I24">
        <v>4</v>
      </c>
      <c r="J24">
        <v>5</v>
      </c>
      <c r="K24">
        <v>4</v>
      </c>
      <c r="L24">
        <v>4</v>
      </c>
      <c r="M24">
        <v>5</v>
      </c>
      <c r="N24">
        <v>2</v>
      </c>
      <c r="O24">
        <v>5</v>
      </c>
      <c r="P24">
        <v>5</v>
      </c>
      <c r="Q24">
        <v>1</v>
      </c>
      <c r="R24" t="s">
        <v>65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7</v>
      </c>
      <c r="AA24">
        <v>3</v>
      </c>
      <c r="AB24">
        <v>1</v>
      </c>
      <c r="AC24">
        <v>3</v>
      </c>
      <c r="AD24">
        <v>2</v>
      </c>
      <c r="AE24">
        <v>1</v>
      </c>
      <c r="AF24">
        <v>2</v>
      </c>
      <c r="AG24">
        <v>1</v>
      </c>
      <c r="AH24">
        <v>1</v>
      </c>
      <c r="AI24">
        <v>7.7</v>
      </c>
    </row>
    <row r="25" spans="1:35" x14ac:dyDescent="0.3">
      <c r="A25">
        <v>24</v>
      </c>
      <c r="B25">
        <v>5</v>
      </c>
      <c r="C25" t="s">
        <v>41</v>
      </c>
      <c r="D25">
        <v>1</v>
      </c>
      <c r="E25">
        <v>0</v>
      </c>
      <c r="F25">
        <v>0</v>
      </c>
      <c r="G25">
        <v>0</v>
      </c>
      <c r="H25">
        <v>0</v>
      </c>
      <c r="I25">
        <v>2</v>
      </c>
      <c r="J25">
        <v>2</v>
      </c>
      <c r="K25">
        <v>5</v>
      </c>
      <c r="L25">
        <v>3</v>
      </c>
      <c r="M25">
        <v>3</v>
      </c>
      <c r="N25">
        <v>3</v>
      </c>
      <c r="O25">
        <v>3</v>
      </c>
      <c r="P25">
        <v>3</v>
      </c>
      <c r="Q25">
        <v>1</v>
      </c>
      <c r="R25" t="s">
        <v>42</v>
      </c>
      <c r="S25">
        <v>1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Z25">
        <v>7</v>
      </c>
      <c r="AA25">
        <v>3</v>
      </c>
      <c r="AB25">
        <v>3</v>
      </c>
      <c r="AC25">
        <v>3</v>
      </c>
      <c r="AD25">
        <v>2</v>
      </c>
      <c r="AE25">
        <v>1</v>
      </c>
      <c r="AF25">
        <v>2</v>
      </c>
      <c r="AG25">
        <v>1</v>
      </c>
      <c r="AH25">
        <v>1</v>
      </c>
      <c r="AI25">
        <v>9.1999999999999993</v>
      </c>
    </row>
    <row r="26" spans="1:35" x14ac:dyDescent="0.3">
      <c r="A26">
        <v>25</v>
      </c>
      <c r="B26">
        <v>4</v>
      </c>
      <c r="C26" t="s">
        <v>59</v>
      </c>
      <c r="D26">
        <v>1</v>
      </c>
      <c r="E26">
        <v>0</v>
      </c>
      <c r="F26">
        <v>1</v>
      </c>
      <c r="G26">
        <v>1</v>
      </c>
      <c r="H26">
        <v>0</v>
      </c>
      <c r="I26">
        <v>3</v>
      </c>
      <c r="J26">
        <v>2</v>
      </c>
      <c r="K26">
        <v>5</v>
      </c>
      <c r="L26">
        <v>1</v>
      </c>
      <c r="M26">
        <v>4</v>
      </c>
      <c r="N26">
        <v>3</v>
      </c>
      <c r="O26">
        <v>4</v>
      </c>
      <c r="P26">
        <v>4</v>
      </c>
      <c r="Q26">
        <v>1</v>
      </c>
      <c r="R26" t="s">
        <v>46</v>
      </c>
      <c r="S26">
        <v>1</v>
      </c>
      <c r="T26">
        <v>1</v>
      </c>
      <c r="U26">
        <v>0</v>
      </c>
      <c r="V26">
        <v>1</v>
      </c>
      <c r="W26">
        <v>0</v>
      </c>
      <c r="X26">
        <v>0</v>
      </c>
      <c r="Y26">
        <v>0</v>
      </c>
      <c r="Z26">
        <v>6</v>
      </c>
      <c r="AA26">
        <v>1</v>
      </c>
      <c r="AB26">
        <v>2</v>
      </c>
      <c r="AC26">
        <v>2</v>
      </c>
      <c r="AD26">
        <v>3</v>
      </c>
      <c r="AE26">
        <v>1</v>
      </c>
      <c r="AF26">
        <v>1</v>
      </c>
      <c r="AG26">
        <v>3</v>
      </c>
      <c r="AH26">
        <v>1</v>
      </c>
      <c r="AI26">
        <v>7.2</v>
      </c>
    </row>
    <row r="27" spans="1:35" x14ac:dyDescent="0.3">
      <c r="A27">
        <v>26</v>
      </c>
      <c r="B27">
        <v>5</v>
      </c>
      <c r="C27" t="s">
        <v>53</v>
      </c>
      <c r="D27">
        <v>0</v>
      </c>
      <c r="E27">
        <v>1</v>
      </c>
      <c r="F27">
        <v>0</v>
      </c>
      <c r="G27">
        <v>0</v>
      </c>
      <c r="H27">
        <v>0</v>
      </c>
      <c r="I27">
        <v>2</v>
      </c>
      <c r="J27">
        <v>1</v>
      </c>
      <c r="K27">
        <v>5</v>
      </c>
      <c r="L27">
        <v>1</v>
      </c>
      <c r="M27">
        <v>2</v>
      </c>
      <c r="N27">
        <v>3</v>
      </c>
      <c r="O27">
        <v>3</v>
      </c>
      <c r="P27">
        <v>2</v>
      </c>
      <c r="Q27">
        <v>1</v>
      </c>
      <c r="R27" t="s">
        <v>63</v>
      </c>
      <c r="S27">
        <v>0</v>
      </c>
      <c r="T27">
        <v>1</v>
      </c>
      <c r="U27">
        <v>0</v>
      </c>
      <c r="V27">
        <v>1</v>
      </c>
      <c r="W27">
        <v>0</v>
      </c>
      <c r="X27">
        <v>0</v>
      </c>
      <c r="Y27">
        <v>0</v>
      </c>
      <c r="Z27">
        <v>8</v>
      </c>
      <c r="AA27">
        <v>3</v>
      </c>
      <c r="AB27">
        <v>1</v>
      </c>
      <c r="AC27">
        <v>3</v>
      </c>
      <c r="AD27">
        <v>1</v>
      </c>
      <c r="AE27">
        <v>1</v>
      </c>
      <c r="AF27">
        <v>2</v>
      </c>
      <c r="AG27">
        <v>1</v>
      </c>
      <c r="AH27">
        <v>1</v>
      </c>
      <c r="AI27">
        <v>8.6999999999999993</v>
      </c>
    </row>
    <row r="28" spans="1:35" x14ac:dyDescent="0.3">
      <c r="A28">
        <v>27</v>
      </c>
      <c r="B28">
        <v>7</v>
      </c>
      <c r="C28" t="s">
        <v>47</v>
      </c>
      <c r="D28">
        <v>1</v>
      </c>
      <c r="E28">
        <v>1</v>
      </c>
      <c r="F28">
        <v>0</v>
      </c>
      <c r="G28">
        <v>1</v>
      </c>
      <c r="H28">
        <v>0</v>
      </c>
      <c r="I28">
        <v>4</v>
      </c>
      <c r="J28">
        <v>3</v>
      </c>
      <c r="K28">
        <v>4</v>
      </c>
      <c r="L28">
        <v>1</v>
      </c>
      <c r="M28">
        <v>4</v>
      </c>
      <c r="N28">
        <v>3</v>
      </c>
      <c r="O28">
        <v>3</v>
      </c>
      <c r="P28">
        <v>3</v>
      </c>
      <c r="Q28">
        <v>1</v>
      </c>
      <c r="R28" t="s">
        <v>66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1</v>
      </c>
      <c r="Z28">
        <v>9</v>
      </c>
      <c r="AA28">
        <v>3</v>
      </c>
      <c r="AB28">
        <v>2</v>
      </c>
      <c r="AC28">
        <v>1</v>
      </c>
      <c r="AD28">
        <v>3</v>
      </c>
      <c r="AE28">
        <v>1</v>
      </c>
      <c r="AF28">
        <v>1</v>
      </c>
      <c r="AG28">
        <v>3</v>
      </c>
      <c r="AH28">
        <v>1</v>
      </c>
      <c r="AI28">
        <v>8.1999999999999993</v>
      </c>
    </row>
    <row r="29" spans="1:35" x14ac:dyDescent="0.3">
      <c r="A29">
        <v>28</v>
      </c>
      <c r="B29">
        <v>3</v>
      </c>
      <c r="C29" t="s">
        <v>41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4</v>
      </c>
      <c r="K29">
        <v>4</v>
      </c>
      <c r="L29">
        <v>3</v>
      </c>
      <c r="M29">
        <v>4</v>
      </c>
      <c r="N29">
        <v>2</v>
      </c>
      <c r="O29">
        <v>3</v>
      </c>
      <c r="P29">
        <v>4</v>
      </c>
      <c r="Q29">
        <v>1</v>
      </c>
      <c r="R29" t="s">
        <v>46</v>
      </c>
      <c r="S29">
        <v>1</v>
      </c>
      <c r="T29">
        <v>1</v>
      </c>
      <c r="U29">
        <v>0</v>
      </c>
      <c r="V29">
        <v>1</v>
      </c>
      <c r="W29">
        <v>0</v>
      </c>
      <c r="X29">
        <v>0</v>
      </c>
      <c r="Y29">
        <v>0</v>
      </c>
      <c r="Z29">
        <v>7</v>
      </c>
      <c r="AA29">
        <v>1</v>
      </c>
      <c r="AB29">
        <v>2</v>
      </c>
      <c r="AC29">
        <v>2</v>
      </c>
      <c r="AD29">
        <v>3</v>
      </c>
      <c r="AE29">
        <v>1</v>
      </c>
      <c r="AF29">
        <v>2</v>
      </c>
      <c r="AG29">
        <v>1</v>
      </c>
      <c r="AH29">
        <v>1</v>
      </c>
      <c r="AI29">
        <v>8.6999999999999993</v>
      </c>
    </row>
    <row r="30" spans="1:35" x14ac:dyDescent="0.3">
      <c r="A30">
        <v>29</v>
      </c>
      <c r="B30">
        <v>6</v>
      </c>
      <c r="C30" t="s">
        <v>59</v>
      </c>
      <c r="D30">
        <v>1</v>
      </c>
      <c r="E30">
        <v>0</v>
      </c>
      <c r="F30">
        <v>1</v>
      </c>
      <c r="G30">
        <v>1</v>
      </c>
      <c r="H30">
        <v>0</v>
      </c>
      <c r="I30">
        <v>3</v>
      </c>
      <c r="J30">
        <v>1</v>
      </c>
      <c r="K30">
        <v>5</v>
      </c>
      <c r="L30">
        <v>2</v>
      </c>
      <c r="M30">
        <v>2</v>
      </c>
      <c r="N30">
        <v>1</v>
      </c>
      <c r="O30">
        <v>5</v>
      </c>
      <c r="P30">
        <v>1</v>
      </c>
      <c r="Q30">
        <v>1</v>
      </c>
      <c r="R30" t="s">
        <v>42</v>
      </c>
      <c r="S30">
        <v>1</v>
      </c>
      <c r="T30">
        <v>1</v>
      </c>
      <c r="U30">
        <v>1</v>
      </c>
      <c r="V30">
        <v>1</v>
      </c>
      <c r="W30">
        <v>0</v>
      </c>
      <c r="X30">
        <v>0</v>
      </c>
      <c r="Y30">
        <v>0</v>
      </c>
      <c r="Z30">
        <v>10</v>
      </c>
      <c r="AA30">
        <v>3</v>
      </c>
      <c r="AB30">
        <v>2</v>
      </c>
      <c r="AC30">
        <v>3</v>
      </c>
      <c r="AD30">
        <v>3</v>
      </c>
      <c r="AE30">
        <v>1</v>
      </c>
      <c r="AF30">
        <v>1</v>
      </c>
      <c r="AG30">
        <v>3</v>
      </c>
      <c r="AH30">
        <v>1</v>
      </c>
      <c r="AI30">
        <v>7.7</v>
      </c>
    </row>
    <row r="31" spans="1:35" x14ac:dyDescent="0.3">
      <c r="A31">
        <v>30</v>
      </c>
      <c r="B31">
        <v>5</v>
      </c>
      <c r="C31" t="s">
        <v>41</v>
      </c>
      <c r="D31">
        <v>1</v>
      </c>
      <c r="E31">
        <v>0</v>
      </c>
      <c r="F31">
        <v>0</v>
      </c>
      <c r="G31">
        <v>0</v>
      </c>
      <c r="H31">
        <v>0</v>
      </c>
      <c r="I31">
        <v>3</v>
      </c>
      <c r="J31">
        <v>3</v>
      </c>
      <c r="K31">
        <v>4</v>
      </c>
      <c r="L31">
        <v>3</v>
      </c>
      <c r="M31">
        <v>4</v>
      </c>
      <c r="N31">
        <v>3</v>
      </c>
      <c r="O31">
        <v>3</v>
      </c>
      <c r="P31">
        <v>2</v>
      </c>
      <c r="Q31">
        <v>1</v>
      </c>
      <c r="R31" t="s">
        <v>63</v>
      </c>
      <c r="S31">
        <v>0</v>
      </c>
      <c r="T31">
        <v>1</v>
      </c>
      <c r="U31">
        <v>0</v>
      </c>
      <c r="V31">
        <v>1</v>
      </c>
      <c r="W31">
        <v>0</v>
      </c>
      <c r="X31">
        <v>0</v>
      </c>
      <c r="Y31">
        <v>0</v>
      </c>
      <c r="Z31">
        <v>4</v>
      </c>
      <c r="AA31">
        <v>2</v>
      </c>
      <c r="AB31">
        <v>2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7.7</v>
      </c>
    </row>
    <row r="32" spans="1:35" x14ac:dyDescent="0.3">
      <c r="A32">
        <v>31</v>
      </c>
      <c r="B32">
        <v>5</v>
      </c>
      <c r="C32" t="s">
        <v>41</v>
      </c>
      <c r="D32">
        <v>1</v>
      </c>
      <c r="E32">
        <v>0</v>
      </c>
      <c r="F32">
        <v>0</v>
      </c>
      <c r="G32">
        <v>0</v>
      </c>
      <c r="H32">
        <v>0</v>
      </c>
      <c r="I32">
        <v>4</v>
      </c>
      <c r="J32">
        <v>4</v>
      </c>
      <c r="K32">
        <v>5</v>
      </c>
      <c r="L32">
        <v>3</v>
      </c>
      <c r="M32">
        <v>5</v>
      </c>
      <c r="N32">
        <v>3</v>
      </c>
      <c r="O32">
        <v>3</v>
      </c>
      <c r="P32">
        <v>4</v>
      </c>
      <c r="Q32">
        <v>1</v>
      </c>
      <c r="R32" t="s">
        <v>67</v>
      </c>
      <c r="S32">
        <v>1</v>
      </c>
      <c r="T32">
        <v>0</v>
      </c>
      <c r="U32">
        <v>1</v>
      </c>
      <c r="V32">
        <v>0</v>
      </c>
      <c r="W32">
        <v>1</v>
      </c>
      <c r="X32">
        <v>0</v>
      </c>
      <c r="Y32">
        <v>0</v>
      </c>
      <c r="Z32">
        <v>7</v>
      </c>
      <c r="AA32">
        <v>3</v>
      </c>
      <c r="AB32">
        <v>1</v>
      </c>
      <c r="AC32">
        <v>2</v>
      </c>
      <c r="AD32">
        <v>3</v>
      </c>
      <c r="AE32">
        <v>1</v>
      </c>
      <c r="AF32">
        <v>2</v>
      </c>
      <c r="AG32">
        <v>2</v>
      </c>
      <c r="AH32">
        <v>1</v>
      </c>
      <c r="AI32">
        <v>7.7</v>
      </c>
    </row>
    <row r="33" spans="1:35" x14ac:dyDescent="0.3">
      <c r="A33">
        <v>32</v>
      </c>
      <c r="B33">
        <v>6</v>
      </c>
      <c r="C33" t="s">
        <v>41</v>
      </c>
      <c r="D33">
        <v>1</v>
      </c>
      <c r="E33">
        <v>0</v>
      </c>
      <c r="F33">
        <v>0</v>
      </c>
      <c r="G33">
        <v>0</v>
      </c>
      <c r="H33">
        <v>0</v>
      </c>
      <c r="I33">
        <v>2</v>
      </c>
      <c r="J33">
        <v>4</v>
      </c>
      <c r="K33">
        <v>4</v>
      </c>
      <c r="L33">
        <v>3</v>
      </c>
      <c r="M33">
        <v>5</v>
      </c>
      <c r="N33">
        <v>2</v>
      </c>
      <c r="O33">
        <v>4</v>
      </c>
      <c r="P33">
        <v>4</v>
      </c>
      <c r="Q33">
        <v>1</v>
      </c>
      <c r="R33" t="s">
        <v>38</v>
      </c>
      <c r="S33">
        <v>0</v>
      </c>
      <c r="T33">
        <v>1</v>
      </c>
      <c r="U33">
        <v>1</v>
      </c>
      <c r="V33">
        <v>1</v>
      </c>
      <c r="W33">
        <v>0</v>
      </c>
      <c r="X33">
        <v>0</v>
      </c>
      <c r="Y33">
        <v>0</v>
      </c>
      <c r="Z33">
        <v>6</v>
      </c>
      <c r="AA33">
        <v>2</v>
      </c>
      <c r="AB33">
        <v>3</v>
      </c>
      <c r="AC33">
        <v>1</v>
      </c>
      <c r="AD33">
        <v>1</v>
      </c>
      <c r="AE33">
        <v>1</v>
      </c>
      <c r="AF33">
        <v>2</v>
      </c>
      <c r="AG33">
        <v>3</v>
      </c>
      <c r="AH33">
        <v>0</v>
      </c>
      <c r="AI33">
        <v>7.7</v>
      </c>
    </row>
    <row r="34" spans="1:35" x14ac:dyDescent="0.3">
      <c r="A34">
        <v>33</v>
      </c>
      <c r="B34">
        <v>5</v>
      </c>
      <c r="C34" t="s">
        <v>53</v>
      </c>
      <c r="D34">
        <v>0</v>
      </c>
      <c r="E34">
        <v>1</v>
      </c>
      <c r="F34">
        <v>0</v>
      </c>
      <c r="G34">
        <v>0</v>
      </c>
      <c r="H34">
        <v>0</v>
      </c>
      <c r="I34">
        <v>5</v>
      </c>
      <c r="J34">
        <v>5</v>
      </c>
      <c r="K34">
        <v>5</v>
      </c>
      <c r="L34">
        <v>5</v>
      </c>
      <c r="M34">
        <v>3</v>
      </c>
      <c r="N34">
        <v>2</v>
      </c>
      <c r="O34">
        <v>4</v>
      </c>
      <c r="P34">
        <v>4</v>
      </c>
      <c r="Q34">
        <v>1</v>
      </c>
      <c r="R34" t="s">
        <v>68</v>
      </c>
      <c r="S34">
        <v>0</v>
      </c>
      <c r="T34">
        <v>1</v>
      </c>
      <c r="U34">
        <v>0</v>
      </c>
      <c r="V34">
        <v>0</v>
      </c>
      <c r="W34">
        <v>1</v>
      </c>
      <c r="X34">
        <v>0</v>
      </c>
      <c r="Y34">
        <v>1</v>
      </c>
      <c r="Z34">
        <v>5</v>
      </c>
      <c r="AA34">
        <v>1</v>
      </c>
      <c r="AB34">
        <v>2</v>
      </c>
      <c r="AC34">
        <v>2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7.7</v>
      </c>
    </row>
    <row r="35" spans="1:35" x14ac:dyDescent="0.3">
      <c r="A35">
        <v>34</v>
      </c>
      <c r="B35">
        <v>7</v>
      </c>
      <c r="C35" t="s">
        <v>35</v>
      </c>
      <c r="D35">
        <v>1</v>
      </c>
      <c r="E35">
        <v>1</v>
      </c>
      <c r="F35">
        <v>0</v>
      </c>
      <c r="G35">
        <v>0</v>
      </c>
      <c r="H35">
        <v>0</v>
      </c>
      <c r="I35">
        <v>4</v>
      </c>
      <c r="J35">
        <v>4</v>
      </c>
      <c r="K35">
        <v>5</v>
      </c>
      <c r="L35">
        <v>1</v>
      </c>
      <c r="M35">
        <v>2</v>
      </c>
      <c r="N35">
        <v>1</v>
      </c>
      <c r="O35">
        <v>4</v>
      </c>
      <c r="P35">
        <v>4</v>
      </c>
      <c r="Q35">
        <v>1</v>
      </c>
      <c r="R35" t="s">
        <v>38</v>
      </c>
      <c r="S35">
        <v>0</v>
      </c>
      <c r="T35">
        <v>1</v>
      </c>
      <c r="U35">
        <v>1</v>
      </c>
      <c r="V35">
        <v>1</v>
      </c>
      <c r="W35">
        <v>0</v>
      </c>
      <c r="X35">
        <v>0</v>
      </c>
      <c r="Y35">
        <v>0</v>
      </c>
      <c r="Z35">
        <v>4</v>
      </c>
      <c r="AA35">
        <v>3</v>
      </c>
      <c r="AB35">
        <v>2</v>
      </c>
      <c r="AC35">
        <v>3</v>
      </c>
      <c r="AD35">
        <v>1</v>
      </c>
      <c r="AE35">
        <v>1</v>
      </c>
      <c r="AF35">
        <v>2</v>
      </c>
      <c r="AG35">
        <v>3</v>
      </c>
      <c r="AH35">
        <v>1</v>
      </c>
      <c r="AI35">
        <v>7.2</v>
      </c>
    </row>
    <row r="36" spans="1:35" x14ac:dyDescent="0.3">
      <c r="A36">
        <v>35</v>
      </c>
      <c r="B36">
        <v>6</v>
      </c>
      <c r="C36" t="s">
        <v>37</v>
      </c>
      <c r="D36">
        <v>1</v>
      </c>
      <c r="E36">
        <v>0</v>
      </c>
      <c r="F36">
        <v>1</v>
      </c>
      <c r="G36">
        <v>0</v>
      </c>
      <c r="H36">
        <v>0</v>
      </c>
      <c r="I36">
        <v>4</v>
      </c>
      <c r="J36">
        <v>4</v>
      </c>
      <c r="K36">
        <v>4</v>
      </c>
      <c r="L36">
        <v>2</v>
      </c>
      <c r="M36">
        <v>3</v>
      </c>
      <c r="N36">
        <v>4</v>
      </c>
      <c r="O36">
        <v>4</v>
      </c>
      <c r="P36">
        <v>4</v>
      </c>
      <c r="Q36">
        <v>1</v>
      </c>
      <c r="R36" t="s">
        <v>40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7</v>
      </c>
      <c r="AA36">
        <v>3</v>
      </c>
      <c r="AB36">
        <v>2</v>
      </c>
      <c r="AC36">
        <v>3</v>
      </c>
      <c r="AD36">
        <v>2</v>
      </c>
      <c r="AE36">
        <v>1</v>
      </c>
      <c r="AF36">
        <v>2</v>
      </c>
      <c r="AG36">
        <v>2</v>
      </c>
      <c r="AH36">
        <v>1</v>
      </c>
      <c r="AI36">
        <v>6.2</v>
      </c>
    </row>
    <row r="37" spans="1:35" x14ac:dyDescent="0.3">
      <c r="A37">
        <v>36</v>
      </c>
      <c r="B37">
        <v>8</v>
      </c>
      <c r="C37" t="s">
        <v>41</v>
      </c>
      <c r="D37">
        <v>1</v>
      </c>
      <c r="E37">
        <v>0</v>
      </c>
      <c r="F37">
        <v>0</v>
      </c>
      <c r="G37">
        <v>0</v>
      </c>
      <c r="H37">
        <v>0</v>
      </c>
      <c r="I37">
        <v>3</v>
      </c>
      <c r="J37">
        <v>2</v>
      </c>
      <c r="K37">
        <v>4</v>
      </c>
      <c r="L37">
        <v>3</v>
      </c>
      <c r="M37">
        <v>4</v>
      </c>
      <c r="N37">
        <v>4</v>
      </c>
      <c r="O37">
        <v>3</v>
      </c>
      <c r="P37">
        <v>4</v>
      </c>
      <c r="Q37">
        <v>3</v>
      </c>
      <c r="R37" t="s">
        <v>69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9</v>
      </c>
      <c r="AA37">
        <v>3</v>
      </c>
      <c r="AB37">
        <v>3</v>
      </c>
      <c r="AC37">
        <v>2</v>
      </c>
      <c r="AD37">
        <v>2</v>
      </c>
      <c r="AE37">
        <v>1</v>
      </c>
      <c r="AF37">
        <v>2</v>
      </c>
      <c r="AG37">
        <v>2</v>
      </c>
      <c r="AH37">
        <v>0</v>
      </c>
      <c r="AI37">
        <v>7.2</v>
      </c>
    </row>
    <row r="38" spans="1:35" x14ac:dyDescent="0.3">
      <c r="A38">
        <v>37</v>
      </c>
      <c r="B38">
        <v>10</v>
      </c>
      <c r="C38" t="s">
        <v>35</v>
      </c>
      <c r="D38">
        <v>1</v>
      </c>
      <c r="E38">
        <v>1</v>
      </c>
      <c r="F38">
        <v>0</v>
      </c>
      <c r="G38">
        <v>0</v>
      </c>
      <c r="H38">
        <v>0</v>
      </c>
      <c r="I38">
        <v>4</v>
      </c>
      <c r="J38">
        <v>5</v>
      </c>
      <c r="K38">
        <v>5</v>
      </c>
      <c r="L38">
        <v>1</v>
      </c>
      <c r="M38">
        <v>1</v>
      </c>
      <c r="N38">
        <v>4</v>
      </c>
      <c r="O38">
        <v>4</v>
      </c>
      <c r="P38">
        <v>5</v>
      </c>
      <c r="Q38">
        <v>1</v>
      </c>
      <c r="R38" t="s">
        <v>70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9</v>
      </c>
      <c r="AA38">
        <v>1</v>
      </c>
      <c r="AB38">
        <v>2</v>
      </c>
      <c r="AC38">
        <v>3</v>
      </c>
      <c r="AD38">
        <v>2</v>
      </c>
      <c r="AE38">
        <v>2</v>
      </c>
      <c r="AF38">
        <v>2</v>
      </c>
      <c r="AG38">
        <v>2</v>
      </c>
      <c r="AH38">
        <v>0</v>
      </c>
      <c r="AI38">
        <v>6.7</v>
      </c>
    </row>
    <row r="39" spans="1:35" x14ac:dyDescent="0.3">
      <c r="A39">
        <v>38</v>
      </c>
      <c r="B39">
        <v>8</v>
      </c>
      <c r="C39" t="s">
        <v>64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  <c r="K39">
        <v>5</v>
      </c>
      <c r="L39">
        <v>1</v>
      </c>
      <c r="M39">
        <v>4</v>
      </c>
      <c r="N39">
        <v>4</v>
      </c>
      <c r="O39">
        <v>2</v>
      </c>
      <c r="P39">
        <v>3</v>
      </c>
      <c r="Q39">
        <v>1</v>
      </c>
      <c r="R39" t="s">
        <v>70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10</v>
      </c>
      <c r="AA39">
        <v>2</v>
      </c>
      <c r="AB39">
        <v>2</v>
      </c>
      <c r="AC39">
        <v>2</v>
      </c>
      <c r="AD39">
        <v>2</v>
      </c>
      <c r="AE39">
        <v>1</v>
      </c>
      <c r="AF39">
        <v>2</v>
      </c>
      <c r="AG39">
        <v>2</v>
      </c>
      <c r="AH39">
        <v>1</v>
      </c>
      <c r="AI39">
        <v>7.7</v>
      </c>
    </row>
    <row r="40" spans="1:35" x14ac:dyDescent="0.3">
      <c r="A40">
        <v>39</v>
      </c>
      <c r="B40">
        <v>7</v>
      </c>
      <c r="C40" t="s">
        <v>53</v>
      </c>
      <c r="D40">
        <v>0</v>
      </c>
      <c r="E40">
        <v>1</v>
      </c>
      <c r="F40">
        <v>0</v>
      </c>
      <c r="G40">
        <v>0</v>
      </c>
      <c r="H40">
        <v>0</v>
      </c>
      <c r="I40">
        <v>2</v>
      </c>
      <c r="J40">
        <v>3</v>
      </c>
      <c r="K40">
        <v>4</v>
      </c>
      <c r="L40">
        <v>3</v>
      </c>
      <c r="M40">
        <v>2</v>
      </c>
      <c r="N40">
        <v>3</v>
      </c>
      <c r="O40">
        <v>4</v>
      </c>
      <c r="P40">
        <v>3</v>
      </c>
      <c r="Q40">
        <v>2</v>
      </c>
      <c r="R40" t="s">
        <v>71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7</v>
      </c>
      <c r="AA40">
        <v>1</v>
      </c>
      <c r="AB40">
        <v>2</v>
      </c>
      <c r="AC40">
        <v>1</v>
      </c>
      <c r="AD40">
        <v>2</v>
      </c>
      <c r="AE40">
        <v>1</v>
      </c>
      <c r="AF40">
        <v>2</v>
      </c>
      <c r="AG40">
        <v>2</v>
      </c>
      <c r="AH40">
        <v>1</v>
      </c>
      <c r="AI40">
        <v>7.7</v>
      </c>
    </row>
    <row r="41" spans="1:35" x14ac:dyDescent="0.3">
      <c r="A41">
        <v>40</v>
      </c>
      <c r="B41">
        <v>7</v>
      </c>
      <c r="C41" t="s">
        <v>59</v>
      </c>
      <c r="D41">
        <v>1</v>
      </c>
      <c r="E41">
        <v>0</v>
      </c>
      <c r="F41">
        <v>1</v>
      </c>
      <c r="G41">
        <v>1</v>
      </c>
      <c r="H41">
        <v>0</v>
      </c>
      <c r="I41">
        <v>3</v>
      </c>
      <c r="J41">
        <v>2</v>
      </c>
      <c r="K41">
        <v>5</v>
      </c>
      <c r="L41">
        <v>3</v>
      </c>
      <c r="M41">
        <v>4</v>
      </c>
      <c r="N41">
        <v>2</v>
      </c>
      <c r="O41">
        <v>5</v>
      </c>
      <c r="P41">
        <v>5</v>
      </c>
      <c r="Q41">
        <v>1</v>
      </c>
      <c r="R41" t="s">
        <v>42</v>
      </c>
      <c r="S41">
        <v>1</v>
      </c>
      <c r="T41">
        <v>1</v>
      </c>
      <c r="U41">
        <v>1</v>
      </c>
      <c r="V41">
        <v>1</v>
      </c>
      <c r="W41">
        <v>0</v>
      </c>
      <c r="X41">
        <v>0</v>
      </c>
      <c r="Y41">
        <v>0</v>
      </c>
      <c r="Z41">
        <v>8</v>
      </c>
      <c r="AA41">
        <v>1</v>
      </c>
      <c r="AB41">
        <v>1</v>
      </c>
      <c r="AC41">
        <v>3</v>
      </c>
      <c r="AD41">
        <v>3</v>
      </c>
      <c r="AE41">
        <v>2</v>
      </c>
      <c r="AF41">
        <v>2</v>
      </c>
      <c r="AG41">
        <v>2</v>
      </c>
      <c r="AH41">
        <v>1</v>
      </c>
      <c r="AI41">
        <v>7.7</v>
      </c>
    </row>
    <row r="42" spans="1:35" x14ac:dyDescent="0.3">
      <c r="A42">
        <v>41</v>
      </c>
      <c r="B42">
        <v>7</v>
      </c>
      <c r="C42" t="s">
        <v>60</v>
      </c>
      <c r="D42">
        <v>0</v>
      </c>
      <c r="E42">
        <v>0</v>
      </c>
      <c r="F42">
        <v>1</v>
      </c>
      <c r="G42">
        <v>0</v>
      </c>
      <c r="H42">
        <v>0</v>
      </c>
      <c r="I42">
        <v>4</v>
      </c>
      <c r="J42">
        <v>5</v>
      </c>
      <c r="K42">
        <v>1</v>
      </c>
      <c r="L42">
        <v>3</v>
      </c>
      <c r="M42">
        <v>3</v>
      </c>
      <c r="N42">
        <v>4</v>
      </c>
      <c r="O42">
        <v>2</v>
      </c>
      <c r="P42">
        <v>5</v>
      </c>
      <c r="Q42">
        <v>2</v>
      </c>
      <c r="R42" t="s">
        <v>72</v>
      </c>
      <c r="S42">
        <v>1</v>
      </c>
      <c r="T42">
        <v>1</v>
      </c>
      <c r="U42">
        <v>0</v>
      </c>
      <c r="V42">
        <v>1</v>
      </c>
      <c r="W42">
        <v>0</v>
      </c>
      <c r="X42">
        <v>1</v>
      </c>
      <c r="Y42">
        <v>0</v>
      </c>
      <c r="Z42">
        <v>7</v>
      </c>
      <c r="AA42">
        <v>1</v>
      </c>
      <c r="AB42">
        <v>2</v>
      </c>
      <c r="AC42">
        <v>3</v>
      </c>
      <c r="AD42">
        <v>1</v>
      </c>
      <c r="AE42">
        <v>2</v>
      </c>
      <c r="AF42">
        <v>2</v>
      </c>
      <c r="AG42">
        <v>2</v>
      </c>
      <c r="AH42">
        <v>0</v>
      </c>
      <c r="AI42">
        <v>6.2</v>
      </c>
    </row>
    <row r="43" spans="1:35" x14ac:dyDescent="0.3">
      <c r="A43">
        <v>42</v>
      </c>
      <c r="B43">
        <v>5</v>
      </c>
      <c r="C43" t="s">
        <v>51</v>
      </c>
      <c r="D43">
        <v>1</v>
      </c>
      <c r="E43">
        <v>1</v>
      </c>
      <c r="F43">
        <v>1</v>
      </c>
      <c r="G43">
        <v>0</v>
      </c>
      <c r="H43">
        <v>0</v>
      </c>
      <c r="I43">
        <v>3</v>
      </c>
      <c r="J43">
        <v>4</v>
      </c>
      <c r="K43">
        <v>4</v>
      </c>
      <c r="L43">
        <v>3</v>
      </c>
      <c r="M43">
        <v>4</v>
      </c>
      <c r="N43">
        <v>2</v>
      </c>
      <c r="O43">
        <v>4</v>
      </c>
      <c r="P43">
        <v>4</v>
      </c>
      <c r="Q43">
        <v>1</v>
      </c>
      <c r="R43" t="s">
        <v>40</v>
      </c>
      <c r="S43">
        <v>1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8</v>
      </c>
      <c r="AA43">
        <v>1</v>
      </c>
      <c r="AB43">
        <v>2</v>
      </c>
      <c r="AC43">
        <v>2</v>
      </c>
      <c r="AD43">
        <v>4</v>
      </c>
      <c r="AE43">
        <v>1</v>
      </c>
      <c r="AF43">
        <v>2</v>
      </c>
      <c r="AG43">
        <v>2</v>
      </c>
      <c r="AH43">
        <v>1</v>
      </c>
      <c r="AI43">
        <v>8.1999999999999993</v>
      </c>
    </row>
    <row r="44" spans="1:35" x14ac:dyDescent="0.3">
      <c r="A44">
        <v>43</v>
      </c>
      <c r="B44">
        <v>8</v>
      </c>
      <c r="C44" t="s">
        <v>35</v>
      </c>
      <c r="D44">
        <v>1</v>
      </c>
      <c r="E44">
        <v>1</v>
      </c>
      <c r="F44">
        <v>0</v>
      </c>
      <c r="G44">
        <v>0</v>
      </c>
      <c r="H44">
        <v>0</v>
      </c>
      <c r="I44">
        <v>2</v>
      </c>
      <c r="J44">
        <v>3</v>
      </c>
      <c r="K44">
        <v>5</v>
      </c>
      <c r="L44">
        <v>3</v>
      </c>
      <c r="M44">
        <v>3</v>
      </c>
      <c r="N44">
        <v>4</v>
      </c>
      <c r="O44">
        <v>5</v>
      </c>
      <c r="P44">
        <v>3</v>
      </c>
      <c r="Q44">
        <v>1</v>
      </c>
      <c r="R44" t="s">
        <v>73</v>
      </c>
      <c r="S44">
        <v>1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9</v>
      </c>
      <c r="AA44">
        <v>1</v>
      </c>
      <c r="AB44">
        <v>2</v>
      </c>
      <c r="AC44">
        <v>2</v>
      </c>
      <c r="AD44">
        <v>3</v>
      </c>
      <c r="AE44">
        <v>1</v>
      </c>
      <c r="AF44">
        <v>2</v>
      </c>
      <c r="AG44">
        <v>2</v>
      </c>
      <c r="AH44">
        <v>1</v>
      </c>
      <c r="AI44">
        <v>8.6999999999999993</v>
      </c>
    </row>
    <row r="45" spans="1:35" x14ac:dyDescent="0.3">
      <c r="A45">
        <v>44</v>
      </c>
      <c r="B45">
        <v>5</v>
      </c>
      <c r="C45" t="s">
        <v>41</v>
      </c>
      <c r="D45">
        <v>1</v>
      </c>
      <c r="E45">
        <v>0</v>
      </c>
      <c r="F45">
        <v>0</v>
      </c>
      <c r="G45">
        <v>0</v>
      </c>
      <c r="H45">
        <v>0</v>
      </c>
      <c r="I45">
        <v>2</v>
      </c>
      <c r="J45">
        <v>3</v>
      </c>
      <c r="K45">
        <v>5</v>
      </c>
      <c r="L45">
        <v>1</v>
      </c>
      <c r="M45">
        <v>4</v>
      </c>
      <c r="N45">
        <v>3</v>
      </c>
      <c r="O45">
        <v>4</v>
      </c>
      <c r="P45">
        <v>3</v>
      </c>
      <c r="Q45">
        <v>1</v>
      </c>
      <c r="R45" t="s">
        <v>42</v>
      </c>
      <c r="S45">
        <v>1</v>
      </c>
      <c r="T45">
        <v>1</v>
      </c>
      <c r="U45">
        <v>1</v>
      </c>
      <c r="V45">
        <v>1</v>
      </c>
      <c r="W45">
        <v>0</v>
      </c>
      <c r="X45">
        <v>0</v>
      </c>
      <c r="Y45">
        <v>0</v>
      </c>
      <c r="Z45">
        <v>9</v>
      </c>
      <c r="AA45">
        <v>1</v>
      </c>
      <c r="AB45">
        <v>1</v>
      </c>
      <c r="AC45">
        <v>2</v>
      </c>
      <c r="AD45">
        <v>1</v>
      </c>
      <c r="AE45">
        <v>1</v>
      </c>
      <c r="AF45">
        <v>2</v>
      </c>
      <c r="AG45">
        <v>3</v>
      </c>
      <c r="AH45">
        <v>1</v>
      </c>
      <c r="AI45">
        <v>7.7</v>
      </c>
    </row>
    <row r="46" spans="1:35" x14ac:dyDescent="0.3">
      <c r="A46">
        <v>45</v>
      </c>
      <c r="B46">
        <v>6</v>
      </c>
      <c r="C46" t="s">
        <v>59</v>
      </c>
      <c r="D46">
        <v>1</v>
      </c>
      <c r="E46">
        <v>0</v>
      </c>
      <c r="F46">
        <v>1</v>
      </c>
      <c r="G46">
        <v>1</v>
      </c>
      <c r="H46">
        <v>0</v>
      </c>
      <c r="I46">
        <v>2</v>
      </c>
      <c r="J46">
        <v>2</v>
      </c>
      <c r="K46">
        <v>5</v>
      </c>
      <c r="L46">
        <v>2</v>
      </c>
      <c r="M46">
        <v>4</v>
      </c>
      <c r="N46">
        <v>2</v>
      </c>
      <c r="O46">
        <v>5</v>
      </c>
      <c r="P46">
        <v>3</v>
      </c>
      <c r="Q46">
        <v>1</v>
      </c>
      <c r="R46" t="s">
        <v>74</v>
      </c>
      <c r="S46">
        <v>1</v>
      </c>
      <c r="T46">
        <v>1</v>
      </c>
      <c r="U46">
        <v>0</v>
      </c>
      <c r="V46">
        <v>0</v>
      </c>
      <c r="W46">
        <v>1</v>
      </c>
      <c r="X46">
        <v>1</v>
      </c>
      <c r="Y46">
        <v>1</v>
      </c>
      <c r="Z46">
        <v>10</v>
      </c>
      <c r="AA46">
        <v>1</v>
      </c>
      <c r="AB46">
        <v>2</v>
      </c>
      <c r="AC46">
        <v>1</v>
      </c>
      <c r="AD46">
        <v>1</v>
      </c>
      <c r="AE46">
        <v>2</v>
      </c>
      <c r="AF46">
        <v>2</v>
      </c>
      <c r="AG46">
        <v>3</v>
      </c>
      <c r="AH46">
        <v>1</v>
      </c>
      <c r="AI46">
        <v>7.7</v>
      </c>
    </row>
    <row r="47" spans="1:35" x14ac:dyDescent="0.3">
      <c r="A47">
        <v>46</v>
      </c>
      <c r="B47">
        <v>3</v>
      </c>
      <c r="C47" t="s">
        <v>35</v>
      </c>
      <c r="D47">
        <v>1</v>
      </c>
      <c r="E47">
        <v>1</v>
      </c>
      <c r="F47">
        <v>0</v>
      </c>
      <c r="G47">
        <v>0</v>
      </c>
      <c r="H47">
        <v>0</v>
      </c>
      <c r="I47">
        <v>3</v>
      </c>
      <c r="J47">
        <v>2</v>
      </c>
      <c r="K47">
        <v>1</v>
      </c>
      <c r="L47">
        <v>3</v>
      </c>
      <c r="M47">
        <v>4</v>
      </c>
      <c r="N47">
        <v>3</v>
      </c>
      <c r="O47">
        <v>4</v>
      </c>
      <c r="P47">
        <v>3</v>
      </c>
      <c r="Q47">
        <v>1</v>
      </c>
      <c r="R47" t="s">
        <v>46</v>
      </c>
      <c r="S47">
        <v>1</v>
      </c>
      <c r="T47">
        <v>1</v>
      </c>
      <c r="U47">
        <v>0</v>
      </c>
      <c r="V47">
        <v>1</v>
      </c>
      <c r="W47">
        <v>0</v>
      </c>
      <c r="X47">
        <v>0</v>
      </c>
      <c r="Y47">
        <v>0</v>
      </c>
      <c r="Z47">
        <v>10</v>
      </c>
      <c r="AA47">
        <v>3</v>
      </c>
      <c r="AB47">
        <v>1</v>
      </c>
      <c r="AC47">
        <v>1</v>
      </c>
      <c r="AD47">
        <v>1</v>
      </c>
      <c r="AE47">
        <v>1</v>
      </c>
      <c r="AF47">
        <v>2</v>
      </c>
      <c r="AG47">
        <v>3</v>
      </c>
      <c r="AH47">
        <v>0</v>
      </c>
      <c r="AI47">
        <v>6.7</v>
      </c>
    </row>
    <row r="48" spans="1:35" x14ac:dyDescent="0.3">
      <c r="A48">
        <v>47</v>
      </c>
      <c r="B48">
        <v>8</v>
      </c>
      <c r="C48" t="s">
        <v>37</v>
      </c>
      <c r="D48">
        <v>1</v>
      </c>
      <c r="E48">
        <v>0</v>
      </c>
      <c r="F48">
        <v>1</v>
      </c>
      <c r="G48">
        <v>0</v>
      </c>
      <c r="H48">
        <v>0</v>
      </c>
      <c r="I48">
        <v>5</v>
      </c>
      <c r="J48">
        <v>5</v>
      </c>
      <c r="K48">
        <v>2</v>
      </c>
      <c r="L48">
        <v>5</v>
      </c>
      <c r="M48">
        <v>4</v>
      </c>
      <c r="N48">
        <v>3</v>
      </c>
      <c r="O48">
        <v>3</v>
      </c>
      <c r="P48">
        <v>5</v>
      </c>
      <c r="Q48">
        <v>2</v>
      </c>
      <c r="R48" t="s">
        <v>50</v>
      </c>
      <c r="S48">
        <v>0</v>
      </c>
      <c r="T48">
        <v>1</v>
      </c>
      <c r="U48">
        <v>1</v>
      </c>
      <c r="V48">
        <v>1</v>
      </c>
      <c r="W48">
        <v>0</v>
      </c>
      <c r="X48">
        <v>1</v>
      </c>
      <c r="Y48">
        <v>0</v>
      </c>
      <c r="Z48">
        <v>3</v>
      </c>
      <c r="AA48">
        <v>1</v>
      </c>
      <c r="AB48">
        <v>2</v>
      </c>
      <c r="AC48">
        <v>1</v>
      </c>
      <c r="AD48">
        <v>1</v>
      </c>
      <c r="AE48">
        <v>2</v>
      </c>
      <c r="AF48">
        <v>2</v>
      </c>
      <c r="AG48">
        <v>2</v>
      </c>
      <c r="AH48">
        <v>1</v>
      </c>
      <c r="AI48">
        <v>7.2</v>
      </c>
    </row>
    <row r="49" spans="1:35" x14ac:dyDescent="0.3">
      <c r="A49">
        <v>48</v>
      </c>
      <c r="B49">
        <v>7</v>
      </c>
      <c r="C49" t="s">
        <v>41</v>
      </c>
      <c r="D49">
        <v>1</v>
      </c>
      <c r="E49">
        <v>0</v>
      </c>
      <c r="F49">
        <v>0</v>
      </c>
      <c r="G49">
        <v>0</v>
      </c>
      <c r="H49">
        <v>0</v>
      </c>
      <c r="I49">
        <v>1</v>
      </c>
      <c r="J49">
        <v>2</v>
      </c>
      <c r="K49">
        <v>5</v>
      </c>
      <c r="L49">
        <v>1</v>
      </c>
      <c r="M49">
        <v>4</v>
      </c>
      <c r="N49">
        <v>2</v>
      </c>
      <c r="O49">
        <v>4</v>
      </c>
      <c r="P49">
        <v>1</v>
      </c>
      <c r="Q49">
        <v>4</v>
      </c>
      <c r="R49" t="s">
        <v>75</v>
      </c>
      <c r="S49">
        <v>1</v>
      </c>
      <c r="T49">
        <v>1</v>
      </c>
      <c r="U49">
        <v>0</v>
      </c>
      <c r="V49">
        <v>0</v>
      </c>
      <c r="W49">
        <v>0</v>
      </c>
      <c r="X49">
        <v>1</v>
      </c>
      <c r="Y49">
        <v>0</v>
      </c>
      <c r="Z49">
        <v>10</v>
      </c>
      <c r="AA49">
        <v>3</v>
      </c>
      <c r="AB49">
        <v>1</v>
      </c>
      <c r="AC49">
        <v>3</v>
      </c>
      <c r="AD49">
        <v>4</v>
      </c>
      <c r="AE49">
        <v>2</v>
      </c>
      <c r="AF49">
        <v>2</v>
      </c>
      <c r="AG49">
        <v>3</v>
      </c>
      <c r="AH49">
        <v>0</v>
      </c>
      <c r="AI49">
        <v>7.7</v>
      </c>
    </row>
    <row r="50" spans="1:35" x14ac:dyDescent="0.3">
      <c r="A50">
        <v>49</v>
      </c>
      <c r="B50">
        <v>9</v>
      </c>
      <c r="C50" t="s">
        <v>35</v>
      </c>
      <c r="D50">
        <v>1</v>
      </c>
      <c r="E50">
        <v>1</v>
      </c>
      <c r="F50">
        <v>0</v>
      </c>
      <c r="G50">
        <v>0</v>
      </c>
      <c r="H50">
        <v>0</v>
      </c>
      <c r="I50">
        <v>1</v>
      </c>
      <c r="J50">
        <v>2</v>
      </c>
      <c r="K50">
        <v>5</v>
      </c>
      <c r="L50">
        <v>3</v>
      </c>
      <c r="M50">
        <v>3</v>
      </c>
      <c r="N50">
        <v>1</v>
      </c>
      <c r="O50">
        <v>4</v>
      </c>
      <c r="P50">
        <v>3</v>
      </c>
      <c r="Q50">
        <v>1</v>
      </c>
      <c r="R50" t="s">
        <v>36</v>
      </c>
      <c r="S50">
        <v>1</v>
      </c>
      <c r="T50">
        <v>1</v>
      </c>
      <c r="U50">
        <v>0</v>
      </c>
      <c r="V50">
        <v>0</v>
      </c>
      <c r="W50">
        <v>1</v>
      </c>
      <c r="X50">
        <v>0</v>
      </c>
      <c r="Y50">
        <v>0</v>
      </c>
      <c r="Z50">
        <v>10</v>
      </c>
      <c r="AA50">
        <v>2</v>
      </c>
      <c r="AB50">
        <v>1</v>
      </c>
      <c r="AC50">
        <v>3</v>
      </c>
      <c r="AD50">
        <v>4</v>
      </c>
      <c r="AE50">
        <v>1</v>
      </c>
      <c r="AF50">
        <v>2</v>
      </c>
      <c r="AG50">
        <v>3</v>
      </c>
      <c r="AH50">
        <v>1</v>
      </c>
      <c r="AI50">
        <v>7.7</v>
      </c>
    </row>
    <row r="51" spans="1:35" x14ac:dyDescent="0.3">
      <c r="A51">
        <v>50</v>
      </c>
      <c r="B51">
        <v>7</v>
      </c>
      <c r="C51" t="s">
        <v>37</v>
      </c>
      <c r="D51">
        <v>1</v>
      </c>
      <c r="E51">
        <v>0</v>
      </c>
      <c r="F51">
        <v>1</v>
      </c>
      <c r="G51">
        <v>0</v>
      </c>
      <c r="H51">
        <v>0</v>
      </c>
      <c r="I51">
        <v>3</v>
      </c>
      <c r="J51">
        <v>3</v>
      </c>
      <c r="K51">
        <v>3</v>
      </c>
      <c r="L51">
        <v>3</v>
      </c>
      <c r="M51">
        <v>3</v>
      </c>
      <c r="N51">
        <v>3</v>
      </c>
      <c r="O51">
        <v>3</v>
      </c>
      <c r="P51">
        <v>3</v>
      </c>
      <c r="Q51">
        <v>1</v>
      </c>
      <c r="R51" t="s">
        <v>76</v>
      </c>
      <c r="S51">
        <v>1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8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2</v>
      </c>
      <c r="AG51">
        <v>2</v>
      </c>
      <c r="AH51">
        <v>1</v>
      </c>
      <c r="AI51">
        <v>7.2</v>
      </c>
    </row>
    <row r="52" spans="1:35" x14ac:dyDescent="0.3">
      <c r="A52">
        <v>51</v>
      </c>
      <c r="B52">
        <v>3</v>
      </c>
      <c r="C52" t="s">
        <v>37</v>
      </c>
      <c r="D52">
        <v>1</v>
      </c>
      <c r="E52">
        <v>0</v>
      </c>
      <c r="F52">
        <v>1</v>
      </c>
      <c r="G52">
        <v>0</v>
      </c>
      <c r="H52">
        <v>0</v>
      </c>
      <c r="I52">
        <v>3</v>
      </c>
      <c r="J52">
        <v>4</v>
      </c>
      <c r="K52">
        <v>4</v>
      </c>
      <c r="L52">
        <v>3</v>
      </c>
      <c r="M52">
        <v>3</v>
      </c>
      <c r="N52">
        <v>3</v>
      </c>
      <c r="O52">
        <v>4</v>
      </c>
      <c r="P52">
        <v>4</v>
      </c>
      <c r="Q52">
        <v>1</v>
      </c>
      <c r="R52" t="s">
        <v>50</v>
      </c>
      <c r="S52">
        <v>0</v>
      </c>
      <c r="T52">
        <v>1</v>
      </c>
      <c r="U52">
        <v>1</v>
      </c>
      <c r="V52">
        <v>1</v>
      </c>
      <c r="W52">
        <v>0</v>
      </c>
      <c r="X52">
        <v>1</v>
      </c>
      <c r="Y52">
        <v>0</v>
      </c>
      <c r="Z52">
        <v>8</v>
      </c>
      <c r="AA52">
        <v>3</v>
      </c>
      <c r="AB52">
        <v>1</v>
      </c>
      <c r="AC52">
        <v>3</v>
      </c>
      <c r="AD52">
        <v>1</v>
      </c>
      <c r="AE52">
        <v>1</v>
      </c>
      <c r="AF52">
        <v>2</v>
      </c>
      <c r="AG52">
        <v>2</v>
      </c>
      <c r="AH52">
        <v>1</v>
      </c>
      <c r="AI52">
        <v>7.7</v>
      </c>
    </row>
    <row r="53" spans="1:35" x14ac:dyDescent="0.3">
      <c r="A53">
        <v>52</v>
      </c>
      <c r="B53">
        <v>4</v>
      </c>
      <c r="C53" t="s">
        <v>64</v>
      </c>
      <c r="D53">
        <v>1</v>
      </c>
      <c r="E53">
        <v>1</v>
      </c>
      <c r="F53">
        <v>1</v>
      </c>
      <c r="G53">
        <v>1</v>
      </c>
      <c r="H53">
        <v>0</v>
      </c>
      <c r="I53">
        <v>3</v>
      </c>
      <c r="J53">
        <v>2</v>
      </c>
      <c r="K53">
        <v>5</v>
      </c>
      <c r="L53">
        <v>1</v>
      </c>
      <c r="M53">
        <v>5</v>
      </c>
      <c r="N53">
        <v>2</v>
      </c>
      <c r="O53">
        <v>4</v>
      </c>
      <c r="P53">
        <v>4</v>
      </c>
      <c r="Q53">
        <v>1</v>
      </c>
      <c r="R53" t="s">
        <v>77</v>
      </c>
      <c r="S53">
        <v>0</v>
      </c>
      <c r="T53">
        <v>0</v>
      </c>
      <c r="U53">
        <v>1</v>
      </c>
      <c r="V53">
        <v>1</v>
      </c>
      <c r="W53">
        <v>0</v>
      </c>
      <c r="X53">
        <v>0</v>
      </c>
      <c r="Y53">
        <v>0</v>
      </c>
      <c r="Z53">
        <v>5</v>
      </c>
      <c r="AA53">
        <v>1</v>
      </c>
      <c r="AB53">
        <v>3</v>
      </c>
      <c r="AC53">
        <v>1</v>
      </c>
      <c r="AD53">
        <v>1</v>
      </c>
      <c r="AE53">
        <v>1</v>
      </c>
      <c r="AF53">
        <v>2</v>
      </c>
      <c r="AG53">
        <v>2</v>
      </c>
      <c r="AH53">
        <v>0</v>
      </c>
      <c r="AI53">
        <v>6.2</v>
      </c>
    </row>
    <row r="54" spans="1:35" x14ac:dyDescent="0.3">
      <c r="A54">
        <v>53</v>
      </c>
      <c r="B54">
        <v>7</v>
      </c>
      <c r="C54" t="s">
        <v>37</v>
      </c>
      <c r="D54">
        <v>1</v>
      </c>
      <c r="E54">
        <v>0</v>
      </c>
      <c r="F54">
        <v>1</v>
      </c>
      <c r="G54">
        <v>0</v>
      </c>
      <c r="H54">
        <v>0</v>
      </c>
      <c r="I54">
        <v>3</v>
      </c>
      <c r="J54">
        <v>4</v>
      </c>
      <c r="K54">
        <v>4</v>
      </c>
      <c r="L54">
        <v>4</v>
      </c>
      <c r="M54">
        <v>5</v>
      </c>
      <c r="N54">
        <v>4</v>
      </c>
      <c r="O54">
        <v>4</v>
      </c>
      <c r="P54">
        <v>4</v>
      </c>
      <c r="Q54">
        <v>2</v>
      </c>
      <c r="R54" t="s">
        <v>78</v>
      </c>
      <c r="S54">
        <v>0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  <c r="Z54">
        <v>6</v>
      </c>
      <c r="AA54">
        <v>2</v>
      </c>
      <c r="AB54">
        <v>2</v>
      </c>
      <c r="AC54">
        <v>2</v>
      </c>
      <c r="AD54">
        <v>2</v>
      </c>
      <c r="AE54">
        <v>1</v>
      </c>
      <c r="AF54">
        <v>2</v>
      </c>
      <c r="AG54">
        <v>2</v>
      </c>
      <c r="AH54">
        <v>1</v>
      </c>
      <c r="AI54">
        <v>9.1999999999999993</v>
      </c>
    </row>
    <row r="55" spans="1:35" x14ac:dyDescent="0.3">
      <c r="A55">
        <v>54</v>
      </c>
      <c r="B55">
        <v>5</v>
      </c>
      <c r="C55" t="s">
        <v>41</v>
      </c>
      <c r="D55">
        <v>1</v>
      </c>
      <c r="E55">
        <v>0</v>
      </c>
      <c r="F55">
        <v>0</v>
      </c>
      <c r="G55">
        <v>0</v>
      </c>
      <c r="H55">
        <v>0</v>
      </c>
      <c r="I55">
        <v>2</v>
      </c>
      <c r="J55">
        <v>2</v>
      </c>
      <c r="K55">
        <v>5</v>
      </c>
      <c r="L55">
        <v>4</v>
      </c>
      <c r="M55">
        <v>3</v>
      </c>
      <c r="N55">
        <v>3</v>
      </c>
      <c r="O55">
        <v>5</v>
      </c>
      <c r="P55">
        <v>4</v>
      </c>
      <c r="Q55">
        <v>4</v>
      </c>
      <c r="R55" t="s">
        <v>75</v>
      </c>
      <c r="S55">
        <v>1</v>
      </c>
      <c r="T55">
        <v>1</v>
      </c>
      <c r="U55">
        <v>0</v>
      </c>
      <c r="V55">
        <v>0</v>
      </c>
      <c r="W55">
        <v>0</v>
      </c>
      <c r="X55">
        <v>1</v>
      </c>
      <c r="Y55">
        <v>0</v>
      </c>
      <c r="Z55">
        <v>9</v>
      </c>
      <c r="AA55">
        <v>2</v>
      </c>
      <c r="AB55">
        <v>2</v>
      </c>
      <c r="AC55">
        <v>2</v>
      </c>
      <c r="AD55">
        <v>4</v>
      </c>
      <c r="AE55">
        <v>1</v>
      </c>
      <c r="AF55">
        <v>2</v>
      </c>
      <c r="AG55">
        <v>2</v>
      </c>
      <c r="AH55">
        <v>0</v>
      </c>
      <c r="AI55">
        <v>7.7</v>
      </c>
    </row>
    <row r="56" spans="1:35" x14ac:dyDescent="0.3">
      <c r="A56">
        <v>55</v>
      </c>
      <c r="B56">
        <v>5</v>
      </c>
      <c r="C56" t="s">
        <v>41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4</v>
      </c>
      <c r="K56">
        <v>4</v>
      </c>
      <c r="L56">
        <v>3</v>
      </c>
      <c r="M56">
        <v>3</v>
      </c>
      <c r="N56">
        <v>2</v>
      </c>
      <c r="O56">
        <v>3</v>
      </c>
      <c r="P56">
        <v>1</v>
      </c>
      <c r="Q56">
        <v>1</v>
      </c>
      <c r="R56" t="s">
        <v>79</v>
      </c>
      <c r="S56">
        <v>1</v>
      </c>
      <c r="T56">
        <v>1</v>
      </c>
      <c r="U56">
        <v>0</v>
      </c>
      <c r="V56">
        <v>1</v>
      </c>
      <c r="W56">
        <v>1</v>
      </c>
      <c r="X56">
        <v>0</v>
      </c>
      <c r="Y56">
        <v>0</v>
      </c>
      <c r="Z56">
        <v>7</v>
      </c>
      <c r="AA56">
        <v>1</v>
      </c>
      <c r="AB56">
        <v>3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7.2</v>
      </c>
    </row>
    <row r="57" spans="1:35" x14ac:dyDescent="0.3">
      <c r="A57">
        <v>56</v>
      </c>
      <c r="B57">
        <v>6</v>
      </c>
      <c r="C57" t="s">
        <v>35</v>
      </c>
      <c r="D57">
        <v>1</v>
      </c>
      <c r="E57">
        <v>1</v>
      </c>
      <c r="F57">
        <v>0</v>
      </c>
      <c r="G57">
        <v>0</v>
      </c>
      <c r="H57">
        <v>0</v>
      </c>
      <c r="I57">
        <v>2</v>
      </c>
      <c r="J57">
        <v>3</v>
      </c>
      <c r="K57">
        <v>5</v>
      </c>
      <c r="L57">
        <v>1</v>
      </c>
      <c r="M57">
        <v>4</v>
      </c>
      <c r="N57">
        <v>5</v>
      </c>
      <c r="O57">
        <v>5</v>
      </c>
      <c r="P57">
        <v>4</v>
      </c>
      <c r="Q57">
        <v>1</v>
      </c>
      <c r="R57" t="s">
        <v>80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Z57">
        <v>10</v>
      </c>
      <c r="AA57">
        <v>1</v>
      </c>
      <c r="AB57">
        <v>2</v>
      </c>
      <c r="AC57">
        <v>3</v>
      </c>
      <c r="AD57">
        <v>1</v>
      </c>
      <c r="AE57">
        <v>1</v>
      </c>
      <c r="AF57">
        <v>2</v>
      </c>
      <c r="AG57">
        <v>1</v>
      </c>
      <c r="AH57">
        <v>0</v>
      </c>
      <c r="AI57">
        <v>7.2</v>
      </c>
    </row>
    <row r="58" spans="1:35" x14ac:dyDescent="0.3">
      <c r="A58">
        <v>57</v>
      </c>
      <c r="B58">
        <v>5</v>
      </c>
      <c r="C58" t="s">
        <v>41</v>
      </c>
      <c r="D58">
        <v>1</v>
      </c>
      <c r="E58">
        <v>0</v>
      </c>
      <c r="F58">
        <v>0</v>
      </c>
      <c r="G58">
        <v>0</v>
      </c>
      <c r="H58">
        <v>0</v>
      </c>
      <c r="I58">
        <v>2</v>
      </c>
      <c r="J58">
        <v>4</v>
      </c>
      <c r="K58">
        <v>4</v>
      </c>
      <c r="L58">
        <v>2</v>
      </c>
      <c r="M58">
        <v>4</v>
      </c>
      <c r="N58">
        <v>2</v>
      </c>
      <c r="O58">
        <v>4</v>
      </c>
      <c r="P58">
        <v>4</v>
      </c>
      <c r="Q58">
        <v>1</v>
      </c>
      <c r="R58" t="s">
        <v>54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0</v>
      </c>
      <c r="Z58">
        <v>8</v>
      </c>
      <c r="AA58">
        <v>3</v>
      </c>
      <c r="AB58">
        <v>2</v>
      </c>
      <c r="AC58">
        <v>3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9.1999999999999993</v>
      </c>
    </row>
    <row r="59" spans="1:35" x14ac:dyDescent="0.3">
      <c r="A59">
        <v>58</v>
      </c>
      <c r="B59">
        <v>8</v>
      </c>
      <c r="C59" t="s">
        <v>64</v>
      </c>
      <c r="D59">
        <v>1</v>
      </c>
      <c r="E59">
        <v>1</v>
      </c>
      <c r="F59">
        <v>1</v>
      </c>
      <c r="G59">
        <v>1</v>
      </c>
      <c r="H59">
        <v>0</v>
      </c>
      <c r="I59">
        <v>1</v>
      </c>
      <c r="J59">
        <v>2</v>
      </c>
      <c r="K59">
        <v>5</v>
      </c>
      <c r="L59">
        <v>3</v>
      </c>
      <c r="M59">
        <v>5</v>
      </c>
      <c r="N59">
        <v>3</v>
      </c>
      <c r="O59">
        <v>4</v>
      </c>
      <c r="P59">
        <v>3</v>
      </c>
      <c r="Q59">
        <v>3</v>
      </c>
      <c r="R59" t="s">
        <v>70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8</v>
      </c>
      <c r="AA59">
        <v>1</v>
      </c>
      <c r="AB59">
        <v>2</v>
      </c>
      <c r="AC59">
        <v>1</v>
      </c>
      <c r="AD59">
        <v>2</v>
      </c>
      <c r="AE59">
        <v>1</v>
      </c>
      <c r="AF59">
        <v>2</v>
      </c>
      <c r="AG59">
        <v>2</v>
      </c>
      <c r="AH59">
        <v>1</v>
      </c>
      <c r="AI59">
        <v>7.7</v>
      </c>
    </row>
    <row r="60" spans="1:35" x14ac:dyDescent="0.3">
      <c r="A60">
        <v>59</v>
      </c>
      <c r="B60">
        <v>4</v>
      </c>
      <c r="C60" t="s">
        <v>56</v>
      </c>
      <c r="D60">
        <v>0</v>
      </c>
      <c r="E60">
        <v>0</v>
      </c>
      <c r="F60">
        <v>0</v>
      </c>
      <c r="G60">
        <v>0</v>
      </c>
      <c r="H60">
        <v>1</v>
      </c>
      <c r="I60">
        <v>2</v>
      </c>
      <c r="J60">
        <v>2</v>
      </c>
      <c r="K60">
        <v>5</v>
      </c>
      <c r="L60">
        <v>2</v>
      </c>
      <c r="M60">
        <v>4</v>
      </c>
      <c r="N60">
        <v>2</v>
      </c>
      <c r="O60">
        <v>5</v>
      </c>
      <c r="P60">
        <v>3</v>
      </c>
      <c r="Q60">
        <v>1</v>
      </c>
      <c r="R60" t="s">
        <v>81</v>
      </c>
      <c r="S60">
        <v>1</v>
      </c>
      <c r="T60">
        <v>1</v>
      </c>
      <c r="U60">
        <v>1</v>
      </c>
      <c r="V60">
        <v>1</v>
      </c>
      <c r="W60">
        <v>1</v>
      </c>
      <c r="X60">
        <v>0</v>
      </c>
      <c r="Y60">
        <v>0</v>
      </c>
      <c r="Z60">
        <v>10</v>
      </c>
      <c r="AA60">
        <v>1</v>
      </c>
      <c r="AB60">
        <v>2</v>
      </c>
      <c r="AC60">
        <v>2</v>
      </c>
      <c r="AD60">
        <v>4</v>
      </c>
      <c r="AE60">
        <v>1</v>
      </c>
      <c r="AF60">
        <v>1</v>
      </c>
      <c r="AG60">
        <v>1</v>
      </c>
      <c r="AH60">
        <v>1</v>
      </c>
      <c r="AI60">
        <v>9.6999999999999993</v>
      </c>
    </row>
    <row r="61" spans="1:35" x14ac:dyDescent="0.3">
      <c r="A61">
        <v>60</v>
      </c>
      <c r="B61">
        <v>5</v>
      </c>
      <c r="C61" t="s">
        <v>51</v>
      </c>
      <c r="D61">
        <v>1</v>
      </c>
      <c r="E61">
        <v>1</v>
      </c>
      <c r="F61">
        <v>1</v>
      </c>
      <c r="G61">
        <v>0</v>
      </c>
      <c r="H61">
        <v>0</v>
      </c>
      <c r="I61">
        <v>1</v>
      </c>
      <c r="J61">
        <v>2</v>
      </c>
      <c r="K61">
        <v>5</v>
      </c>
      <c r="L61">
        <v>1</v>
      </c>
      <c r="M61">
        <v>2</v>
      </c>
      <c r="N61">
        <v>1</v>
      </c>
      <c r="O61">
        <v>5</v>
      </c>
      <c r="P61">
        <v>2</v>
      </c>
      <c r="Q61">
        <v>4</v>
      </c>
      <c r="R61" t="s">
        <v>49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0</v>
      </c>
      <c r="Z61">
        <v>10</v>
      </c>
      <c r="AA61">
        <v>2</v>
      </c>
      <c r="AB61">
        <v>2</v>
      </c>
      <c r="AC61">
        <v>3</v>
      </c>
      <c r="AD61">
        <v>2</v>
      </c>
      <c r="AE61">
        <v>2</v>
      </c>
      <c r="AF61">
        <v>1</v>
      </c>
      <c r="AG61">
        <v>1</v>
      </c>
      <c r="AH61">
        <v>1</v>
      </c>
      <c r="AI61">
        <v>7.7</v>
      </c>
    </row>
    <row r="62" spans="1:35" x14ac:dyDescent="0.3">
      <c r="A62">
        <v>61</v>
      </c>
      <c r="B62">
        <v>6</v>
      </c>
      <c r="C62" t="s">
        <v>51</v>
      </c>
      <c r="D62">
        <v>1</v>
      </c>
      <c r="E62">
        <v>1</v>
      </c>
      <c r="F62">
        <v>1</v>
      </c>
      <c r="G62">
        <v>0</v>
      </c>
      <c r="H62">
        <v>0</v>
      </c>
      <c r="I62">
        <v>1</v>
      </c>
      <c r="J62">
        <v>2</v>
      </c>
      <c r="K62">
        <v>5</v>
      </c>
      <c r="L62">
        <v>1</v>
      </c>
      <c r="M62">
        <v>2</v>
      </c>
      <c r="N62">
        <v>1</v>
      </c>
      <c r="O62">
        <v>5</v>
      </c>
      <c r="P62">
        <v>2</v>
      </c>
      <c r="Q62">
        <v>1</v>
      </c>
      <c r="R62" t="s">
        <v>49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0</v>
      </c>
      <c r="Z62">
        <v>10</v>
      </c>
      <c r="AA62">
        <v>2</v>
      </c>
      <c r="AB62">
        <v>2</v>
      </c>
      <c r="AC62">
        <v>3</v>
      </c>
      <c r="AD62">
        <v>2</v>
      </c>
      <c r="AE62">
        <v>2</v>
      </c>
      <c r="AF62">
        <v>1</v>
      </c>
      <c r="AG62">
        <v>1</v>
      </c>
      <c r="AH62">
        <v>1</v>
      </c>
      <c r="AI62">
        <v>9.6999999999999993</v>
      </c>
    </row>
    <row r="63" spans="1:35" x14ac:dyDescent="0.3">
      <c r="A63">
        <v>62</v>
      </c>
      <c r="B63">
        <v>4</v>
      </c>
      <c r="C63" t="s">
        <v>37</v>
      </c>
      <c r="D63">
        <v>1</v>
      </c>
      <c r="E63">
        <v>0</v>
      </c>
      <c r="F63">
        <v>1</v>
      </c>
      <c r="G63">
        <v>0</v>
      </c>
      <c r="H63">
        <v>0</v>
      </c>
      <c r="I63">
        <v>4</v>
      </c>
      <c r="J63">
        <v>4</v>
      </c>
      <c r="K63">
        <v>5</v>
      </c>
      <c r="L63">
        <v>4</v>
      </c>
      <c r="M63">
        <v>2</v>
      </c>
      <c r="N63">
        <v>1</v>
      </c>
      <c r="O63">
        <v>5</v>
      </c>
      <c r="P63">
        <v>4</v>
      </c>
      <c r="Q63">
        <v>1</v>
      </c>
      <c r="R63" t="s">
        <v>42</v>
      </c>
      <c r="S63">
        <v>1</v>
      </c>
      <c r="T63">
        <v>1</v>
      </c>
      <c r="U63">
        <v>1</v>
      </c>
      <c r="V63">
        <v>1</v>
      </c>
      <c r="W63">
        <v>0</v>
      </c>
      <c r="X63">
        <v>0</v>
      </c>
      <c r="Y63">
        <v>0</v>
      </c>
      <c r="Z63">
        <v>10</v>
      </c>
      <c r="AA63">
        <v>3</v>
      </c>
      <c r="AB63">
        <v>1</v>
      </c>
      <c r="AC63">
        <v>3</v>
      </c>
      <c r="AD63">
        <v>3</v>
      </c>
      <c r="AE63">
        <v>2</v>
      </c>
      <c r="AF63">
        <v>2</v>
      </c>
      <c r="AG63">
        <v>2</v>
      </c>
      <c r="AH63">
        <v>1</v>
      </c>
      <c r="AI63">
        <v>8.1999999999999993</v>
      </c>
    </row>
    <row r="64" spans="1:35" x14ac:dyDescent="0.3">
      <c r="A64">
        <v>63</v>
      </c>
      <c r="B64">
        <v>8</v>
      </c>
      <c r="C64" t="s">
        <v>59</v>
      </c>
      <c r="D64">
        <v>1</v>
      </c>
      <c r="E64">
        <v>0</v>
      </c>
      <c r="F64">
        <v>1</v>
      </c>
      <c r="G64">
        <v>1</v>
      </c>
      <c r="H64">
        <v>0</v>
      </c>
      <c r="I64">
        <v>3</v>
      </c>
      <c r="J64">
        <v>3</v>
      </c>
      <c r="K64">
        <v>4</v>
      </c>
      <c r="L64">
        <v>2</v>
      </c>
      <c r="M64">
        <v>3</v>
      </c>
      <c r="N64">
        <v>2</v>
      </c>
      <c r="O64">
        <v>4</v>
      </c>
      <c r="P64">
        <v>2</v>
      </c>
      <c r="Q64">
        <v>1</v>
      </c>
      <c r="R64" t="s">
        <v>82</v>
      </c>
      <c r="S64">
        <v>1</v>
      </c>
      <c r="T64">
        <v>1</v>
      </c>
      <c r="U64">
        <v>1</v>
      </c>
      <c r="V64">
        <v>1</v>
      </c>
      <c r="W64">
        <v>0</v>
      </c>
      <c r="X64">
        <v>1</v>
      </c>
      <c r="Y64">
        <v>0</v>
      </c>
      <c r="Z64">
        <v>9</v>
      </c>
      <c r="AA64">
        <v>1</v>
      </c>
      <c r="AB64">
        <v>2</v>
      </c>
      <c r="AC64">
        <v>3</v>
      </c>
      <c r="AD64">
        <v>3</v>
      </c>
      <c r="AE64">
        <v>1</v>
      </c>
      <c r="AF64">
        <v>1</v>
      </c>
      <c r="AG64">
        <v>1</v>
      </c>
      <c r="AH64">
        <v>1</v>
      </c>
      <c r="AI64">
        <v>9.1999999999999993</v>
      </c>
    </row>
    <row r="65" spans="1:35" x14ac:dyDescent="0.3">
      <c r="A65">
        <v>64</v>
      </c>
      <c r="B65">
        <v>6</v>
      </c>
      <c r="C65" t="s">
        <v>41</v>
      </c>
      <c r="D65">
        <v>1</v>
      </c>
      <c r="E65">
        <v>0</v>
      </c>
      <c r="F65">
        <v>0</v>
      </c>
      <c r="G65">
        <v>0</v>
      </c>
      <c r="H65">
        <v>0</v>
      </c>
      <c r="I65">
        <v>3</v>
      </c>
      <c r="J65">
        <v>4</v>
      </c>
      <c r="K65">
        <v>5</v>
      </c>
      <c r="L65">
        <v>4</v>
      </c>
      <c r="M65">
        <v>2</v>
      </c>
      <c r="N65">
        <v>3</v>
      </c>
      <c r="O65">
        <v>2</v>
      </c>
      <c r="P65">
        <v>2</v>
      </c>
      <c r="Q65">
        <v>1</v>
      </c>
      <c r="R65" t="s">
        <v>42</v>
      </c>
      <c r="S65">
        <v>1</v>
      </c>
      <c r="T65">
        <v>1</v>
      </c>
      <c r="U65">
        <v>1</v>
      </c>
      <c r="V65">
        <v>1</v>
      </c>
      <c r="W65">
        <v>0</v>
      </c>
      <c r="X65">
        <v>0</v>
      </c>
      <c r="Y65">
        <v>0</v>
      </c>
      <c r="Z65">
        <v>6</v>
      </c>
      <c r="AA65">
        <v>1</v>
      </c>
      <c r="AB65">
        <v>2</v>
      </c>
      <c r="AC65">
        <v>2</v>
      </c>
      <c r="AD65">
        <v>3</v>
      </c>
      <c r="AE65">
        <v>1</v>
      </c>
      <c r="AF65">
        <v>1</v>
      </c>
      <c r="AG65">
        <v>1</v>
      </c>
      <c r="AH65">
        <v>0</v>
      </c>
      <c r="AI65">
        <v>7.7</v>
      </c>
    </row>
    <row r="66" spans="1:35" x14ac:dyDescent="0.3">
      <c r="A66">
        <v>65</v>
      </c>
      <c r="B66">
        <v>7</v>
      </c>
      <c r="C66" t="s">
        <v>51</v>
      </c>
      <c r="D66">
        <v>1</v>
      </c>
      <c r="E66">
        <v>1</v>
      </c>
      <c r="F66">
        <v>1</v>
      </c>
      <c r="G66">
        <v>0</v>
      </c>
      <c r="H66">
        <v>0</v>
      </c>
      <c r="I66">
        <v>2</v>
      </c>
      <c r="J66">
        <v>5</v>
      </c>
      <c r="K66">
        <v>4</v>
      </c>
      <c r="L66">
        <v>4</v>
      </c>
      <c r="M66">
        <v>4</v>
      </c>
      <c r="N66">
        <v>2</v>
      </c>
      <c r="O66">
        <v>3</v>
      </c>
      <c r="P66">
        <v>4</v>
      </c>
      <c r="Q66">
        <v>1</v>
      </c>
      <c r="R66" t="s">
        <v>42</v>
      </c>
      <c r="S66">
        <v>1</v>
      </c>
      <c r="T66">
        <v>1</v>
      </c>
      <c r="U66">
        <v>1</v>
      </c>
      <c r="V66">
        <v>1</v>
      </c>
      <c r="W66">
        <v>0</v>
      </c>
      <c r="X66">
        <v>0</v>
      </c>
      <c r="Y66">
        <v>0</v>
      </c>
      <c r="Z66">
        <v>8</v>
      </c>
      <c r="AA66">
        <v>1</v>
      </c>
      <c r="AB66">
        <v>1</v>
      </c>
      <c r="AC66">
        <v>3</v>
      </c>
      <c r="AD66">
        <v>1</v>
      </c>
      <c r="AE66">
        <v>2</v>
      </c>
      <c r="AF66">
        <v>1</v>
      </c>
      <c r="AG66">
        <v>1</v>
      </c>
      <c r="AH66">
        <v>1</v>
      </c>
      <c r="AI66">
        <v>9.1999999999999993</v>
      </c>
    </row>
    <row r="67" spans="1:35" x14ac:dyDescent="0.3">
      <c r="A67">
        <v>66</v>
      </c>
      <c r="B67">
        <v>5</v>
      </c>
      <c r="C67" t="s">
        <v>51</v>
      </c>
      <c r="D67">
        <v>1</v>
      </c>
      <c r="E67">
        <v>1</v>
      </c>
      <c r="F67">
        <v>1</v>
      </c>
      <c r="G67">
        <v>0</v>
      </c>
      <c r="H67">
        <v>0</v>
      </c>
      <c r="I67">
        <v>1</v>
      </c>
      <c r="J67">
        <v>5</v>
      </c>
      <c r="K67">
        <v>3</v>
      </c>
      <c r="L67">
        <v>3</v>
      </c>
      <c r="M67">
        <v>4</v>
      </c>
      <c r="N67">
        <v>2</v>
      </c>
      <c r="O67">
        <v>2</v>
      </c>
      <c r="P67">
        <v>4</v>
      </c>
      <c r="Q67">
        <v>1</v>
      </c>
      <c r="R67" t="s">
        <v>61</v>
      </c>
      <c r="S67">
        <v>0</v>
      </c>
      <c r="T67">
        <v>1</v>
      </c>
      <c r="U67">
        <v>1</v>
      </c>
      <c r="V67">
        <v>1</v>
      </c>
      <c r="W67">
        <v>0</v>
      </c>
      <c r="X67">
        <v>0</v>
      </c>
      <c r="Y67">
        <v>1</v>
      </c>
      <c r="Z67">
        <v>3</v>
      </c>
      <c r="AA67">
        <v>3</v>
      </c>
      <c r="AB67">
        <v>3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7.7</v>
      </c>
    </row>
    <row r="68" spans="1:35" x14ac:dyDescent="0.3">
      <c r="A68">
        <v>67</v>
      </c>
      <c r="B68">
        <v>8</v>
      </c>
      <c r="C68" t="s">
        <v>64</v>
      </c>
      <c r="D68">
        <v>1</v>
      </c>
      <c r="E68">
        <v>1</v>
      </c>
      <c r="F68">
        <v>1</v>
      </c>
      <c r="G68">
        <v>1</v>
      </c>
      <c r="H68">
        <v>0</v>
      </c>
      <c r="I68">
        <v>5</v>
      </c>
      <c r="J68">
        <v>5</v>
      </c>
      <c r="K68">
        <v>5</v>
      </c>
      <c r="L68">
        <v>5</v>
      </c>
      <c r="M68">
        <v>4</v>
      </c>
      <c r="N68">
        <v>5</v>
      </c>
      <c r="O68">
        <v>5</v>
      </c>
      <c r="P68">
        <v>5</v>
      </c>
      <c r="Q68">
        <v>2</v>
      </c>
      <c r="R68" t="s">
        <v>83</v>
      </c>
      <c r="S68">
        <v>0</v>
      </c>
      <c r="T68">
        <v>1</v>
      </c>
      <c r="U68">
        <v>1</v>
      </c>
      <c r="V68">
        <v>0</v>
      </c>
      <c r="W68">
        <v>0</v>
      </c>
      <c r="X68">
        <v>0</v>
      </c>
      <c r="Y68">
        <v>0</v>
      </c>
      <c r="Z68">
        <v>6</v>
      </c>
      <c r="AA68">
        <v>1</v>
      </c>
      <c r="AB68">
        <v>1</v>
      </c>
      <c r="AC68">
        <v>2</v>
      </c>
      <c r="AD68">
        <v>1</v>
      </c>
      <c r="AE68">
        <v>2</v>
      </c>
      <c r="AF68">
        <v>1</v>
      </c>
      <c r="AG68">
        <v>1</v>
      </c>
      <c r="AH68">
        <v>1</v>
      </c>
      <c r="AI68">
        <v>7.7</v>
      </c>
    </row>
    <row r="69" spans="1:35" x14ac:dyDescent="0.3">
      <c r="A69">
        <v>68</v>
      </c>
      <c r="B69">
        <v>1</v>
      </c>
      <c r="C69" t="s">
        <v>41</v>
      </c>
      <c r="D69">
        <v>1</v>
      </c>
      <c r="E69">
        <v>0</v>
      </c>
      <c r="F69">
        <v>0</v>
      </c>
      <c r="G69">
        <v>0</v>
      </c>
      <c r="H69">
        <v>0</v>
      </c>
      <c r="I69">
        <v>3</v>
      </c>
      <c r="J69">
        <v>4</v>
      </c>
      <c r="K69">
        <v>4</v>
      </c>
      <c r="L69">
        <v>3</v>
      </c>
      <c r="M69">
        <v>4</v>
      </c>
      <c r="N69">
        <v>4</v>
      </c>
      <c r="O69">
        <v>4</v>
      </c>
      <c r="P69">
        <v>4</v>
      </c>
      <c r="Q69">
        <v>2</v>
      </c>
      <c r="R69" t="s">
        <v>42</v>
      </c>
      <c r="S69">
        <v>1</v>
      </c>
      <c r="T69">
        <v>1</v>
      </c>
      <c r="U69">
        <v>1</v>
      </c>
      <c r="V69">
        <v>1</v>
      </c>
      <c r="W69">
        <v>0</v>
      </c>
      <c r="X69">
        <v>0</v>
      </c>
      <c r="Y69">
        <v>0</v>
      </c>
      <c r="Z69">
        <v>10</v>
      </c>
      <c r="AA69">
        <v>1</v>
      </c>
      <c r="AB69">
        <v>1</v>
      </c>
      <c r="AC69">
        <v>3</v>
      </c>
      <c r="AD69">
        <v>2</v>
      </c>
      <c r="AE69">
        <v>1</v>
      </c>
      <c r="AF69">
        <v>1</v>
      </c>
      <c r="AG69">
        <v>1</v>
      </c>
      <c r="AH69">
        <v>1</v>
      </c>
      <c r="AI69">
        <v>7.2</v>
      </c>
    </row>
    <row r="70" spans="1:35" x14ac:dyDescent="0.3">
      <c r="A70">
        <v>69</v>
      </c>
      <c r="B70">
        <v>6</v>
      </c>
      <c r="C70" t="s">
        <v>41</v>
      </c>
      <c r="D70">
        <v>1</v>
      </c>
      <c r="E70">
        <v>0</v>
      </c>
      <c r="F70">
        <v>0</v>
      </c>
      <c r="G70">
        <v>0</v>
      </c>
      <c r="H70">
        <v>0</v>
      </c>
      <c r="I70">
        <v>2</v>
      </c>
      <c r="J70">
        <v>3</v>
      </c>
      <c r="K70">
        <v>4</v>
      </c>
      <c r="L70">
        <v>2</v>
      </c>
      <c r="M70">
        <v>4</v>
      </c>
      <c r="N70">
        <v>2</v>
      </c>
      <c r="O70">
        <v>4</v>
      </c>
      <c r="P70">
        <v>2</v>
      </c>
      <c r="Q70">
        <v>1</v>
      </c>
      <c r="R70" t="s">
        <v>72</v>
      </c>
      <c r="S70">
        <v>1</v>
      </c>
      <c r="T70">
        <v>1</v>
      </c>
      <c r="U70">
        <v>0</v>
      </c>
      <c r="V70">
        <v>1</v>
      </c>
      <c r="W70">
        <v>0</v>
      </c>
      <c r="X70">
        <v>1</v>
      </c>
      <c r="Y70">
        <v>0</v>
      </c>
      <c r="Z70">
        <v>9</v>
      </c>
      <c r="AA70">
        <v>3</v>
      </c>
      <c r="AB70">
        <v>3</v>
      </c>
      <c r="AC70">
        <v>1</v>
      </c>
      <c r="AD70">
        <v>2</v>
      </c>
      <c r="AE70">
        <v>1</v>
      </c>
      <c r="AF70">
        <v>1</v>
      </c>
      <c r="AG70">
        <v>1</v>
      </c>
      <c r="AH70">
        <v>1</v>
      </c>
      <c r="AI70">
        <v>8.6999999999999993</v>
      </c>
    </row>
    <row r="71" spans="1:35" x14ac:dyDescent="0.3">
      <c r="A71">
        <v>70</v>
      </c>
      <c r="B71">
        <v>4</v>
      </c>
      <c r="C71" t="s">
        <v>37</v>
      </c>
      <c r="D71">
        <v>1</v>
      </c>
      <c r="E71">
        <v>0</v>
      </c>
      <c r="F71">
        <v>1</v>
      </c>
      <c r="G71">
        <v>0</v>
      </c>
      <c r="H71">
        <v>0</v>
      </c>
      <c r="I71">
        <v>4</v>
      </c>
      <c r="J71">
        <v>3</v>
      </c>
      <c r="K71">
        <v>4</v>
      </c>
      <c r="L71">
        <v>4</v>
      </c>
      <c r="M71">
        <v>5</v>
      </c>
      <c r="N71">
        <v>3</v>
      </c>
      <c r="O71">
        <v>4</v>
      </c>
      <c r="P71">
        <v>4</v>
      </c>
      <c r="Q71">
        <v>2</v>
      </c>
      <c r="R71" t="s">
        <v>39</v>
      </c>
      <c r="S71">
        <v>1</v>
      </c>
      <c r="T71">
        <v>0</v>
      </c>
      <c r="U71">
        <v>0</v>
      </c>
      <c r="V71">
        <v>0</v>
      </c>
      <c r="W71">
        <v>1</v>
      </c>
      <c r="X71">
        <v>1</v>
      </c>
      <c r="Y71">
        <v>0</v>
      </c>
      <c r="Z71">
        <v>6</v>
      </c>
      <c r="AA71">
        <v>1</v>
      </c>
      <c r="AB71">
        <v>2</v>
      </c>
      <c r="AC71">
        <v>3</v>
      </c>
      <c r="AD71">
        <v>3</v>
      </c>
      <c r="AE71">
        <v>1</v>
      </c>
      <c r="AF71">
        <v>1</v>
      </c>
      <c r="AG71">
        <v>1</v>
      </c>
      <c r="AH71">
        <v>1</v>
      </c>
      <c r="AI71">
        <v>7.7</v>
      </c>
    </row>
    <row r="72" spans="1:35" x14ac:dyDescent="0.3">
      <c r="A72">
        <v>71</v>
      </c>
      <c r="B72">
        <v>9</v>
      </c>
      <c r="C72" t="s">
        <v>37</v>
      </c>
      <c r="D72">
        <v>1</v>
      </c>
      <c r="E72">
        <v>0</v>
      </c>
      <c r="F72">
        <v>1</v>
      </c>
      <c r="G72">
        <v>0</v>
      </c>
      <c r="H72">
        <v>0</v>
      </c>
      <c r="I72">
        <v>1</v>
      </c>
      <c r="J72">
        <v>3</v>
      </c>
      <c r="K72">
        <v>4</v>
      </c>
      <c r="L72">
        <v>1</v>
      </c>
      <c r="M72">
        <v>3</v>
      </c>
      <c r="N72">
        <v>3</v>
      </c>
      <c r="O72">
        <v>3</v>
      </c>
      <c r="P72">
        <v>4</v>
      </c>
      <c r="Q72">
        <v>1</v>
      </c>
      <c r="R72" t="s">
        <v>38</v>
      </c>
      <c r="S72">
        <v>0</v>
      </c>
      <c r="T72">
        <v>1</v>
      </c>
      <c r="U72">
        <v>1</v>
      </c>
      <c r="V72">
        <v>1</v>
      </c>
      <c r="W72">
        <v>0</v>
      </c>
      <c r="X72">
        <v>0</v>
      </c>
      <c r="Y72">
        <v>0</v>
      </c>
      <c r="Z72">
        <v>10</v>
      </c>
      <c r="AA72">
        <v>3</v>
      </c>
      <c r="AB72">
        <v>2</v>
      </c>
      <c r="AC72">
        <v>2</v>
      </c>
      <c r="AD72">
        <v>1</v>
      </c>
      <c r="AE72">
        <v>1</v>
      </c>
      <c r="AF72">
        <v>2</v>
      </c>
      <c r="AG72">
        <v>2</v>
      </c>
      <c r="AH72">
        <v>1</v>
      </c>
      <c r="AI72">
        <v>6.7</v>
      </c>
    </row>
    <row r="73" spans="1:35" x14ac:dyDescent="0.3">
      <c r="A73">
        <v>72</v>
      </c>
      <c r="B73">
        <v>10</v>
      </c>
      <c r="C73" t="s">
        <v>37</v>
      </c>
      <c r="D73">
        <v>1</v>
      </c>
      <c r="E73">
        <v>0</v>
      </c>
      <c r="F73">
        <v>1</v>
      </c>
      <c r="G73">
        <v>0</v>
      </c>
      <c r="H73">
        <v>0</v>
      </c>
      <c r="I73">
        <v>1</v>
      </c>
      <c r="J73">
        <v>5</v>
      </c>
      <c r="K73">
        <v>5</v>
      </c>
      <c r="L73">
        <v>5</v>
      </c>
      <c r="M73">
        <v>3</v>
      </c>
      <c r="N73">
        <v>1</v>
      </c>
      <c r="O73">
        <v>5</v>
      </c>
      <c r="P73">
        <v>1</v>
      </c>
      <c r="Q73">
        <v>4</v>
      </c>
      <c r="R73" t="s">
        <v>84</v>
      </c>
      <c r="S73">
        <v>1</v>
      </c>
      <c r="T73">
        <v>1</v>
      </c>
      <c r="U73">
        <v>0</v>
      </c>
      <c r="V73">
        <v>0</v>
      </c>
      <c r="W73">
        <v>1</v>
      </c>
      <c r="X73">
        <v>0</v>
      </c>
      <c r="Y73">
        <v>1</v>
      </c>
      <c r="Z73">
        <v>10</v>
      </c>
      <c r="AA73">
        <v>3</v>
      </c>
      <c r="AB73">
        <v>3</v>
      </c>
      <c r="AC73">
        <v>1</v>
      </c>
      <c r="AD73">
        <v>3</v>
      </c>
      <c r="AE73">
        <v>2</v>
      </c>
      <c r="AF73">
        <v>2</v>
      </c>
      <c r="AG73">
        <v>3</v>
      </c>
      <c r="AH73">
        <v>1</v>
      </c>
      <c r="AI73">
        <v>8.6999999999999993</v>
      </c>
    </row>
    <row r="74" spans="1:35" x14ac:dyDescent="0.3">
      <c r="A74">
        <v>73</v>
      </c>
      <c r="B74">
        <v>8</v>
      </c>
      <c r="C74" t="s">
        <v>41</v>
      </c>
      <c r="D74">
        <v>1</v>
      </c>
      <c r="E74">
        <v>0</v>
      </c>
      <c r="F74">
        <v>0</v>
      </c>
      <c r="G74">
        <v>0</v>
      </c>
      <c r="H74">
        <v>0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4</v>
      </c>
      <c r="P74">
        <v>4</v>
      </c>
      <c r="Q74">
        <v>1</v>
      </c>
      <c r="R74" t="s">
        <v>36</v>
      </c>
      <c r="S74">
        <v>1</v>
      </c>
      <c r="T74">
        <v>1</v>
      </c>
      <c r="U74">
        <v>0</v>
      </c>
      <c r="V74">
        <v>0</v>
      </c>
      <c r="W74">
        <v>1</v>
      </c>
      <c r="X74">
        <v>0</v>
      </c>
      <c r="Y74">
        <v>0</v>
      </c>
      <c r="Z74">
        <v>10</v>
      </c>
      <c r="AA74">
        <v>1</v>
      </c>
      <c r="AB74">
        <v>1</v>
      </c>
      <c r="AC74">
        <v>3</v>
      </c>
      <c r="AD74">
        <v>1</v>
      </c>
      <c r="AE74">
        <v>2</v>
      </c>
      <c r="AF74">
        <v>2</v>
      </c>
      <c r="AG74">
        <v>2</v>
      </c>
      <c r="AH74">
        <v>1</v>
      </c>
      <c r="AI74">
        <v>9.1999999999999993</v>
      </c>
    </row>
    <row r="75" spans="1:35" x14ac:dyDescent="0.3">
      <c r="A75">
        <v>74</v>
      </c>
      <c r="B75">
        <v>6</v>
      </c>
      <c r="C75" t="s">
        <v>41</v>
      </c>
      <c r="D75">
        <v>1</v>
      </c>
      <c r="E75">
        <v>0</v>
      </c>
      <c r="F75">
        <v>0</v>
      </c>
      <c r="G75">
        <v>0</v>
      </c>
      <c r="H75">
        <v>0</v>
      </c>
      <c r="I75">
        <v>3</v>
      </c>
      <c r="J75">
        <v>4</v>
      </c>
      <c r="K75">
        <v>4</v>
      </c>
      <c r="L75">
        <v>2</v>
      </c>
      <c r="M75">
        <v>3</v>
      </c>
      <c r="N75">
        <v>2</v>
      </c>
      <c r="O75">
        <v>3</v>
      </c>
      <c r="P75">
        <v>4</v>
      </c>
      <c r="Q75">
        <v>1</v>
      </c>
      <c r="R75" t="s">
        <v>85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5</v>
      </c>
      <c r="AA75">
        <v>3</v>
      </c>
      <c r="AB75">
        <v>2</v>
      </c>
      <c r="AC75">
        <v>2</v>
      </c>
      <c r="AD75">
        <v>1</v>
      </c>
      <c r="AE75">
        <v>1</v>
      </c>
      <c r="AF75">
        <v>2</v>
      </c>
      <c r="AG75">
        <v>2</v>
      </c>
      <c r="AH75">
        <v>1</v>
      </c>
      <c r="AI75">
        <v>8.6999999999999993</v>
      </c>
    </row>
    <row r="76" spans="1:35" x14ac:dyDescent="0.3">
      <c r="A76">
        <v>75</v>
      </c>
      <c r="B76">
        <v>5</v>
      </c>
      <c r="C76" t="s">
        <v>56</v>
      </c>
      <c r="D76">
        <v>0</v>
      </c>
      <c r="E76">
        <v>0</v>
      </c>
      <c r="F76">
        <v>0</v>
      </c>
      <c r="G76">
        <v>0</v>
      </c>
      <c r="H76">
        <v>1</v>
      </c>
      <c r="I76">
        <v>3</v>
      </c>
      <c r="J76">
        <v>1</v>
      </c>
      <c r="K76">
        <v>2</v>
      </c>
      <c r="L76">
        <v>1</v>
      </c>
      <c r="M76">
        <v>3</v>
      </c>
      <c r="N76">
        <v>1</v>
      </c>
      <c r="O76">
        <v>3</v>
      </c>
      <c r="P76">
        <v>4</v>
      </c>
      <c r="Q76">
        <v>3</v>
      </c>
      <c r="R76" t="s">
        <v>86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5</v>
      </c>
      <c r="AA76">
        <v>2</v>
      </c>
      <c r="AB76">
        <v>2</v>
      </c>
      <c r="AC76">
        <v>3</v>
      </c>
      <c r="AD76">
        <v>1</v>
      </c>
      <c r="AE76">
        <v>1</v>
      </c>
      <c r="AF76">
        <v>2</v>
      </c>
      <c r="AG76">
        <v>2</v>
      </c>
      <c r="AH76">
        <v>1</v>
      </c>
      <c r="AI76">
        <v>8.1999999999999993</v>
      </c>
    </row>
    <row r="77" spans="1:35" x14ac:dyDescent="0.3">
      <c r="A77">
        <v>76</v>
      </c>
      <c r="B77">
        <v>4</v>
      </c>
      <c r="C77" t="s">
        <v>41</v>
      </c>
      <c r="D77">
        <v>1</v>
      </c>
      <c r="E77">
        <v>0</v>
      </c>
      <c r="F77">
        <v>0</v>
      </c>
      <c r="G77">
        <v>0</v>
      </c>
      <c r="H77">
        <v>0</v>
      </c>
      <c r="I77">
        <v>2</v>
      </c>
      <c r="J77">
        <v>4</v>
      </c>
      <c r="K77">
        <v>5</v>
      </c>
      <c r="L77">
        <v>3</v>
      </c>
      <c r="M77">
        <v>2</v>
      </c>
      <c r="N77">
        <v>2</v>
      </c>
      <c r="O77">
        <v>4</v>
      </c>
      <c r="P77">
        <v>4</v>
      </c>
      <c r="Q77">
        <v>1</v>
      </c>
      <c r="R77" t="s">
        <v>87</v>
      </c>
      <c r="S77">
        <v>0</v>
      </c>
      <c r="T77">
        <v>1</v>
      </c>
      <c r="U77">
        <v>0</v>
      </c>
      <c r="V77">
        <v>0</v>
      </c>
      <c r="W77">
        <v>0</v>
      </c>
      <c r="X77">
        <v>1</v>
      </c>
      <c r="Y77">
        <v>0</v>
      </c>
      <c r="Z77">
        <v>7</v>
      </c>
      <c r="AA77">
        <v>2</v>
      </c>
      <c r="AB77">
        <v>1</v>
      </c>
      <c r="AC77">
        <v>2</v>
      </c>
      <c r="AD77">
        <v>3</v>
      </c>
      <c r="AE77">
        <v>2</v>
      </c>
      <c r="AF77">
        <v>2</v>
      </c>
      <c r="AG77">
        <v>3</v>
      </c>
      <c r="AH77">
        <v>0</v>
      </c>
      <c r="AI77">
        <v>5.7</v>
      </c>
    </row>
    <row r="78" spans="1:35" x14ac:dyDescent="0.3">
      <c r="A78">
        <v>77</v>
      </c>
      <c r="B78">
        <v>7</v>
      </c>
      <c r="C78" t="s">
        <v>51</v>
      </c>
      <c r="D78">
        <v>1</v>
      </c>
      <c r="E78">
        <v>1</v>
      </c>
      <c r="F78">
        <v>1</v>
      </c>
      <c r="G78">
        <v>0</v>
      </c>
      <c r="H78">
        <v>0</v>
      </c>
      <c r="I78">
        <v>2</v>
      </c>
      <c r="J78">
        <v>5</v>
      </c>
      <c r="K78">
        <v>5</v>
      </c>
      <c r="L78">
        <v>2</v>
      </c>
      <c r="M78">
        <v>5</v>
      </c>
      <c r="N78">
        <v>3</v>
      </c>
      <c r="O78">
        <v>4</v>
      </c>
      <c r="P78">
        <v>4</v>
      </c>
      <c r="Q78">
        <v>1</v>
      </c>
      <c r="R78" t="s">
        <v>82</v>
      </c>
      <c r="S78">
        <v>1</v>
      </c>
      <c r="T78">
        <v>1</v>
      </c>
      <c r="U78">
        <v>1</v>
      </c>
      <c r="V78">
        <v>1</v>
      </c>
      <c r="W78">
        <v>0</v>
      </c>
      <c r="X78">
        <v>1</v>
      </c>
      <c r="Y78">
        <v>0</v>
      </c>
      <c r="Z78">
        <v>10</v>
      </c>
      <c r="AA78">
        <v>3</v>
      </c>
      <c r="AB78">
        <v>1</v>
      </c>
      <c r="AC78">
        <v>3</v>
      </c>
      <c r="AD78">
        <v>2</v>
      </c>
      <c r="AE78">
        <v>2</v>
      </c>
      <c r="AF78">
        <v>1</v>
      </c>
      <c r="AG78">
        <v>1</v>
      </c>
      <c r="AH78">
        <v>0</v>
      </c>
      <c r="AI78">
        <v>8.6999999999999993</v>
      </c>
    </row>
    <row r="79" spans="1:35" x14ac:dyDescent="0.3">
      <c r="A79">
        <v>78</v>
      </c>
      <c r="B79">
        <v>4</v>
      </c>
      <c r="C79" t="s">
        <v>41</v>
      </c>
      <c r="D79">
        <v>1</v>
      </c>
      <c r="E79">
        <v>0</v>
      </c>
      <c r="F79">
        <v>0</v>
      </c>
      <c r="G79">
        <v>0</v>
      </c>
      <c r="H79">
        <v>0</v>
      </c>
      <c r="I79">
        <v>2</v>
      </c>
      <c r="J79">
        <v>4</v>
      </c>
      <c r="K79">
        <v>4</v>
      </c>
      <c r="L79">
        <v>3</v>
      </c>
      <c r="M79">
        <v>4</v>
      </c>
      <c r="N79">
        <v>5</v>
      </c>
      <c r="O79">
        <v>3</v>
      </c>
      <c r="P79">
        <v>5</v>
      </c>
      <c r="Q79">
        <v>1</v>
      </c>
      <c r="R79" t="s">
        <v>76</v>
      </c>
      <c r="S79">
        <v>1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8</v>
      </c>
      <c r="AA79">
        <v>2</v>
      </c>
      <c r="AB79">
        <v>3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8.6999999999999993</v>
      </c>
    </row>
    <row r="80" spans="1:35" x14ac:dyDescent="0.3">
      <c r="A80">
        <v>79</v>
      </c>
      <c r="B80">
        <v>4</v>
      </c>
      <c r="C80" t="s">
        <v>56</v>
      </c>
      <c r="D80">
        <v>0</v>
      </c>
      <c r="E80">
        <v>0</v>
      </c>
      <c r="F80">
        <v>0</v>
      </c>
      <c r="G80">
        <v>0</v>
      </c>
      <c r="H80">
        <v>1</v>
      </c>
      <c r="I80">
        <v>3</v>
      </c>
      <c r="J80">
        <v>3</v>
      </c>
      <c r="K80">
        <v>2</v>
      </c>
      <c r="L80">
        <v>3</v>
      </c>
      <c r="M80">
        <v>4</v>
      </c>
      <c r="N80">
        <v>2</v>
      </c>
      <c r="O80">
        <v>2</v>
      </c>
      <c r="P80">
        <v>4</v>
      </c>
      <c r="Q80">
        <v>3</v>
      </c>
      <c r="R80" t="s">
        <v>73</v>
      </c>
      <c r="S80">
        <v>1</v>
      </c>
      <c r="T80">
        <v>1</v>
      </c>
      <c r="U80">
        <v>1</v>
      </c>
      <c r="V80">
        <v>0</v>
      </c>
      <c r="W80">
        <v>0</v>
      </c>
      <c r="X80">
        <v>0</v>
      </c>
      <c r="Y80">
        <v>0</v>
      </c>
      <c r="Z80">
        <v>7</v>
      </c>
      <c r="AA80">
        <v>1</v>
      </c>
      <c r="AB80">
        <v>2</v>
      </c>
      <c r="AC80">
        <v>3</v>
      </c>
      <c r="AD80">
        <v>1</v>
      </c>
      <c r="AE80">
        <v>2</v>
      </c>
      <c r="AF80">
        <v>1</v>
      </c>
      <c r="AG80">
        <v>1</v>
      </c>
      <c r="AH80">
        <v>1</v>
      </c>
      <c r="AI80">
        <v>7.2</v>
      </c>
    </row>
    <row r="81" spans="1:35" x14ac:dyDescent="0.3">
      <c r="A81">
        <v>80</v>
      </c>
      <c r="B81">
        <v>8</v>
      </c>
      <c r="C81" t="s">
        <v>51</v>
      </c>
      <c r="D81">
        <v>1</v>
      </c>
      <c r="E81">
        <v>1</v>
      </c>
      <c r="F81">
        <v>1</v>
      </c>
      <c r="G81">
        <v>0</v>
      </c>
      <c r="H81">
        <v>0</v>
      </c>
      <c r="I81">
        <v>1</v>
      </c>
      <c r="J81">
        <v>2</v>
      </c>
      <c r="K81">
        <v>5</v>
      </c>
      <c r="L81">
        <v>1</v>
      </c>
      <c r="M81">
        <v>3</v>
      </c>
      <c r="N81">
        <v>1</v>
      </c>
      <c r="O81">
        <v>3</v>
      </c>
      <c r="P81">
        <v>3</v>
      </c>
      <c r="Q81">
        <v>3</v>
      </c>
      <c r="R81" t="s">
        <v>49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0</v>
      </c>
      <c r="Z81">
        <v>8</v>
      </c>
      <c r="AA81">
        <v>3</v>
      </c>
      <c r="AB81">
        <v>1</v>
      </c>
      <c r="AC81">
        <v>3</v>
      </c>
      <c r="AD81">
        <v>3</v>
      </c>
      <c r="AE81">
        <v>1</v>
      </c>
      <c r="AF81">
        <v>1</v>
      </c>
      <c r="AG81">
        <v>1</v>
      </c>
      <c r="AH81">
        <v>1</v>
      </c>
      <c r="AI81">
        <v>7.7</v>
      </c>
    </row>
    <row r="82" spans="1:35" x14ac:dyDescent="0.3">
      <c r="A82">
        <v>81</v>
      </c>
      <c r="B82">
        <v>8</v>
      </c>
      <c r="C82" t="s">
        <v>51</v>
      </c>
      <c r="D82">
        <v>1</v>
      </c>
      <c r="E82">
        <v>1</v>
      </c>
      <c r="F82">
        <v>1</v>
      </c>
      <c r="G82">
        <v>0</v>
      </c>
      <c r="H82">
        <v>0</v>
      </c>
      <c r="I82">
        <v>2</v>
      </c>
      <c r="J82">
        <v>4</v>
      </c>
      <c r="K82">
        <v>5</v>
      </c>
      <c r="L82">
        <v>2</v>
      </c>
      <c r="M82">
        <v>2</v>
      </c>
      <c r="N82">
        <v>3</v>
      </c>
      <c r="O82">
        <v>4</v>
      </c>
      <c r="P82">
        <v>2</v>
      </c>
      <c r="Q82">
        <v>1</v>
      </c>
      <c r="R82" t="s">
        <v>70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8</v>
      </c>
      <c r="AA82">
        <v>3</v>
      </c>
      <c r="AB82">
        <v>2</v>
      </c>
      <c r="AC82">
        <v>3</v>
      </c>
      <c r="AD82">
        <v>3</v>
      </c>
      <c r="AE82">
        <v>1</v>
      </c>
      <c r="AF82">
        <v>1</v>
      </c>
      <c r="AG82">
        <v>3</v>
      </c>
      <c r="AH82">
        <v>1</v>
      </c>
      <c r="AI82">
        <v>7.2</v>
      </c>
    </row>
    <row r="83" spans="1:35" x14ac:dyDescent="0.3">
      <c r="A83">
        <v>82</v>
      </c>
      <c r="B83">
        <v>3</v>
      </c>
      <c r="C83" t="s">
        <v>41</v>
      </c>
      <c r="D83">
        <v>1</v>
      </c>
      <c r="E83">
        <v>0</v>
      </c>
      <c r="F83">
        <v>0</v>
      </c>
      <c r="G83">
        <v>0</v>
      </c>
      <c r="H83">
        <v>0</v>
      </c>
      <c r="I83">
        <v>4</v>
      </c>
      <c r="J83">
        <v>4</v>
      </c>
      <c r="K83">
        <v>2</v>
      </c>
      <c r="L83">
        <v>3</v>
      </c>
      <c r="M83">
        <v>3</v>
      </c>
      <c r="N83">
        <v>5</v>
      </c>
      <c r="O83">
        <v>3</v>
      </c>
      <c r="P83">
        <v>5</v>
      </c>
      <c r="Q83">
        <v>2</v>
      </c>
      <c r="R83" t="s">
        <v>71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3</v>
      </c>
      <c r="AA83">
        <v>2</v>
      </c>
      <c r="AB83">
        <v>2</v>
      </c>
      <c r="AC83">
        <v>3</v>
      </c>
      <c r="AD83">
        <v>2</v>
      </c>
      <c r="AE83">
        <v>2</v>
      </c>
      <c r="AF83">
        <v>1</v>
      </c>
      <c r="AG83">
        <v>2</v>
      </c>
      <c r="AH83">
        <v>0</v>
      </c>
      <c r="AI83">
        <v>5.7</v>
      </c>
    </row>
    <row r="84" spans="1:35" x14ac:dyDescent="0.3">
      <c r="A84">
        <v>83</v>
      </c>
      <c r="B84">
        <v>7</v>
      </c>
      <c r="C84" t="s">
        <v>37</v>
      </c>
      <c r="D84">
        <v>1</v>
      </c>
      <c r="E84">
        <v>0</v>
      </c>
      <c r="F84">
        <v>1</v>
      </c>
      <c r="G84">
        <v>0</v>
      </c>
      <c r="H84">
        <v>0</v>
      </c>
      <c r="I84">
        <v>3</v>
      </c>
      <c r="J84">
        <v>4</v>
      </c>
      <c r="K84">
        <v>4</v>
      </c>
      <c r="L84">
        <v>3</v>
      </c>
      <c r="M84">
        <v>4</v>
      </c>
      <c r="N84">
        <v>3</v>
      </c>
      <c r="O84">
        <v>3</v>
      </c>
      <c r="P84">
        <v>4</v>
      </c>
      <c r="Q84">
        <v>1</v>
      </c>
      <c r="R84" t="s">
        <v>88</v>
      </c>
      <c r="S84">
        <v>1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8</v>
      </c>
      <c r="AA84">
        <v>3</v>
      </c>
      <c r="AB84">
        <v>1</v>
      </c>
      <c r="AC84">
        <v>2</v>
      </c>
      <c r="AD84">
        <v>2</v>
      </c>
      <c r="AE84">
        <v>1</v>
      </c>
      <c r="AF84">
        <v>1</v>
      </c>
      <c r="AG84">
        <v>3</v>
      </c>
      <c r="AH84">
        <v>1</v>
      </c>
      <c r="AI84">
        <v>7.7</v>
      </c>
    </row>
    <row r="85" spans="1:35" x14ac:dyDescent="0.3">
      <c r="A85">
        <v>84</v>
      </c>
      <c r="B85">
        <v>5</v>
      </c>
      <c r="C85" t="s">
        <v>60</v>
      </c>
      <c r="D85">
        <v>0</v>
      </c>
      <c r="E85">
        <v>0</v>
      </c>
      <c r="F85">
        <v>1</v>
      </c>
      <c r="G85">
        <v>0</v>
      </c>
      <c r="H85">
        <v>0</v>
      </c>
      <c r="I85">
        <v>4</v>
      </c>
      <c r="J85">
        <v>4</v>
      </c>
      <c r="K85">
        <v>4</v>
      </c>
      <c r="L85">
        <v>4</v>
      </c>
      <c r="M85">
        <v>3</v>
      </c>
      <c r="N85">
        <v>4</v>
      </c>
      <c r="O85">
        <v>3</v>
      </c>
      <c r="P85">
        <v>4</v>
      </c>
      <c r="Q85">
        <v>3</v>
      </c>
      <c r="R85" t="s">
        <v>89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7</v>
      </c>
      <c r="AA85">
        <v>2</v>
      </c>
      <c r="AB85">
        <v>3</v>
      </c>
      <c r="AC85">
        <v>2</v>
      </c>
      <c r="AD85">
        <v>3</v>
      </c>
      <c r="AE85">
        <v>2</v>
      </c>
      <c r="AF85">
        <v>1</v>
      </c>
      <c r="AG85">
        <v>2</v>
      </c>
      <c r="AH85">
        <v>1</v>
      </c>
      <c r="AI85">
        <v>6.7</v>
      </c>
    </row>
    <row r="86" spans="1:35" x14ac:dyDescent="0.3">
      <c r="A86">
        <v>85</v>
      </c>
      <c r="B86">
        <v>6</v>
      </c>
      <c r="C86" t="s">
        <v>35</v>
      </c>
      <c r="D86">
        <v>1</v>
      </c>
      <c r="E86">
        <v>1</v>
      </c>
      <c r="F86">
        <v>0</v>
      </c>
      <c r="G86">
        <v>0</v>
      </c>
      <c r="H86">
        <v>0</v>
      </c>
      <c r="I86">
        <v>3</v>
      </c>
      <c r="J86">
        <v>3</v>
      </c>
      <c r="K86">
        <v>4</v>
      </c>
      <c r="L86">
        <v>3</v>
      </c>
      <c r="M86">
        <v>3</v>
      </c>
      <c r="N86">
        <v>4</v>
      </c>
      <c r="O86">
        <v>2</v>
      </c>
      <c r="P86">
        <v>3</v>
      </c>
      <c r="Q86">
        <v>1</v>
      </c>
      <c r="R86" t="s">
        <v>39</v>
      </c>
      <c r="S86">
        <v>1</v>
      </c>
      <c r="T86">
        <v>0</v>
      </c>
      <c r="U86">
        <v>0</v>
      </c>
      <c r="V86">
        <v>0</v>
      </c>
      <c r="W86">
        <v>1</v>
      </c>
      <c r="X86">
        <v>1</v>
      </c>
      <c r="Y86">
        <v>0</v>
      </c>
      <c r="Z86">
        <v>6</v>
      </c>
      <c r="AA86">
        <v>1</v>
      </c>
      <c r="AB86">
        <v>3</v>
      </c>
      <c r="AC86">
        <v>1</v>
      </c>
      <c r="AD86">
        <v>1</v>
      </c>
      <c r="AE86">
        <v>1</v>
      </c>
      <c r="AF86">
        <v>2</v>
      </c>
      <c r="AG86">
        <v>1</v>
      </c>
      <c r="AH86">
        <v>1</v>
      </c>
      <c r="AI86">
        <v>8.1999999999999993</v>
      </c>
    </row>
    <row r="87" spans="1:35" x14ac:dyDescent="0.3">
      <c r="A87">
        <v>86</v>
      </c>
      <c r="B87">
        <v>1</v>
      </c>
      <c r="C87" t="s">
        <v>56</v>
      </c>
      <c r="D87">
        <v>0</v>
      </c>
      <c r="E87">
        <v>0</v>
      </c>
      <c r="F87">
        <v>0</v>
      </c>
      <c r="G87">
        <v>0</v>
      </c>
      <c r="H87">
        <v>1</v>
      </c>
      <c r="I87">
        <v>5</v>
      </c>
      <c r="J87">
        <v>5</v>
      </c>
      <c r="K87">
        <v>2</v>
      </c>
      <c r="L87">
        <v>3</v>
      </c>
      <c r="M87">
        <v>4</v>
      </c>
      <c r="N87">
        <v>3</v>
      </c>
      <c r="O87">
        <v>3</v>
      </c>
      <c r="P87">
        <v>5</v>
      </c>
      <c r="Q87">
        <v>2</v>
      </c>
      <c r="R87" t="s">
        <v>39</v>
      </c>
      <c r="S87">
        <v>1</v>
      </c>
      <c r="T87">
        <v>0</v>
      </c>
      <c r="U87">
        <v>0</v>
      </c>
      <c r="V87">
        <v>0</v>
      </c>
      <c r="W87">
        <v>1</v>
      </c>
      <c r="X87">
        <v>1</v>
      </c>
      <c r="Y87">
        <v>0</v>
      </c>
      <c r="Z87">
        <v>6</v>
      </c>
      <c r="AA87">
        <v>1</v>
      </c>
      <c r="AB87">
        <v>2</v>
      </c>
      <c r="AC87">
        <v>1</v>
      </c>
      <c r="AD87">
        <v>1</v>
      </c>
      <c r="AE87">
        <v>2</v>
      </c>
      <c r="AF87">
        <v>2</v>
      </c>
      <c r="AG87">
        <v>1</v>
      </c>
      <c r="AH87">
        <v>0</v>
      </c>
      <c r="AI87">
        <v>5.7</v>
      </c>
    </row>
    <row r="88" spans="1:35" x14ac:dyDescent="0.3">
      <c r="A88">
        <v>87</v>
      </c>
      <c r="B88">
        <v>8</v>
      </c>
      <c r="C88" t="s">
        <v>41</v>
      </c>
      <c r="D88">
        <v>1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5</v>
      </c>
      <c r="L88">
        <v>1</v>
      </c>
      <c r="M88">
        <v>3</v>
      </c>
      <c r="N88">
        <v>2</v>
      </c>
      <c r="O88">
        <v>4</v>
      </c>
      <c r="P88">
        <v>2</v>
      </c>
      <c r="Q88">
        <v>1</v>
      </c>
      <c r="R88" t="s">
        <v>40</v>
      </c>
      <c r="S88">
        <v>1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7</v>
      </c>
      <c r="AA88">
        <v>2</v>
      </c>
      <c r="AB88">
        <v>2</v>
      </c>
      <c r="AC88">
        <v>1</v>
      </c>
      <c r="AD88">
        <v>1</v>
      </c>
      <c r="AE88">
        <v>2</v>
      </c>
      <c r="AF88">
        <v>1</v>
      </c>
      <c r="AG88">
        <v>1</v>
      </c>
      <c r="AH88">
        <v>1</v>
      </c>
      <c r="AI88">
        <v>7.2</v>
      </c>
    </row>
    <row r="89" spans="1:35" x14ac:dyDescent="0.3">
      <c r="A89">
        <v>88</v>
      </c>
      <c r="B89">
        <v>6</v>
      </c>
      <c r="C89" t="s">
        <v>60</v>
      </c>
      <c r="D89">
        <v>0</v>
      </c>
      <c r="E89">
        <v>0</v>
      </c>
      <c r="F89">
        <v>1</v>
      </c>
      <c r="G89">
        <v>0</v>
      </c>
      <c r="H89">
        <v>0</v>
      </c>
      <c r="I89">
        <v>2</v>
      </c>
      <c r="J89">
        <v>2</v>
      </c>
      <c r="K89">
        <v>4</v>
      </c>
      <c r="L89">
        <v>3</v>
      </c>
      <c r="M89">
        <v>4</v>
      </c>
      <c r="N89">
        <v>2</v>
      </c>
      <c r="O89">
        <v>4</v>
      </c>
      <c r="P89">
        <v>3</v>
      </c>
      <c r="Q89">
        <v>1</v>
      </c>
      <c r="R89" t="s">
        <v>40</v>
      </c>
      <c r="S89">
        <v>1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7</v>
      </c>
      <c r="AA89">
        <v>3</v>
      </c>
      <c r="AB89">
        <v>1</v>
      </c>
      <c r="AC89">
        <v>3</v>
      </c>
      <c r="AD89">
        <v>2</v>
      </c>
      <c r="AE89">
        <v>2</v>
      </c>
      <c r="AF89">
        <v>1</v>
      </c>
      <c r="AG89">
        <v>3</v>
      </c>
      <c r="AH89">
        <v>1</v>
      </c>
      <c r="AI89">
        <v>8.6999999999999993</v>
      </c>
    </row>
    <row r="90" spans="1:35" x14ac:dyDescent="0.3">
      <c r="A90">
        <v>89</v>
      </c>
      <c r="B90">
        <v>9</v>
      </c>
      <c r="C90" t="s">
        <v>53</v>
      </c>
      <c r="D90">
        <v>0</v>
      </c>
      <c r="E90">
        <v>1</v>
      </c>
      <c r="F90">
        <v>0</v>
      </c>
      <c r="G90">
        <v>0</v>
      </c>
      <c r="H90">
        <v>0</v>
      </c>
      <c r="I90">
        <v>1</v>
      </c>
      <c r="J90">
        <v>1</v>
      </c>
      <c r="K90">
        <v>5</v>
      </c>
      <c r="L90">
        <v>1</v>
      </c>
      <c r="M90">
        <v>4</v>
      </c>
      <c r="N90">
        <v>2</v>
      </c>
      <c r="O90">
        <v>5</v>
      </c>
      <c r="P90">
        <v>2</v>
      </c>
      <c r="Q90">
        <v>4</v>
      </c>
      <c r="R90" t="s">
        <v>49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0</v>
      </c>
      <c r="Z90">
        <v>10</v>
      </c>
      <c r="AA90">
        <v>1</v>
      </c>
      <c r="AB90">
        <v>2</v>
      </c>
      <c r="AC90">
        <v>3</v>
      </c>
      <c r="AD90">
        <v>1</v>
      </c>
      <c r="AE90">
        <v>2</v>
      </c>
      <c r="AF90">
        <v>1</v>
      </c>
      <c r="AG90">
        <v>1</v>
      </c>
      <c r="AH90">
        <v>0</v>
      </c>
      <c r="AI90">
        <v>6.2</v>
      </c>
    </row>
    <row r="91" spans="1:35" x14ac:dyDescent="0.3">
      <c r="A91">
        <v>90</v>
      </c>
      <c r="B91">
        <v>2</v>
      </c>
      <c r="C91" t="s">
        <v>56</v>
      </c>
      <c r="D91">
        <v>0</v>
      </c>
      <c r="E91">
        <v>0</v>
      </c>
      <c r="F91">
        <v>0</v>
      </c>
      <c r="G91">
        <v>0</v>
      </c>
      <c r="H91">
        <v>1</v>
      </c>
      <c r="I91">
        <v>2</v>
      </c>
      <c r="J91">
        <v>4</v>
      </c>
      <c r="K91">
        <v>4</v>
      </c>
      <c r="L91">
        <v>4</v>
      </c>
      <c r="M91">
        <v>5</v>
      </c>
      <c r="N91">
        <v>4</v>
      </c>
      <c r="O91">
        <v>2</v>
      </c>
      <c r="P91">
        <v>4</v>
      </c>
      <c r="Q91">
        <v>2</v>
      </c>
      <c r="R91" t="s">
        <v>65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2</v>
      </c>
      <c r="AA91">
        <v>2</v>
      </c>
      <c r="AB91">
        <v>3</v>
      </c>
      <c r="AC91">
        <v>1</v>
      </c>
      <c r="AD91">
        <v>2</v>
      </c>
      <c r="AE91">
        <v>2</v>
      </c>
      <c r="AF91">
        <v>1</v>
      </c>
      <c r="AG91">
        <v>1</v>
      </c>
      <c r="AH91">
        <v>1</v>
      </c>
      <c r="AI91">
        <v>8.6999999999999993</v>
      </c>
    </row>
    <row r="92" spans="1:35" x14ac:dyDescent="0.3">
      <c r="A92">
        <v>91</v>
      </c>
      <c r="B92">
        <v>2</v>
      </c>
      <c r="C92" t="s">
        <v>90</v>
      </c>
      <c r="D92">
        <v>0</v>
      </c>
      <c r="E92">
        <v>0</v>
      </c>
      <c r="F92">
        <v>0</v>
      </c>
      <c r="G92">
        <v>1</v>
      </c>
      <c r="H92">
        <v>0</v>
      </c>
      <c r="I92">
        <v>2</v>
      </c>
      <c r="J92">
        <v>4</v>
      </c>
      <c r="K92">
        <v>2</v>
      </c>
      <c r="L92">
        <v>4</v>
      </c>
      <c r="M92">
        <v>4</v>
      </c>
      <c r="N92">
        <v>2</v>
      </c>
      <c r="O92">
        <v>4</v>
      </c>
      <c r="P92">
        <v>2</v>
      </c>
      <c r="Q92">
        <v>4</v>
      </c>
      <c r="R92" t="s">
        <v>91</v>
      </c>
      <c r="S92">
        <v>0</v>
      </c>
      <c r="T92">
        <v>1</v>
      </c>
      <c r="U92">
        <v>0</v>
      </c>
      <c r="V92">
        <v>1</v>
      </c>
      <c r="W92">
        <v>0</v>
      </c>
      <c r="X92">
        <v>1</v>
      </c>
      <c r="Y92">
        <v>0</v>
      </c>
      <c r="Z92">
        <v>2</v>
      </c>
      <c r="AA92">
        <v>3</v>
      </c>
      <c r="AB92">
        <v>3</v>
      </c>
      <c r="AC92">
        <v>3</v>
      </c>
      <c r="AD92">
        <v>4</v>
      </c>
      <c r="AE92">
        <v>2</v>
      </c>
      <c r="AF92">
        <v>1</v>
      </c>
      <c r="AG92">
        <v>3</v>
      </c>
      <c r="AH92">
        <v>1</v>
      </c>
      <c r="AI92">
        <v>5.2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0DC57-8F63-4011-AD2E-D6F0D349B385}">
  <dimension ref="A1:AH92"/>
  <sheetViews>
    <sheetView topLeftCell="AA1" zoomScale="90" zoomScaleNormal="90" workbookViewId="0"/>
  </sheetViews>
  <sheetFormatPr defaultRowHeight="14.4" x14ac:dyDescent="0.3"/>
  <cols>
    <col min="1" max="1" width="15.44140625" customWidth="1"/>
    <col min="2" max="2" width="85.33203125" customWidth="1"/>
    <col min="3" max="3" width="12.44140625" customWidth="1"/>
    <col min="4" max="4" width="17.33203125" customWidth="1"/>
    <col min="5" max="5" width="16.77734375" customWidth="1"/>
    <col min="6" max="6" width="15.21875" customWidth="1"/>
    <col min="7" max="7" width="16.6640625" customWidth="1"/>
    <col min="8" max="8" width="21.88671875" customWidth="1"/>
    <col min="9" max="9" width="20.109375" customWidth="1"/>
    <col min="10" max="10" width="19.44140625" customWidth="1"/>
    <col min="11" max="11" width="20.44140625" customWidth="1"/>
    <col min="12" max="12" width="13.44140625" customWidth="1"/>
    <col min="13" max="13" width="19.109375" customWidth="1"/>
    <col min="14" max="14" width="20.88671875" customWidth="1"/>
    <col min="15" max="15" width="17.5546875" customWidth="1"/>
    <col min="16" max="16" width="13.77734375" customWidth="1"/>
    <col min="17" max="17" width="69.21875" customWidth="1"/>
    <col min="18" max="18" width="14.109375" customWidth="1"/>
    <col min="19" max="19" width="13.44140625" customWidth="1"/>
    <col min="20" max="20" width="14.77734375" customWidth="1"/>
    <col min="21" max="21" width="17.33203125" customWidth="1"/>
    <col min="22" max="22" width="14.21875" customWidth="1"/>
    <col min="23" max="23" width="18" customWidth="1"/>
    <col min="24" max="24" width="11.6640625" customWidth="1"/>
    <col min="25" max="25" width="15.44140625" customWidth="1"/>
    <col min="26" max="26" width="20.5546875" customWidth="1"/>
    <col min="27" max="27" width="20.109375" customWidth="1"/>
    <col min="28" max="28" width="23.77734375" customWidth="1"/>
    <col min="29" max="29" width="34.21875" customWidth="1"/>
    <col min="30" max="30" width="15" customWidth="1"/>
    <col min="31" max="31" width="16.77734375" customWidth="1"/>
    <col min="32" max="32" width="27.44140625" customWidth="1"/>
    <col min="33" max="33" width="16.77734375" customWidth="1"/>
    <col min="34" max="34" width="12.5546875" customWidth="1"/>
  </cols>
  <sheetData>
    <row r="1" spans="1:34" s="1" customFormat="1" x14ac:dyDescent="0.3">
      <c r="A1" s="1" t="s">
        <v>138</v>
      </c>
      <c r="B1" s="1" t="s">
        <v>139</v>
      </c>
      <c r="C1" s="1" t="s">
        <v>41</v>
      </c>
      <c r="D1" s="1" t="s">
        <v>96</v>
      </c>
      <c r="E1" s="1" t="s">
        <v>60</v>
      </c>
      <c r="F1" s="1" t="s">
        <v>99</v>
      </c>
      <c r="G1" s="1" t="s">
        <v>101</v>
      </c>
      <c r="H1" s="1" t="s">
        <v>140</v>
      </c>
      <c r="I1" s="1" t="s">
        <v>141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111</v>
      </c>
      <c r="Q1" s="1" t="s">
        <v>113</v>
      </c>
      <c r="R1" s="1" t="s">
        <v>71</v>
      </c>
      <c r="S1" s="1" t="s">
        <v>65</v>
      </c>
      <c r="T1" s="1" t="s">
        <v>117</v>
      </c>
      <c r="U1" s="1" t="s">
        <v>85</v>
      </c>
      <c r="V1" s="1" t="s">
        <v>86</v>
      </c>
      <c r="W1" s="1" t="s">
        <v>121</v>
      </c>
      <c r="X1" s="1" t="s">
        <v>123</v>
      </c>
      <c r="Y1" s="1" t="s">
        <v>154</v>
      </c>
      <c r="Z1" s="1" t="s">
        <v>148</v>
      </c>
      <c r="AA1" s="1" t="s">
        <v>149</v>
      </c>
      <c r="AB1" s="1" t="s">
        <v>150</v>
      </c>
      <c r="AC1" s="1" t="s">
        <v>151</v>
      </c>
      <c r="AD1" s="1" t="s">
        <v>130</v>
      </c>
      <c r="AE1" s="1" t="s">
        <v>152</v>
      </c>
      <c r="AF1" s="1" t="s">
        <v>133</v>
      </c>
      <c r="AG1" s="1" t="s">
        <v>153</v>
      </c>
      <c r="AH1" s="1" t="s">
        <v>136</v>
      </c>
    </row>
    <row r="2" spans="1:34" x14ac:dyDescent="0.3">
      <c r="A2">
        <v>8</v>
      </c>
      <c r="B2" t="s">
        <v>35</v>
      </c>
      <c r="C2" t="str">
        <f>IF(Survey_AI!D2=1, "Yes", IF(Survey_AI!D2=0, "No", ""))</f>
        <v>Yes</v>
      </c>
      <c r="D2" t="str">
        <f>IF(Survey_AI!E2=1, "Yes", IF(Survey_AI!E2=0, "No", ""))</f>
        <v>Yes</v>
      </c>
      <c r="E2" t="str">
        <f>IF(Survey_AI!F2=1, "Yes", IF(Survey_AI!F2=0, "No", ""))</f>
        <v>No</v>
      </c>
      <c r="F2" t="str">
        <f>IF(Survey_AI!G2=1, "Yes", IF(Survey_AI!G2=0, "No", ""))</f>
        <v>No</v>
      </c>
      <c r="G2" t="str">
        <f>IF(Survey_AI!H2=1, "Yes", IF(Survey_AI!H2=0, "No", ""))</f>
        <v>No</v>
      </c>
      <c r="H2" t="str">
        <f>IF(Survey_AI!I2=1, "Strongly Disagree", IF(Survey_AI!I2=2, "Partially Disagree", IF(Survey_AI!I2=3, "Neutral", IF(Survey_AI!I2=4, "Partially Agree", IF(Survey_AI!I2=5, "Fully Agree", "Invalid")))))</f>
        <v>Strongly Disagree</v>
      </c>
      <c r="I2" t="str">
        <f>IF(Survey_AI!J2=1, "Strongly Disagree", IF(Survey_AI!J2=2, "Partially Disagree", IF(Survey_AI!J2=3, "Neutral", IF(Survey_AI!J2=4, "Partially Agree", IF(Survey_AI!J2=5, "Fully Agree", "Invalid")))))</f>
        <v>Partially Disagree</v>
      </c>
      <c r="J2" t="str">
        <f>IF(Survey_AI!K2=1, "Strongly Disagree", IF(Survey_AI!K2=2, "Partially Disagree", IF(Survey_AI!K2=3, "Neutral", IF(Survey_AI!K2=4, "Partially Agree", IF(Survey_AI!K2=5, "Fully Agree", "Invalid")))))</f>
        <v>Fully Agree</v>
      </c>
      <c r="K2" t="str">
        <f>IF(Survey_AI!L2=1, "Strongly Disagree", IF(Survey_AI!L2=2, "Partially Disagree", IF(Survey_AI!L2=3, "Neutral", IF(Survey_AI!L2=4, "Partially Agree", IF(Survey_AI!L2=5, "Fully Agree", "Invalid")))))</f>
        <v>Strongly Disagree</v>
      </c>
      <c r="L2" t="str">
        <f>IF(Survey_AI!M2=1, "Strongly Disagree", IF(Survey_AI!M2=2, "Partially Disagree", IF(Survey_AI!M2=3, "Neutral", IF(Survey_AI!M2=4, "Partially Agree", IF(Survey_AI!M2=5, "Fully Agree", "Invalid")))))</f>
        <v>Partially Agree</v>
      </c>
      <c r="M2" t="str">
        <f>IF(Survey_AI!N2=1, "Strongly Disagree", IF(Survey_AI!N2=2, "Partially Disagree", IF(Survey_AI!N2=3, "Neutral", IF(Survey_AI!N2=4, "Partially Agree", IF(Survey_AI!N2=5, "Fully Agree", "Invalid")))))</f>
        <v>Partially Disagree</v>
      </c>
      <c r="N2" t="str">
        <f>IF(Survey_AI!O2=1, "Strongly Disagree", IF(Survey_AI!O2=2, "Partially Disagree", IF(Survey_AI!O2=3, "Neutral", IF(Survey_AI!O2=4, "Partially Agree", IF(Survey_AI!O2=5, "Fully Agree", "Invalid")))))</f>
        <v>Partially Agree</v>
      </c>
      <c r="O2" t="str">
        <f>IF(Survey_AI!P2=1, "Strongly Disagree", IF(Survey_AI!P2=2, "Partially Disagree", IF(Survey_AI!P2=3, "Neutral", IF(Survey_AI!P2=4, "Partially Agree", IF(Survey_AI!P2=5, "Fully Agree", "Invalid")))))</f>
        <v>Partially Disagree</v>
      </c>
      <c r="P2" t="str">
        <f>IF(Survey_AI!Q2=1, "Curiosity", IF(Survey_AI!Q2=2, "Fear", IF(Survey_AI!Q2=3, "Indifference", IF(Survey_AI!Q2=4, "Trust", "Invalid"))))</f>
        <v>Curiosity</v>
      </c>
      <c r="Q2" t="s">
        <v>36</v>
      </c>
      <c r="R2" t="str">
        <f>IF(Survey_AI!S2=1, "Yes", IF(Survey_AI!S2=0, "No", ""))</f>
        <v>Yes</v>
      </c>
      <c r="S2" t="str">
        <f>IF(Survey_AI!T2=1, "Yes", IF(Survey_AI!T2=0, "No", ""))</f>
        <v>Yes</v>
      </c>
      <c r="T2" t="str">
        <f>IF(Survey_AI!U2=1, "Yes", IF(Survey_AI!U2=0, "No", ""))</f>
        <v>No</v>
      </c>
      <c r="U2" t="str">
        <f>IF(Survey_AI!V2=1, "Yes", IF(Survey_AI!V2=0, "No", ""))</f>
        <v>No</v>
      </c>
      <c r="V2" t="str">
        <f>IF(Survey_AI!W2=1, "Yes", IF(Survey_AI!W2=0, "No", ""))</f>
        <v>Yes</v>
      </c>
      <c r="W2" t="str">
        <f>IF(Survey_AI!X2=1, "Yes", IF(Survey_AI!X2=0, "No", ""))</f>
        <v>No</v>
      </c>
      <c r="X2" t="str">
        <f>IF(Survey_AI!Y2=1, "Yes", IF(Survey_AI!Y2=0, "No", ""))</f>
        <v>No</v>
      </c>
      <c r="Y2">
        <v>9</v>
      </c>
      <c r="Z2" t="str">
        <f>IF(Survey_AI!AA2=1,"AI Assistant",IF(Survey_AI!AA2=2,"Time Management",IF(Survey_AI!AA2=3,"Engaging Lessons",IF(Survey_AI!AA2=4,"Other","Invalid"))))</f>
        <v>Engaging Lessons</v>
      </c>
      <c r="AA2" t="str">
        <f>IF(Survey_AI!AB2=1,"Personalized Lessons",IF(Survey_AI!AB2=2,"Universal Access",IF(Survey_AI!AB2=3,"Engaging Lessons",IF(Survey_AI!AB2=4,"Other","Invalid"))))</f>
        <v>Personalized Lessons</v>
      </c>
      <c r="AB2" t="str">
        <f>IF(Survey_AI!AC2=1,"Auto Grading",IF(Survey_AI!AC2=2,"Fewer Errors",IF(Survey_AI!AC2=3,"Constant Feedback",IF(Survey_AI!AC2=4,"Other","Invalid"))))</f>
        <v>Fewer Errors</v>
      </c>
      <c r="AC2" t="str">
        <f>IF(Survey_AI!AD2=1,"No Student-Teacher Bond",IF(Survey_AI!AD2=2,"Internet Addiction",IF(Survey_AI!AD2=3,"Fewer Interactions",IF(Survey_AI!AD2=4,"Data Loss","Invalid"))))</f>
        <v>Fewer Interactions</v>
      </c>
      <c r="AD2" t="str">
        <f>IF(Survey_AI!AE2=1,"Female",IF(Survey_AI!AE2=2,"Male","Invalid"))</f>
        <v>Female</v>
      </c>
      <c r="AE2" t="str">
        <f>IF(Survey_AI!AF2=1,"Year 2",IF(Survey_AI!AF2=2,"Year 3","Invalid"))</f>
        <v>Year 3</v>
      </c>
      <c r="AF2" t="str">
        <f>IF(Survey_AI!AG2=1,"Economic Cybernetics",IF(Survey_AI!AG2=2,"Statistics &amp; Forecasting",IF(Survey_AI!AG2=3,"Economic Informatics","Invalid")))</f>
        <v>Statistics &amp; Forecasting</v>
      </c>
      <c r="AG2" t="str">
        <f>IF(Survey_AI!AH2=1,"Yes",IF(Survey_AI!AH2=0,"No","Invalid"))</f>
        <v>Yes</v>
      </c>
      <c r="AH2">
        <v>9.1999999999999993</v>
      </c>
    </row>
    <row r="3" spans="1:34" x14ac:dyDescent="0.3">
      <c r="A3">
        <v>7</v>
      </c>
      <c r="B3" t="s">
        <v>37</v>
      </c>
      <c r="C3" t="str">
        <f>IF(Survey_AI!D3=1, "Yes", IF(Survey_AI!D3=0, "No", ""))</f>
        <v>Yes</v>
      </c>
      <c r="D3" t="str">
        <f>IF(Survey_AI!E3=1, "Yes", IF(Survey_AI!E3=0, "No", ""))</f>
        <v>No</v>
      </c>
      <c r="E3" t="str">
        <f>IF(Survey_AI!F3=1, "Yes", IF(Survey_AI!F3=0, "No", ""))</f>
        <v>Yes</v>
      </c>
      <c r="F3" t="str">
        <f>IF(Survey_AI!G3=1, "Yes", IF(Survey_AI!G3=0, "No", ""))</f>
        <v>No</v>
      </c>
      <c r="G3" t="str">
        <f>IF(Survey_AI!H3=1, "Yes", IF(Survey_AI!H3=0, "No", ""))</f>
        <v>No</v>
      </c>
      <c r="H3" t="str">
        <f>IF(Survey_AI!I3=1, "Strongly Disagree", IF(Survey_AI!I3=2, "Partially Disagree", IF(Survey_AI!I3=3, "Neutral", IF(Survey_AI!I3=4, "Partially Agree", IF(Survey_AI!I3=5, "Fully Agree", "Invalid")))))</f>
        <v>Partially Disagree</v>
      </c>
      <c r="I3" t="str">
        <f>IF(Survey_AI!J3=1, "Strongly Disagree", IF(Survey_AI!J3=2, "Partially Disagree", IF(Survey_AI!J3=3, "Neutral", IF(Survey_AI!J3=4, "Partially Agree", IF(Survey_AI!J3=5, "Fully Agree", "Invalid")))))</f>
        <v>Neutral</v>
      </c>
      <c r="J3" t="str">
        <f>IF(Survey_AI!K3=1, "Strongly Disagree", IF(Survey_AI!K3=2, "Partially Disagree", IF(Survey_AI!K3=3, "Neutral", IF(Survey_AI!K3=4, "Partially Agree", IF(Survey_AI!K3=5, "Fully Agree", "Invalid")))))</f>
        <v>Partially Agree</v>
      </c>
      <c r="K3" t="str">
        <f>IF(Survey_AI!L3=1, "Strongly Disagree", IF(Survey_AI!L3=2, "Partially Disagree", IF(Survey_AI!L3=3, "Neutral", IF(Survey_AI!L3=4, "Partially Agree", IF(Survey_AI!L3=5, "Fully Agree", "Invalid")))))</f>
        <v>Strongly Disagree</v>
      </c>
      <c r="L3" t="str">
        <f>IF(Survey_AI!M3=1, "Strongly Disagree", IF(Survey_AI!M3=2, "Partially Disagree", IF(Survey_AI!M3=3, "Neutral", IF(Survey_AI!M3=4, "Partially Agree", IF(Survey_AI!M3=5, "Fully Agree", "Invalid")))))</f>
        <v>Neutral</v>
      </c>
      <c r="M3" t="str">
        <f>IF(Survey_AI!N3=1, "Strongly Disagree", IF(Survey_AI!N3=2, "Partially Disagree", IF(Survey_AI!N3=3, "Neutral", IF(Survey_AI!N3=4, "Partially Agree", IF(Survey_AI!N3=5, "Fully Agree", "Invalid")))))</f>
        <v>Neutral</v>
      </c>
      <c r="N3" t="str">
        <f>IF(Survey_AI!O3=1, "Strongly Disagree", IF(Survey_AI!O3=2, "Partially Disagree", IF(Survey_AI!O3=3, "Neutral", IF(Survey_AI!O3=4, "Partially Agree", IF(Survey_AI!O3=5, "Fully Agree", "Invalid")))))</f>
        <v>Partially Agree</v>
      </c>
      <c r="O3" t="str">
        <f>IF(Survey_AI!P3=1, "Strongly Disagree", IF(Survey_AI!P3=2, "Partially Disagree", IF(Survey_AI!P3=3, "Neutral", IF(Survey_AI!P3=4, "Partially Agree", IF(Survey_AI!P3=5, "Fully Agree", "Invalid")))))</f>
        <v>Neutral</v>
      </c>
      <c r="P3" t="str">
        <f>IF(Survey_AI!Q3=1, "Curiosity", IF(Survey_AI!Q3=2, "Fear", IF(Survey_AI!Q3=3, "Indifference", IF(Survey_AI!Q3=4, "Trust", "Invalid"))))</f>
        <v>Curiosity</v>
      </c>
      <c r="Q3" t="s">
        <v>38</v>
      </c>
      <c r="R3" t="str">
        <f>IF(Survey_AI!S3=1, "Yes", IF(Survey_AI!S3=0, "No", ""))</f>
        <v>No</v>
      </c>
      <c r="S3" t="str">
        <f>IF(Survey_AI!T3=1, "Yes", IF(Survey_AI!T3=0, "No", ""))</f>
        <v>Yes</v>
      </c>
      <c r="T3" t="str">
        <f>IF(Survey_AI!U3=1, "Yes", IF(Survey_AI!U3=0, "No", ""))</f>
        <v>Yes</v>
      </c>
      <c r="U3" t="str">
        <f>IF(Survey_AI!V3=1, "Yes", IF(Survey_AI!V3=0, "No", ""))</f>
        <v>Yes</v>
      </c>
      <c r="V3" t="str">
        <f>IF(Survey_AI!W3=1, "Yes", IF(Survey_AI!W3=0, "No", ""))</f>
        <v>No</v>
      </c>
      <c r="W3" t="str">
        <f>IF(Survey_AI!X3=1, "Yes", IF(Survey_AI!X3=0, "No", ""))</f>
        <v>No</v>
      </c>
      <c r="X3" t="str">
        <f>IF(Survey_AI!Y3=1, "Yes", IF(Survey_AI!Y3=0, "No", ""))</f>
        <v>No</v>
      </c>
      <c r="Y3">
        <v>6</v>
      </c>
      <c r="Z3" t="str">
        <f>IF(Survey_AI!AA3=1,"AI Assistant",IF(Survey_AI!AA3=2,"Time Management",IF(Survey_AI!AA3=3,"Engaging Lessons",IF(Survey_AI!AA3=4,"Other","Invalid"))))</f>
        <v>Time Management</v>
      </c>
      <c r="AA3" t="str">
        <f>IF(Survey_AI!AB3=1,"Personalized Lessons",IF(Survey_AI!AB3=2,"Universal Access",IF(Survey_AI!AB3=3,"Engaging Lessons",IF(Survey_AI!AB3=4,"Other","Invalid"))))</f>
        <v>Universal Access</v>
      </c>
      <c r="AB3" t="str">
        <f>IF(Survey_AI!AC3=1,"Auto Grading",IF(Survey_AI!AC3=2,"Fewer Errors",IF(Survey_AI!AC3=3,"Constant Feedback",IF(Survey_AI!AC3=4,"Other","Invalid"))))</f>
        <v>Auto Grading</v>
      </c>
      <c r="AC3" t="str">
        <f>IF(Survey_AI!AD3=1,"No Student-Teacher Bond",IF(Survey_AI!AD3=2,"Internet Addiction",IF(Survey_AI!AD3=3,"Fewer Interactions",IF(Survey_AI!AD3=4,"Data Loss","Invalid"))))</f>
        <v>Internet Addiction</v>
      </c>
      <c r="AD3" t="str">
        <f>IF(Survey_AI!AE3=1,"Female",IF(Survey_AI!AE3=2,"Male","Invalid"))</f>
        <v>Male</v>
      </c>
      <c r="AE3" t="str">
        <f>IF(Survey_AI!AF3=1,"Year 2",IF(Survey_AI!AF3=2,"Year 3","Invalid"))</f>
        <v>Year 3</v>
      </c>
      <c r="AF3" t="str">
        <f>IF(Survey_AI!AG3=1,"Economic Cybernetics",IF(Survey_AI!AG3=2,"Statistics &amp; Forecasting",IF(Survey_AI!AG3=3,"Economic Informatics","Invalid")))</f>
        <v>Statistics &amp; Forecasting</v>
      </c>
      <c r="AG3" t="str">
        <f>IF(Survey_AI!AH3=1,"Yes",IF(Survey_AI!AH3=0,"No","Invalid"))</f>
        <v>Yes</v>
      </c>
      <c r="AH3">
        <v>7.7</v>
      </c>
    </row>
    <row r="4" spans="1:34" x14ac:dyDescent="0.3">
      <c r="A4">
        <v>5</v>
      </c>
      <c r="B4" t="s">
        <v>35</v>
      </c>
      <c r="C4" t="str">
        <f>IF(Survey_AI!D4=1, "Yes", IF(Survey_AI!D4=0, "No", ""))</f>
        <v>Yes</v>
      </c>
      <c r="D4" t="str">
        <f>IF(Survey_AI!E4=1, "Yes", IF(Survey_AI!E4=0, "No", ""))</f>
        <v>Yes</v>
      </c>
      <c r="E4" t="str">
        <f>IF(Survey_AI!F4=1, "Yes", IF(Survey_AI!F4=0, "No", ""))</f>
        <v>No</v>
      </c>
      <c r="F4" t="str">
        <f>IF(Survey_AI!G4=1, "Yes", IF(Survey_AI!G4=0, "No", ""))</f>
        <v>No</v>
      </c>
      <c r="G4" t="str">
        <f>IF(Survey_AI!H4=1, "Yes", IF(Survey_AI!H4=0, "No", ""))</f>
        <v>No</v>
      </c>
      <c r="H4" t="str">
        <f>IF(Survey_AI!I4=1, "Strongly Disagree", IF(Survey_AI!I4=2, "Partially Disagree", IF(Survey_AI!I4=3, "Neutral", IF(Survey_AI!I4=4, "Partially Agree", IF(Survey_AI!I4=5, "Fully Agree", "Invalid")))))</f>
        <v>Partially Disagree</v>
      </c>
      <c r="I4" t="str">
        <f>IF(Survey_AI!J4=1, "Strongly Disagree", IF(Survey_AI!J4=2, "Partially Disagree", IF(Survey_AI!J4=3, "Neutral", IF(Survey_AI!J4=4, "Partially Agree", IF(Survey_AI!J4=5, "Fully Agree", "Invalid")))))</f>
        <v>Strongly Disagree</v>
      </c>
      <c r="J4" t="str">
        <f>IF(Survey_AI!K4=1, "Strongly Disagree", IF(Survey_AI!K4=2, "Partially Disagree", IF(Survey_AI!K4=3, "Neutral", IF(Survey_AI!K4=4, "Partially Agree", IF(Survey_AI!K4=5, "Fully Agree", "Invalid")))))</f>
        <v>Partially Agree</v>
      </c>
      <c r="K4" t="str">
        <f>IF(Survey_AI!L4=1, "Strongly Disagree", IF(Survey_AI!L4=2, "Partially Disagree", IF(Survey_AI!L4=3, "Neutral", IF(Survey_AI!L4=4, "Partially Agree", IF(Survey_AI!L4=5, "Fully Agree", "Invalid")))))</f>
        <v>Strongly Disagree</v>
      </c>
      <c r="L4" t="str">
        <f>IF(Survey_AI!M4=1, "Strongly Disagree", IF(Survey_AI!M4=2, "Partially Disagree", IF(Survey_AI!M4=3, "Neutral", IF(Survey_AI!M4=4, "Partially Agree", IF(Survey_AI!M4=5, "Fully Agree", "Invalid")))))</f>
        <v>Neutral</v>
      </c>
      <c r="M4" t="str">
        <f>IF(Survey_AI!N4=1, "Strongly Disagree", IF(Survey_AI!N4=2, "Partially Disagree", IF(Survey_AI!N4=3, "Neutral", IF(Survey_AI!N4=4, "Partially Agree", IF(Survey_AI!N4=5, "Fully Agree", "Invalid")))))</f>
        <v>Strongly Disagree</v>
      </c>
      <c r="N4" t="str">
        <f>IF(Survey_AI!O4=1, "Strongly Disagree", IF(Survey_AI!O4=2, "Partially Disagree", IF(Survey_AI!O4=3, "Neutral", IF(Survey_AI!O4=4, "Partially Agree", IF(Survey_AI!O4=5, "Fully Agree", "Invalid")))))</f>
        <v>Neutral</v>
      </c>
      <c r="O4" t="str">
        <f>IF(Survey_AI!P4=1, "Strongly Disagree", IF(Survey_AI!P4=2, "Partially Disagree", IF(Survey_AI!P4=3, "Neutral", IF(Survey_AI!P4=4, "Partially Agree", IF(Survey_AI!P4=5, "Fully Agree", "Invalid")))))</f>
        <v>Partially Disagree</v>
      </c>
      <c r="P4" t="str">
        <f>IF(Survey_AI!Q4=1, "Curiosity", IF(Survey_AI!Q4=2, "Fear", IF(Survey_AI!Q4=3, "Indifference", IF(Survey_AI!Q4=4, "Trust", "Invalid"))))</f>
        <v>Curiosity</v>
      </c>
      <c r="Q4" t="s">
        <v>39</v>
      </c>
      <c r="R4" t="str">
        <f>IF(Survey_AI!S4=1, "Yes", IF(Survey_AI!S4=0, "No", ""))</f>
        <v>Yes</v>
      </c>
      <c r="S4" t="str">
        <f>IF(Survey_AI!T4=1, "Yes", IF(Survey_AI!T4=0, "No", ""))</f>
        <v>No</v>
      </c>
      <c r="T4" t="str">
        <f>IF(Survey_AI!U4=1, "Yes", IF(Survey_AI!U4=0, "No", ""))</f>
        <v>No</v>
      </c>
      <c r="U4" t="str">
        <f>IF(Survey_AI!V4=1, "Yes", IF(Survey_AI!V4=0, "No", ""))</f>
        <v>No</v>
      </c>
      <c r="V4" t="str">
        <f>IF(Survey_AI!W4=1, "Yes", IF(Survey_AI!W4=0, "No", ""))</f>
        <v>Yes</v>
      </c>
      <c r="W4" t="str">
        <f>IF(Survey_AI!X4=1, "Yes", IF(Survey_AI!X4=0, "No", ""))</f>
        <v>Yes</v>
      </c>
      <c r="X4" t="str">
        <f>IF(Survey_AI!Y4=1, "Yes", IF(Survey_AI!Y4=0, "No", ""))</f>
        <v>No</v>
      </c>
      <c r="Y4">
        <v>6</v>
      </c>
      <c r="Z4" t="str">
        <f>IF(Survey_AI!AA4=1,"AI Assistant",IF(Survey_AI!AA4=2,"Time Management",IF(Survey_AI!AA4=3,"Engaging Lessons",IF(Survey_AI!AA4=4,"Other","Invalid"))))</f>
        <v>Engaging Lessons</v>
      </c>
      <c r="AA4" t="str">
        <f>IF(Survey_AI!AB4=1,"Personalized Lessons",IF(Survey_AI!AB4=2,"Universal Access",IF(Survey_AI!AB4=3,"Engaging Lessons",IF(Survey_AI!AB4=4,"Other","Invalid"))))</f>
        <v>Engaging Lessons</v>
      </c>
      <c r="AB4" t="str">
        <f>IF(Survey_AI!AC4=1,"Auto Grading",IF(Survey_AI!AC4=2,"Fewer Errors",IF(Survey_AI!AC4=3,"Constant Feedback",IF(Survey_AI!AC4=4,"Other","Invalid"))))</f>
        <v>Constant Feedback</v>
      </c>
      <c r="AC4" t="str">
        <f>IF(Survey_AI!AD4=1,"No Student-Teacher Bond",IF(Survey_AI!AD4=2,"Internet Addiction",IF(Survey_AI!AD4=3,"Fewer Interactions",IF(Survey_AI!AD4=4,"Data Loss","Invalid"))))</f>
        <v>Data Loss</v>
      </c>
      <c r="AD4" t="str">
        <f>IF(Survey_AI!AE4=1,"Female",IF(Survey_AI!AE4=2,"Male","Invalid"))</f>
        <v>Male</v>
      </c>
      <c r="AE4" t="str">
        <f>IF(Survey_AI!AF4=1,"Year 2",IF(Survey_AI!AF4=2,"Year 3","Invalid"))</f>
        <v>Year 3</v>
      </c>
      <c r="AF4" t="str">
        <f>IF(Survey_AI!AG4=1,"Economic Cybernetics",IF(Survey_AI!AG4=2,"Statistics &amp; Forecasting",IF(Survey_AI!AG4=3,"Economic Informatics","Invalid")))</f>
        <v>Statistics &amp; Forecasting</v>
      </c>
      <c r="AG4" t="str">
        <f>IF(Survey_AI!AH4=1,"Yes",IF(Survey_AI!AH4=0,"No","Invalid"))</f>
        <v>No</v>
      </c>
      <c r="AH4">
        <v>7.2</v>
      </c>
    </row>
    <row r="5" spans="1:34" x14ac:dyDescent="0.3">
      <c r="A5">
        <v>5</v>
      </c>
      <c r="B5" t="s">
        <v>37</v>
      </c>
      <c r="C5" t="str">
        <f>IF(Survey_AI!D5=1, "Yes", IF(Survey_AI!D5=0, "No", ""))</f>
        <v>Yes</v>
      </c>
      <c r="D5" t="str">
        <f>IF(Survey_AI!E5=1, "Yes", IF(Survey_AI!E5=0, "No", ""))</f>
        <v>No</v>
      </c>
      <c r="E5" t="str">
        <f>IF(Survey_AI!F5=1, "Yes", IF(Survey_AI!F5=0, "No", ""))</f>
        <v>Yes</v>
      </c>
      <c r="F5" t="str">
        <f>IF(Survey_AI!G5=1, "Yes", IF(Survey_AI!G5=0, "No", ""))</f>
        <v>No</v>
      </c>
      <c r="G5" t="str">
        <f>IF(Survey_AI!H5=1, "Yes", IF(Survey_AI!H5=0, "No", ""))</f>
        <v>No</v>
      </c>
      <c r="H5" t="str">
        <f>IF(Survey_AI!I5=1, "Strongly Disagree", IF(Survey_AI!I5=2, "Partially Disagree", IF(Survey_AI!I5=3, "Neutral", IF(Survey_AI!I5=4, "Partially Agree", IF(Survey_AI!I5=5, "Fully Agree", "Invalid")))))</f>
        <v>Partially Agree</v>
      </c>
      <c r="I5" t="str">
        <f>IF(Survey_AI!J5=1, "Strongly Disagree", IF(Survey_AI!J5=2, "Partially Disagree", IF(Survey_AI!J5=3, "Neutral", IF(Survey_AI!J5=4, "Partially Agree", IF(Survey_AI!J5=5, "Fully Agree", "Invalid")))))</f>
        <v>Partially Agree</v>
      </c>
      <c r="J5" t="str">
        <f>IF(Survey_AI!K5=1, "Strongly Disagree", IF(Survey_AI!K5=2, "Partially Disagree", IF(Survey_AI!K5=3, "Neutral", IF(Survey_AI!K5=4, "Partially Agree", IF(Survey_AI!K5=5, "Fully Agree", "Invalid")))))</f>
        <v>Fully Agree</v>
      </c>
      <c r="K5" t="str">
        <f>IF(Survey_AI!L5=1, "Strongly Disagree", IF(Survey_AI!L5=2, "Partially Disagree", IF(Survey_AI!L5=3, "Neutral", IF(Survey_AI!L5=4, "Partially Agree", IF(Survey_AI!L5=5, "Fully Agree", "Invalid")))))</f>
        <v>Neutral</v>
      </c>
      <c r="L5" t="str">
        <f>IF(Survey_AI!M5=1, "Strongly Disagree", IF(Survey_AI!M5=2, "Partially Disagree", IF(Survey_AI!M5=3, "Neutral", IF(Survey_AI!M5=4, "Partially Agree", IF(Survey_AI!M5=5, "Fully Agree", "Invalid")))))</f>
        <v>Partially Agree</v>
      </c>
      <c r="M5" t="str">
        <f>IF(Survey_AI!N5=1, "Strongly Disagree", IF(Survey_AI!N5=2, "Partially Disagree", IF(Survey_AI!N5=3, "Neutral", IF(Survey_AI!N5=4, "Partially Agree", IF(Survey_AI!N5=5, "Fully Agree", "Invalid")))))</f>
        <v>Neutral</v>
      </c>
      <c r="N5" t="str">
        <f>IF(Survey_AI!O5=1, "Strongly Disagree", IF(Survey_AI!O5=2, "Partially Disagree", IF(Survey_AI!O5=3, "Neutral", IF(Survey_AI!O5=4, "Partially Agree", IF(Survey_AI!O5=5, "Fully Agree", "Invalid")))))</f>
        <v>Neutral</v>
      </c>
      <c r="O5" t="str">
        <f>IF(Survey_AI!P5=1, "Strongly Disagree", IF(Survey_AI!P5=2, "Partially Disagree", IF(Survey_AI!P5=3, "Neutral", IF(Survey_AI!P5=4, "Partially Agree", IF(Survey_AI!P5=5, "Fully Agree", "Invalid")))))</f>
        <v>Partially Agree</v>
      </c>
      <c r="P5" t="str">
        <f>IF(Survey_AI!Q5=1, "Curiosity", IF(Survey_AI!Q5=2, "Fear", IF(Survey_AI!Q5=3, "Indifference", IF(Survey_AI!Q5=4, "Trust", "Invalid"))))</f>
        <v>Curiosity</v>
      </c>
      <c r="Q5" t="s">
        <v>40</v>
      </c>
      <c r="R5" t="str">
        <f>IF(Survey_AI!S5=1, "Yes", IF(Survey_AI!S5=0, "No", ""))</f>
        <v>Yes</v>
      </c>
      <c r="S5" t="str">
        <f>IF(Survey_AI!T5=1, "Yes", IF(Survey_AI!T5=0, "No", ""))</f>
        <v>Yes</v>
      </c>
      <c r="T5" t="str">
        <f>IF(Survey_AI!U5=1, "Yes", IF(Survey_AI!U5=0, "No", ""))</f>
        <v>No</v>
      </c>
      <c r="U5" t="str">
        <f>IF(Survey_AI!V5=1, "Yes", IF(Survey_AI!V5=0, "No", ""))</f>
        <v>No</v>
      </c>
      <c r="V5" t="str">
        <f>IF(Survey_AI!W5=1, "Yes", IF(Survey_AI!W5=0, "No", ""))</f>
        <v>No</v>
      </c>
      <c r="W5" t="str">
        <f>IF(Survey_AI!X5=1, "Yes", IF(Survey_AI!X5=0, "No", ""))</f>
        <v>No</v>
      </c>
      <c r="X5" t="str">
        <f>IF(Survey_AI!Y5=1, "Yes", IF(Survey_AI!Y5=0, "No", ""))</f>
        <v>No</v>
      </c>
      <c r="Y5">
        <v>9</v>
      </c>
      <c r="Z5" t="str">
        <f>IF(Survey_AI!AA5=1,"AI Assistant",IF(Survey_AI!AA5=2,"Time Management",IF(Survey_AI!AA5=3,"Engaging Lessons",IF(Survey_AI!AA5=4,"Other","Invalid"))))</f>
        <v>AI Assistant</v>
      </c>
      <c r="AA5" t="str">
        <f>IF(Survey_AI!AB5=1,"Personalized Lessons",IF(Survey_AI!AB5=2,"Universal Access",IF(Survey_AI!AB5=3,"Engaging Lessons",IF(Survey_AI!AB5=4,"Other","Invalid"))))</f>
        <v>Universal Access</v>
      </c>
      <c r="AB5" t="str">
        <f>IF(Survey_AI!AC5=1,"Auto Grading",IF(Survey_AI!AC5=2,"Fewer Errors",IF(Survey_AI!AC5=3,"Constant Feedback",IF(Survey_AI!AC5=4,"Other","Invalid"))))</f>
        <v>Fewer Errors</v>
      </c>
      <c r="AC5" t="str">
        <f>IF(Survey_AI!AD5=1,"No Student-Teacher Bond",IF(Survey_AI!AD5=2,"Internet Addiction",IF(Survey_AI!AD5=3,"Fewer Interactions",IF(Survey_AI!AD5=4,"Data Loss","Invalid"))))</f>
        <v>Fewer Interactions</v>
      </c>
      <c r="AD5" t="str">
        <f>IF(Survey_AI!AE5=1,"Female",IF(Survey_AI!AE5=2,"Male","Invalid"))</f>
        <v>Female</v>
      </c>
      <c r="AE5" t="str">
        <f>IF(Survey_AI!AF5=1,"Year 2",IF(Survey_AI!AF5=2,"Year 3","Invalid"))</f>
        <v>Year 3</v>
      </c>
      <c r="AF5" t="str">
        <f>IF(Survey_AI!AG5=1,"Economic Cybernetics",IF(Survey_AI!AG5=2,"Statistics &amp; Forecasting",IF(Survey_AI!AG5=3,"Economic Informatics","Invalid")))</f>
        <v>Statistics &amp; Forecasting</v>
      </c>
      <c r="AG5" t="str">
        <f>IF(Survey_AI!AH5=1,"Yes",IF(Survey_AI!AH5=0,"No","Invalid"))</f>
        <v>Yes</v>
      </c>
      <c r="AH5">
        <v>8.1999999999999993</v>
      </c>
    </row>
    <row r="6" spans="1:34" x14ac:dyDescent="0.3">
      <c r="A6">
        <v>4</v>
      </c>
      <c r="B6" t="s">
        <v>41</v>
      </c>
      <c r="C6" t="str">
        <f>IF(Survey_AI!D6=1, "Yes", IF(Survey_AI!D6=0, "No", ""))</f>
        <v>Yes</v>
      </c>
      <c r="D6" t="str">
        <f>IF(Survey_AI!E6=1, "Yes", IF(Survey_AI!E6=0, "No", ""))</f>
        <v>No</v>
      </c>
      <c r="E6" t="str">
        <f>IF(Survey_AI!F6=1, "Yes", IF(Survey_AI!F6=0, "No", ""))</f>
        <v>No</v>
      </c>
      <c r="F6" t="str">
        <f>IF(Survey_AI!G6=1, "Yes", IF(Survey_AI!G6=0, "No", ""))</f>
        <v>No</v>
      </c>
      <c r="G6" t="str">
        <f>IF(Survey_AI!H6=1, "Yes", IF(Survey_AI!H6=0, "No", ""))</f>
        <v>No</v>
      </c>
      <c r="H6" t="str">
        <f>IF(Survey_AI!I6=1, "Strongly Disagree", IF(Survey_AI!I6=2, "Partially Disagree", IF(Survey_AI!I6=3, "Neutral", IF(Survey_AI!I6=4, "Partially Agree", IF(Survey_AI!I6=5, "Fully Agree", "Invalid")))))</f>
        <v>Strongly Disagree</v>
      </c>
      <c r="I6" t="str">
        <f>IF(Survey_AI!J6=1, "Strongly Disagree", IF(Survey_AI!J6=2, "Partially Disagree", IF(Survey_AI!J6=3, "Neutral", IF(Survey_AI!J6=4, "Partially Agree", IF(Survey_AI!J6=5, "Fully Agree", "Invalid")))))</f>
        <v>Partially Disagree</v>
      </c>
      <c r="J6" t="str">
        <f>IF(Survey_AI!K6=1, "Strongly Disagree", IF(Survey_AI!K6=2, "Partially Disagree", IF(Survey_AI!K6=3, "Neutral", IF(Survey_AI!K6=4, "Partially Agree", IF(Survey_AI!K6=5, "Fully Agree", "Invalid")))))</f>
        <v>Fully Agree</v>
      </c>
      <c r="K6" t="str">
        <f>IF(Survey_AI!L6=1, "Strongly Disagree", IF(Survey_AI!L6=2, "Partially Disagree", IF(Survey_AI!L6=3, "Neutral", IF(Survey_AI!L6=4, "Partially Agree", IF(Survey_AI!L6=5, "Fully Agree", "Invalid")))))</f>
        <v>Strongly Disagree</v>
      </c>
      <c r="L6" t="str">
        <f>IF(Survey_AI!M6=1, "Strongly Disagree", IF(Survey_AI!M6=2, "Partially Disagree", IF(Survey_AI!M6=3, "Neutral", IF(Survey_AI!M6=4, "Partially Agree", IF(Survey_AI!M6=5, "Fully Agree", "Invalid")))))</f>
        <v>Neutral</v>
      </c>
      <c r="M6" t="str">
        <f>IF(Survey_AI!N6=1, "Strongly Disagree", IF(Survey_AI!N6=2, "Partially Disagree", IF(Survey_AI!N6=3, "Neutral", IF(Survey_AI!N6=4, "Partially Agree", IF(Survey_AI!N6=5, "Fully Agree", "Invalid")))))</f>
        <v>Strongly Disagree</v>
      </c>
      <c r="N6" t="str">
        <f>IF(Survey_AI!O6=1, "Strongly Disagree", IF(Survey_AI!O6=2, "Partially Disagree", IF(Survey_AI!O6=3, "Neutral", IF(Survey_AI!O6=4, "Partially Agree", IF(Survey_AI!O6=5, "Fully Agree", "Invalid")))))</f>
        <v>Partially Agree</v>
      </c>
      <c r="O6" t="str">
        <f>IF(Survey_AI!P6=1, "Strongly Disagree", IF(Survey_AI!P6=2, "Partially Disagree", IF(Survey_AI!P6=3, "Neutral", IF(Survey_AI!P6=4, "Partially Agree", IF(Survey_AI!P6=5, "Fully Agree", "Invalid")))))</f>
        <v>Partially Disagree</v>
      </c>
      <c r="P6" t="str">
        <f>IF(Survey_AI!Q6=1, "Curiosity", IF(Survey_AI!Q6=2, "Fear", IF(Survey_AI!Q6=3, "Indifference", IF(Survey_AI!Q6=4, "Trust", "Invalid"))))</f>
        <v>Curiosity</v>
      </c>
      <c r="Q6" t="s">
        <v>42</v>
      </c>
      <c r="R6" t="str">
        <f>IF(Survey_AI!S6=1, "Yes", IF(Survey_AI!S6=0, "No", ""))</f>
        <v>Yes</v>
      </c>
      <c r="S6" t="str">
        <f>IF(Survey_AI!T6=1, "Yes", IF(Survey_AI!T6=0, "No", ""))</f>
        <v>Yes</v>
      </c>
      <c r="T6" t="str">
        <f>IF(Survey_AI!U6=1, "Yes", IF(Survey_AI!U6=0, "No", ""))</f>
        <v>Yes</v>
      </c>
      <c r="U6" t="str">
        <f>IF(Survey_AI!V6=1, "Yes", IF(Survey_AI!V6=0, "No", ""))</f>
        <v>Yes</v>
      </c>
      <c r="V6" t="str">
        <f>IF(Survey_AI!W6=1, "Yes", IF(Survey_AI!W6=0, "No", ""))</f>
        <v>No</v>
      </c>
      <c r="W6" t="str">
        <f>IF(Survey_AI!X6=1, "Yes", IF(Survey_AI!X6=0, "No", ""))</f>
        <v>No</v>
      </c>
      <c r="X6" t="str">
        <f>IF(Survey_AI!Y6=1, "Yes", IF(Survey_AI!Y6=0, "No", ""))</f>
        <v>No</v>
      </c>
      <c r="Y6">
        <v>8</v>
      </c>
      <c r="Z6" t="str">
        <f>IF(Survey_AI!AA6=1,"AI Assistant",IF(Survey_AI!AA6=2,"Time Management",IF(Survey_AI!AA6=3,"Engaging Lessons",IF(Survey_AI!AA6=4,"Other","Invalid"))))</f>
        <v>Engaging Lessons</v>
      </c>
      <c r="AA6" t="str">
        <f>IF(Survey_AI!AB6=1,"Personalized Lessons",IF(Survey_AI!AB6=2,"Universal Access",IF(Survey_AI!AB6=3,"Engaging Lessons",IF(Survey_AI!AB6=4,"Other","Invalid"))))</f>
        <v>Universal Access</v>
      </c>
      <c r="AB6" t="str">
        <f>IF(Survey_AI!AC6=1,"Auto Grading",IF(Survey_AI!AC6=2,"Fewer Errors",IF(Survey_AI!AC6=3,"Constant Feedback",IF(Survey_AI!AC6=4,"Other","Invalid"))))</f>
        <v>Constant Feedback</v>
      </c>
      <c r="AC6" t="str">
        <f>IF(Survey_AI!AD6=1,"No Student-Teacher Bond",IF(Survey_AI!AD6=2,"Internet Addiction",IF(Survey_AI!AD6=3,"Fewer Interactions",IF(Survey_AI!AD6=4,"Data Loss","Invalid"))))</f>
        <v>Data Loss</v>
      </c>
      <c r="AD6" t="str">
        <f>IF(Survey_AI!AE6=1,"Female",IF(Survey_AI!AE6=2,"Male","Invalid"))</f>
        <v>Female</v>
      </c>
      <c r="AE6" t="str">
        <f>IF(Survey_AI!AF6=1,"Year 2",IF(Survey_AI!AF6=2,"Year 3","Invalid"))</f>
        <v>Year 3</v>
      </c>
      <c r="AF6" t="str">
        <f>IF(Survey_AI!AG6=1,"Economic Cybernetics",IF(Survey_AI!AG6=2,"Statistics &amp; Forecasting",IF(Survey_AI!AG6=3,"Economic Informatics","Invalid")))</f>
        <v>Statistics &amp; Forecasting</v>
      </c>
      <c r="AG6" t="str">
        <f>IF(Survey_AI!AH6=1,"Yes",IF(Survey_AI!AH6=0,"No","Invalid"))</f>
        <v>Yes</v>
      </c>
      <c r="AH6">
        <v>7.7</v>
      </c>
    </row>
    <row r="7" spans="1:34" x14ac:dyDescent="0.3">
      <c r="A7">
        <v>5</v>
      </c>
      <c r="B7" t="s">
        <v>43</v>
      </c>
      <c r="C7" t="str">
        <f>IF(Survey_AI!D7=1, "Yes", IF(Survey_AI!D7=0, "No", ""))</f>
        <v>Yes</v>
      </c>
      <c r="D7" t="str">
        <f>IF(Survey_AI!E7=1, "Yes", IF(Survey_AI!E7=0, "No", ""))</f>
        <v>No</v>
      </c>
      <c r="E7" t="str">
        <f>IF(Survey_AI!F7=1, "Yes", IF(Survey_AI!F7=0, "No", ""))</f>
        <v>No</v>
      </c>
      <c r="F7" t="str">
        <f>IF(Survey_AI!G7=1, "Yes", IF(Survey_AI!G7=0, "No", ""))</f>
        <v>Yes</v>
      </c>
      <c r="G7" t="str">
        <f>IF(Survey_AI!H7=1, "Yes", IF(Survey_AI!H7=0, "No", ""))</f>
        <v>No</v>
      </c>
      <c r="H7" t="str">
        <f>IF(Survey_AI!I7=1, "Strongly Disagree", IF(Survey_AI!I7=2, "Partially Disagree", IF(Survey_AI!I7=3, "Neutral", IF(Survey_AI!I7=4, "Partially Agree", IF(Survey_AI!I7=5, "Fully Agree", "Invalid")))))</f>
        <v>Neutral</v>
      </c>
      <c r="I7" t="str">
        <f>IF(Survey_AI!J7=1, "Strongly Disagree", IF(Survey_AI!J7=2, "Partially Disagree", IF(Survey_AI!J7=3, "Neutral", IF(Survey_AI!J7=4, "Partially Agree", IF(Survey_AI!J7=5, "Fully Agree", "Invalid")))))</f>
        <v>Partially Agree</v>
      </c>
      <c r="J7" t="str">
        <f>IF(Survey_AI!K7=1, "Strongly Disagree", IF(Survey_AI!K7=2, "Partially Disagree", IF(Survey_AI!K7=3, "Neutral", IF(Survey_AI!K7=4, "Partially Agree", IF(Survey_AI!K7=5, "Fully Agree", "Invalid")))))</f>
        <v>Partially Agree</v>
      </c>
      <c r="K7" t="str">
        <f>IF(Survey_AI!L7=1, "Strongly Disagree", IF(Survey_AI!L7=2, "Partially Disagree", IF(Survey_AI!L7=3, "Neutral", IF(Survey_AI!L7=4, "Partially Agree", IF(Survey_AI!L7=5, "Fully Agree", "Invalid")))))</f>
        <v>Neutral</v>
      </c>
      <c r="L7" t="str">
        <f>IF(Survey_AI!M7=1, "Strongly Disagree", IF(Survey_AI!M7=2, "Partially Disagree", IF(Survey_AI!M7=3, "Neutral", IF(Survey_AI!M7=4, "Partially Agree", IF(Survey_AI!M7=5, "Fully Agree", "Invalid")))))</f>
        <v>Partially Agree</v>
      </c>
      <c r="M7" t="str">
        <f>IF(Survey_AI!N7=1, "Strongly Disagree", IF(Survey_AI!N7=2, "Partially Disagree", IF(Survey_AI!N7=3, "Neutral", IF(Survey_AI!N7=4, "Partially Agree", IF(Survey_AI!N7=5, "Fully Agree", "Invalid")))))</f>
        <v>Neutral</v>
      </c>
      <c r="N7" t="str">
        <f>IF(Survey_AI!O7=1, "Strongly Disagree", IF(Survey_AI!O7=2, "Partially Disagree", IF(Survey_AI!O7=3, "Neutral", IF(Survey_AI!O7=4, "Partially Agree", IF(Survey_AI!O7=5, "Fully Agree", "Invalid")))))</f>
        <v>Neutral</v>
      </c>
      <c r="O7" t="str">
        <f>IF(Survey_AI!P7=1, "Strongly Disagree", IF(Survey_AI!P7=2, "Partially Disagree", IF(Survey_AI!P7=3, "Neutral", IF(Survey_AI!P7=4, "Partially Agree", IF(Survey_AI!P7=5, "Fully Agree", "Invalid")))))</f>
        <v>Partially Agree</v>
      </c>
      <c r="P7" t="str">
        <f>IF(Survey_AI!Q7=1, "Curiosity", IF(Survey_AI!Q7=2, "Fear", IF(Survey_AI!Q7=3, "Indifference", IF(Survey_AI!Q7=4, "Trust", "Invalid"))))</f>
        <v>Fear</v>
      </c>
      <c r="Q7" t="s">
        <v>44</v>
      </c>
      <c r="R7" t="str">
        <f>IF(Survey_AI!S7=1, "Yes", IF(Survey_AI!S7=0, "No", ""))</f>
        <v>Yes</v>
      </c>
      <c r="S7" t="str">
        <f>IF(Survey_AI!T7=1, "Yes", IF(Survey_AI!T7=0, "No", ""))</f>
        <v>No</v>
      </c>
      <c r="T7" t="str">
        <f>IF(Survey_AI!U7=1, "Yes", IF(Survey_AI!U7=0, "No", ""))</f>
        <v>Yes</v>
      </c>
      <c r="U7" t="str">
        <f>IF(Survey_AI!V7=1, "Yes", IF(Survey_AI!V7=0, "No", ""))</f>
        <v>No</v>
      </c>
      <c r="V7" t="str">
        <f>IF(Survey_AI!W7=1, "Yes", IF(Survey_AI!W7=0, "No", ""))</f>
        <v>No</v>
      </c>
      <c r="W7" t="str">
        <f>IF(Survey_AI!X7=1, "Yes", IF(Survey_AI!X7=0, "No", ""))</f>
        <v>Yes</v>
      </c>
      <c r="X7" t="str">
        <f>IF(Survey_AI!Y7=1, "Yes", IF(Survey_AI!Y7=0, "No", ""))</f>
        <v>No</v>
      </c>
      <c r="Y7">
        <v>6</v>
      </c>
      <c r="Z7" t="str">
        <f>IF(Survey_AI!AA7=1,"AI Assistant",IF(Survey_AI!AA7=2,"Time Management",IF(Survey_AI!AA7=3,"Engaging Lessons",IF(Survey_AI!AA7=4,"Other","Invalid"))))</f>
        <v>AI Assistant</v>
      </c>
      <c r="AA7" t="str">
        <f>IF(Survey_AI!AB7=1,"Personalized Lessons",IF(Survey_AI!AB7=2,"Universal Access",IF(Survey_AI!AB7=3,"Engaging Lessons",IF(Survey_AI!AB7=4,"Other","Invalid"))))</f>
        <v>Universal Access</v>
      </c>
      <c r="AB7" t="str">
        <f>IF(Survey_AI!AC7=1,"Auto Grading",IF(Survey_AI!AC7=2,"Fewer Errors",IF(Survey_AI!AC7=3,"Constant Feedback",IF(Survey_AI!AC7=4,"Other","Invalid"))))</f>
        <v>Constant Feedback</v>
      </c>
      <c r="AC7" t="str">
        <f>IF(Survey_AI!AD7=1,"No Student-Teacher Bond",IF(Survey_AI!AD7=2,"Internet Addiction",IF(Survey_AI!AD7=3,"Fewer Interactions",IF(Survey_AI!AD7=4,"Data Loss","Invalid"))))</f>
        <v>No Student-Teacher Bond</v>
      </c>
      <c r="AD7" t="str">
        <f>IF(Survey_AI!AE7=1,"Female",IF(Survey_AI!AE7=2,"Male","Invalid"))</f>
        <v>Female</v>
      </c>
      <c r="AE7" t="str">
        <f>IF(Survey_AI!AF7=1,"Year 2",IF(Survey_AI!AF7=2,"Year 3","Invalid"))</f>
        <v>Year 3</v>
      </c>
      <c r="AF7" t="str">
        <f>IF(Survey_AI!AG7=1,"Economic Cybernetics",IF(Survey_AI!AG7=2,"Statistics &amp; Forecasting",IF(Survey_AI!AG7=3,"Economic Informatics","Invalid")))</f>
        <v>Statistics &amp; Forecasting</v>
      </c>
      <c r="AG7" t="str">
        <f>IF(Survey_AI!AH7=1,"Yes",IF(Survey_AI!AH7=0,"No","Invalid"))</f>
        <v>Yes</v>
      </c>
      <c r="AH7">
        <v>7.7</v>
      </c>
    </row>
    <row r="8" spans="1:34" x14ac:dyDescent="0.3">
      <c r="A8">
        <v>7</v>
      </c>
      <c r="B8" t="s">
        <v>45</v>
      </c>
      <c r="C8" t="str">
        <f>IF(Survey_AI!D8=1, "Yes", IF(Survey_AI!D8=0, "No", ""))</f>
        <v>No</v>
      </c>
      <c r="D8" t="str">
        <f>IF(Survey_AI!E8=1, "Yes", IF(Survey_AI!E8=0, "No", ""))</f>
        <v>Yes</v>
      </c>
      <c r="E8" t="str">
        <f>IF(Survey_AI!F8=1, "Yes", IF(Survey_AI!F8=0, "No", ""))</f>
        <v>Yes</v>
      </c>
      <c r="F8" t="str">
        <f>IF(Survey_AI!G8=1, "Yes", IF(Survey_AI!G8=0, "No", ""))</f>
        <v>Yes</v>
      </c>
      <c r="G8" t="str">
        <f>IF(Survey_AI!H8=1, "Yes", IF(Survey_AI!H8=0, "No", ""))</f>
        <v>No</v>
      </c>
      <c r="H8" t="str">
        <f>IF(Survey_AI!I8=1, "Strongly Disagree", IF(Survey_AI!I8=2, "Partially Disagree", IF(Survey_AI!I8=3, "Neutral", IF(Survey_AI!I8=4, "Partially Agree", IF(Survey_AI!I8=5, "Fully Agree", "Invalid")))))</f>
        <v>Strongly Disagree</v>
      </c>
      <c r="I8" t="str">
        <f>IF(Survey_AI!J8=1, "Strongly Disagree", IF(Survey_AI!J8=2, "Partially Disagree", IF(Survey_AI!J8=3, "Neutral", IF(Survey_AI!J8=4, "Partially Agree", IF(Survey_AI!J8=5, "Fully Agree", "Invalid")))))</f>
        <v>Partially Disagree</v>
      </c>
      <c r="J8" t="str">
        <f>IF(Survey_AI!K8=1, "Strongly Disagree", IF(Survey_AI!K8=2, "Partially Disagree", IF(Survey_AI!K8=3, "Neutral", IF(Survey_AI!K8=4, "Partially Agree", IF(Survey_AI!K8=5, "Fully Agree", "Invalid")))))</f>
        <v>Partially Agree</v>
      </c>
      <c r="K8" t="str">
        <f>IF(Survey_AI!L8=1, "Strongly Disagree", IF(Survey_AI!L8=2, "Partially Disagree", IF(Survey_AI!L8=3, "Neutral", IF(Survey_AI!L8=4, "Partially Agree", IF(Survey_AI!L8=5, "Fully Agree", "Invalid")))))</f>
        <v>Strongly Disagree</v>
      </c>
      <c r="L8" t="str">
        <f>IF(Survey_AI!M8=1, "Strongly Disagree", IF(Survey_AI!M8=2, "Partially Disagree", IF(Survey_AI!M8=3, "Neutral", IF(Survey_AI!M8=4, "Partially Agree", IF(Survey_AI!M8=5, "Fully Agree", "Invalid")))))</f>
        <v>Fully Agree</v>
      </c>
      <c r="M8" t="str">
        <f>IF(Survey_AI!N8=1, "Strongly Disagree", IF(Survey_AI!N8=2, "Partially Disagree", IF(Survey_AI!N8=3, "Neutral", IF(Survey_AI!N8=4, "Partially Agree", IF(Survey_AI!N8=5, "Fully Agree", "Invalid")))))</f>
        <v>Partially Agree</v>
      </c>
      <c r="N8" t="str">
        <f>IF(Survey_AI!O8=1, "Strongly Disagree", IF(Survey_AI!O8=2, "Partially Disagree", IF(Survey_AI!O8=3, "Neutral", IF(Survey_AI!O8=4, "Partially Agree", IF(Survey_AI!O8=5, "Fully Agree", "Invalid")))))</f>
        <v>Partially Disagree</v>
      </c>
      <c r="O8" t="str">
        <f>IF(Survey_AI!P8=1, "Strongly Disagree", IF(Survey_AI!P8=2, "Partially Disagree", IF(Survey_AI!P8=3, "Neutral", IF(Survey_AI!P8=4, "Partially Agree", IF(Survey_AI!P8=5, "Fully Agree", "Invalid")))))</f>
        <v>Partially Agree</v>
      </c>
      <c r="P8" t="str">
        <f>IF(Survey_AI!Q8=1, "Curiosity", IF(Survey_AI!Q8=2, "Fear", IF(Survey_AI!Q8=3, "Indifference", IF(Survey_AI!Q8=4, "Trust", "Invalid"))))</f>
        <v>Curiosity</v>
      </c>
      <c r="Q8" t="s">
        <v>46</v>
      </c>
      <c r="R8" t="str">
        <f>IF(Survey_AI!S8=1, "Yes", IF(Survey_AI!S8=0, "No", ""))</f>
        <v>Yes</v>
      </c>
      <c r="S8" t="str">
        <f>IF(Survey_AI!T8=1, "Yes", IF(Survey_AI!T8=0, "No", ""))</f>
        <v>Yes</v>
      </c>
      <c r="T8" t="str">
        <f>IF(Survey_AI!U8=1, "Yes", IF(Survey_AI!U8=0, "No", ""))</f>
        <v>No</v>
      </c>
      <c r="U8" t="str">
        <f>IF(Survey_AI!V8=1, "Yes", IF(Survey_AI!V8=0, "No", ""))</f>
        <v>Yes</v>
      </c>
      <c r="V8" t="str">
        <f>IF(Survey_AI!W8=1, "Yes", IF(Survey_AI!W8=0, "No", ""))</f>
        <v>No</v>
      </c>
      <c r="W8" t="str">
        <f>IF(Survey_AI!X8=1, "Yes", IF(Survey_AI!X8=0, "No", ""))</f>
        <v>No</v>
      </c>
      <c r="X8" t="str">
        <f>IF(Survey_AI!Y8=1, "Yes", IF(Survey_AI!Y8=0, "No", ""))</f>
        <v>No</v>
      </c>
      <c r="Y8">
        <v>10</v>
      </c>
      <c r="Z8" t="str">
        <f>IF(Survey_AI!AA8=1,"AI Assistant",IF(Survey_AI!AA8=2,"Time Management",IF(Survey_AI!AA8=3,"Engaging Lessons",IF(Survey_AI!AA8=4,"Other","Invalid"))))</f>
        <v>AI Assistant</v>
      </c>
      <c r="AA8" t="str">
        <f>IF(Survey_AI!AB8=1,"Personalized Lessons",IF(Survey_AI!AB8=2,"Universal Access",IF(Survey_AI!AB8=3,"Engaging Lessons",IF(Survey_AI!AB8=4,"Other","Invalid"))))</f>
        <v>Universal Access</v>
      </c>
      <c r="AB8" t="str">
        <f>IF(Survey_AI!AC8=1,"Auto Grading",IF(Survey_AI!AC8=2,"Fewer Errors",IF(Survey_AI!AC8=3,"Constant Feedback",IF(Survey_AI!AC8=4,"Other","Invalid"))))</f>
        <v>Auto Grading</v>
      </c>
      <c r="AC8" t="str">
        <f>IF(Survey_AI!AD8=1,"No Student-Teacher Bond",IF(Survey_AI!AD8=2,"Internet Addiction",IF(Survey_AI!AD8=3,"Fewer Interactions",IF(Survey_AI!AD8=4,"Data Loss","Invalid"))))</f>
        <v>Fewer Interactions</v>
      </c>
      <c r="AD8" t="str">
        <f>IF(Survey_AI!AE8=1,"Female",IF(Survey_AI!AE8=2,"Male","Invalid"))</f>
        <v>Female</v>
      </c>
      <c r="AE8" t="str">
        <f>IF(Survey_AI!AF8=1,"Year 2",IF(Survey_AI!AF8=2,"Year 3","Invalid"))</f>
        <v>Year 3</v>
      </c>
      <c r="AF8" t="str">
        <f>IF(Survey_AI!AG8=1,"Economic Cybernetics",IF(Survey_AI!AG8=2,"Statistics &amp; Forecasting",IF(Survey_AI!AG8=3,"Economic Informatics","Invalid")))</f>
        <v>Statistics &amp; Forecasting</v>
      </c>
      <c r="AG8" t="str">
        <f>IF(Survey_AI!AH8=1,"Yes",IF(Survey_AI!AH8=0,"No","Invalid"))</f>
        <v>No</v>
      </c>
      <c r="AH8">
        <v>7.2</v>
      </c>
    </row>
    <row r="9" spans="1:34" x14ac:dyDescent="0.3">
      <c r="A9">
        <v>6</v>
      </c>
      <c r="B9" t="s">
        <v>41</v>
      </c>
      <c r="C9" t="str">
        <f>IF(Survey_AI!D9=1, "Yes", IF(Survey_AI!D9=0, "No", ""))</f>
        <v>Yes</v>
      </c>
      <c r="D9" t="str">
        <f>IF(Survey_AI!E9=1, "Yes", IF(Survey_AI!E9=0, "No", ""))</f>
        <v>No</v>
      </c>
      <c r="E9" t="str">
        <f>IF(Survey_AI!F9=1, "Yes", IF(Survey_AI!F9=0, "No", ""))</f>
        <v>No</v>
      </c>
      <c r="F9" t="str">
        <f>IF(Survey_AI!G9=1, "Yes", IF(Survey_AI!G9=0, "No", ""))</f>
        <v>No</v>
      </c>
      <c r="G9" t="str">
        <f>IF(Survey_AI!H9=1, "Yes", IF(Survey_AI!H9=0, "No", ""))</f>
        <v>No</v>
      </c>
      <c r="H9" t="str">
        <f>IF(Survey_AI!I9=1, "Strongly Disagree", IF(Survey_AI!I9=2, "Partially Disagree", IF(Survey_AI!I9=3, "Neutral", IF(Survey_AI!I9=4, "Partially Agree", IF(Survey_AI!I9=5, "Fully Agree", "Invalid")))))</f>
        <v>Strongly Disagree</v>
      </c>
      <c r="I9" t="str">
        <f>IF(Survey_AI!J9=1, "Strongly Disagree", IF(Survey_AI!J9=2, "Partially Disagree", IF(Survey_AI!J9=3, "Neutral", IF(Survey_AI!J9=4, "Partially Agree", IF(Survey_AI!J9=5, "Fully Agree", "Invalid")))))</f>
        <v>Strongly Disagree</v>
      </c>
      <c r="J9" t="str">
        <f>IF(Survey_AI!K9=1, "Strongly Disagree", IF(Survey_AI!K9=2, "Partially Disagree", IF(Survey_AI!K9=3, "Neutral", IF(Survey_AI!K9=4, "Partially Agree", IF(Survey_AI!K9=5, "Fully Agree", "Invalid")))))</f>
        <v>Fully Agree</v>
      </c>
      <c r="K9" t="str">
        <f>IF(Survey_AI!L9=1, "Strongly Disagree", IF(Survey_AI!L9=2, "Partially Disagree", IF(Survey_AI!L9=3, "Neutral", IF(Survey_AI!L9=4, "Partially Agree", IF(Survey_AI!L9=5, "Fully Agree", "Invalid")))))</f>
        <v>Strongly Disagree</v>
      </c>
      <c r="L9" t="str">
        <f>IF(Survey_AI!M9=1, "Strongly Disagree", IF(Survey_AI!M9=2, "Partially Disagree", IF(Survey_AI!M9=3, "Neutral", IF(Survey_AI!M9=4, "Partially Agree", IF(Survey_AI!M9=5, "Fully Agree", "Invalid")))))</f>
        <v>Neutral</v>
      </c>
      <c r="M9" t="str">
        <f>IF(Survey_AI!N9=1, "Strongly Disagree", IF(Survey_AI!N9=2, "Partially Disagree", IF(Survey_AI!N9=3, "Neutral", IF(Survey_AI!N9=4, "Partially Agree", IF(Survey_AI!N9=5, "Fully Agree", "Invalid")))))</f>
        <v>Partially Disagree</v>
      </c>
      <c r="N9" t="str">
        <f>IF(Survey_AI!O9=1, "Strongly Disagree", IF(Survey_AI!O9=2, "Partially Disagree", IF(Survey_AI!O9=3, "Neutral", IF(Survey_AI!O9=4, "Partially Agree", IF(Survey_AI!O9=5, "Fully Agree", "Invalid")))))</f>
        <v>Neutral</v>
      </c>
      <c r="O9" t="str">
        <f>IF(Survey_AI!P9=1, "Strongly Disagree", IF(Survey_AI!P9=2, "Partially Disagree", IF(Survey_AI!P9=3, "Neutral", IF(Survey_AI!P9=4, "Partially Agree", IF(Survey_AI!P9=5, "Fully Agree", "Invalid")))))</f>
        <v>Partially Disagree</v>
      </c>
      <c r="P9" t="str">
        <f>IF(Survey_AI!Q9=1, "Curiosity", IF(Survey_AI!Q9=2, "Fear", IF(Survey_AI!Q9=3, "Indifference", IF(Survey_AI!Q9=4, "Trust", "Invalid"))))</f>
        <v>Curiosity</v>
      </c>
      <c r="Q9" t="s">
        <v>40</v>
      </c>
      <c r="R9" t="str">
        <f>IF(Survey_AI!S9=1, "Yes", IF(Survey_AI!S9=0, "No", ""))</f>
        <v>Yes</v>
      </c>
      <c r="S9" t="str">
        <f>IF(Survey_AI!T9=1, "Yes", IF(Survey_AI!T9=0, "No", ""))</f>
        <v>Yes</v>
      </c>
      <c r="T9" t="str">
        <f>IF(Survey_AI!U9=1, "Yes", IF(Survey_AI!U9=0, "No", ""))</f>
        <v>No</v>
      </c>
      <c r="U9" t="str">
        <f>IF(Survey_AI!V9=1, "Yes", IF(Survey_AI!V9=0, "No", ""))</f>
        <v>No</v>
      </c>
      <c r="V9" t="str">
        <f>IF(Survey_AI!W9=1, "Yes", IF(Survey_AI!W9=0, "No", ""))</f>
        <v>No</v>
      </c>
      <c r="W9" t="str">
        <f>IF(Survey_AI!X9=1, "Yes", IF(Survey_AI!X9=0, "No", ""))</f>
        <v>No</v>
      </c>
      <c r="X9" t="str">
        <f>IF(Survey_AI!Y9=1, "Yes", IF(Survey_AI!Y9=0, "No", ""))</f>
        <v>No</v>
      </c>
      <c r="Y9">
        <v>8</v>
      </c>
      <c r="Z9" t="str">
        <f>IF(Survey_AI!AA9=1,"AI Assistant",IF(Survey_AI!AA9=2,"Time Management",IF(Survey_AI!AA9=3,"Engaging Lessons",IF(Survey_AI!AA9=4,"Other","Invalid"))))</f>
        <v>Engaging Lessons</v>
      </c>
      <c r="AA9" t="str">
        <f>IF(Survey_AI!AB9=1,"Personalized Lessons",IF(Survey_AI!AB9=2,"Universal Access",IF(Survey_AI!AB9=3,"Engaging Lessons",IF(Survey_AI!AB9=4,"Other","Invalid"))))</f>
        <v>Engaging Lessons</v>
      </c>
      <c r="AB9" t="str">
        <f>IF(Survey_AI!AC9=1,"Auto Grading",IF(Survey_AI!AC9=2,"Fewer Errors",IF(Survey_AI!AC9=3,"Constant Feedback",IF(Survey_AI!AC9=4,"Other","Invalid"))))</f>
        <v>Constant Feedback</v>
      </c>
      <c r="AC9" t="str">
        <f>IF(Survey_AI!AD9=1,"No Student-Teacher Bond",IF(Survey_AI!AD9=2,"Internet Addiction",IF(Survey_AI!AD9=3,"Fewer Interactions",IF(Survey_AI!AD9=4,"Data Loss","Invalid"))))</f>
        <v>Fewer Interactions</v>
      </c>
      <c r="AD9" t="str">
        <f>IF(Survey_AI!AE9=1,"Female",IF(Survey_AI!AE9=2,"Male","Invalid"))</f>
        <v>Male</v>
      </c>
      <c r="AE9" t="str">
        <f>IF(Survey_AI!AF9=1,"Year 2",IF(Survey_AI!AF9=2,"Year 3","Invalid"))</f>
        <v>Year 3</v>
      </c>
      <c r="AF9" t="str">
        <f>IF(Survey_AI!AG9=1,"Economic Cybernetics",IF(Survey_AI!AG9=2,"Statistics &amp; Forecasting",IF(Survey_AI!AG9=3,"Economic Informatics","Invalid")))</f>
        <v>Statistics &amp; Forecasting</v>
      </c>
      <c r="AG9" t="str">
        <f>IF(Survey_AI!AH9=1,"Yes",IF(Survey_AI!AH9=0,"No","Invalid"))</f>
        <v>No</v>
      </c>
      <c r="AH9">
        <v>6.7</v>
      </c>
    </row>
    <row r="10" spans="1:34" x14ac:dyDescent="0.3">
      <c r="A10">
        <v>6</v>
      </c>
      <c r="B10" t="s">
        <v>47</v>
      </c>
      <c r="C10" t="str">
        <f>IF(Survey_AI!D10=1, "Yes", IF(Survey_AI!D10=0, "No", ""))</f>
        <v>Yes</v>
      </c>
      <c r="D10" t="str">
        <f>IF(Survey_AI!E10=1, "Yes", IF(Survey_AI!E10=0, "No", ""))</f>
        <v>Yes</v>
      </c>
      <c r="E10" t="str">
        <f>IF(Survey_AI!F10=1, "Yes", IF(Survey_AI!F10=0, "No", ""))</f>
        <v>No</v>
      </c>
      <c r="F10" t="str">
        <f>IF(Survey_AI!G10=1, "Yes", IF(Survey_AI!G10=0, "No", ""))</f>
        <v>Yes</v>
      </c>
      <c r="G10" t="str">
        <f>IF(Survey_AI!H10=1, "Yes", IF(Survey_AI!H10=0, "No", ""))</f>
        <v>No</v>
      </c>
      <c r="H10" t="str">
        <f>IF(Survey_AI!I10=1, "Strongly Disagree", IF(Survey_AI!I10=2, "Partially Disagree", IF(Survey_AI!I10=3, "Neutral", IF(Survey_AI!I10=4, "Partially Agree", IF(Survey_AI!I10=5, "Fully Agree", "Invalid")))))</f>
        <v>Partially Disagree</v>
      </c>
      <c r="I10" t="str">
        <f>IF(Survey_AI!J10=1, "Strongly Disagree", IF(Survey_AI!J10=2, "Partially Disagree", IF(Survey_AI!J10=3, "Neutral", IF(Survey_AI!J10=4, "Partially Agree", IF(Survey_AI!J10=5, "Fully Agree", "Invalid")))))</f>
        <v>Partially Agree</v>
      </c>
      <c r="J10" t="str">
        <f>IF(Survey_AI!K10=1, "Strongly Disagree", IF(Survey_AI!K10=2, "Partially Disagree", IF(Survey_AI!K10=3, "Neutral", IF(Survey_AI!K10=4, "Partially Agree", IF(Survey_AI!K10=5, "Fully Agree", "Invalid")))))</f>
        <v>Fully Agree</v>
      </c>
      <c r="K10" t="str">
        <f>IF(Survey_AI!L10=1, "Strongly Disagree", IF(Survey_AI!L10=2, "Partially Disagree", IF(Survey_AI!L10=3, "Neutral", IF(Survey_AI!L10=4, "Partially Agree", IF(Survey_AI!L10=5, "Fully Agree", "Invalid")))))</f>
        <v>Partially Disagree</v>
      </c>
      <c r="L10" t="str">
        <f>IF(Survey_AI!M10=1, "Strongly Disagree", IF(Survey_AI!M10=2, "Partially Disagree", IF(Survey_AI!M10=3, "Neutral", IF(Survey_AI!M10=4, "Partially Agree", IF(Survey_AI!M10=5, "Fully Agree", "Invalid")))))</f>
        <v>Fully Agree</v>
      </c>
      <c r="M10" t="str">
        <f>IF(Survey_AI!N10=1, "Strongly Disagree", IF(Survey_AI!N10=2, "Partially Disagree", IF(Survey_AI!N10=3, "Neutral", IF(Survey_AI!N10=4, "Partially Agree", IF(Survey_AI!N10=5, "Fully Agree", "Invalid")))))</f>
        <v>Partially Disagree</v>
      </c>
      <c r="N10" t="str">
        <f>IF(Survey_AI!O10=1, "Strongly Disagree", IF(Survey_AI!O10=2, "Partially Disagree", IF(Survey_AI!O10=3, "Neutral", IF(Survey_AI!O10=4, "Partially Agree", IF(Survey_AI!O10=5, "Fully Agree", "Invalid")))))</f>
        <v>Neutral</v>
      </c>
      <c r="O10" t="str">
        <f>IF(Survey_AI!P10=1, "Strongly Disagree", IF(Survey_AI!P10=2, "Partially Disagree", IF(Survey_AI!P10=3, "Neutral", IF(Survey_AI!P10=4, "Partially Agree", IF(Survey_AI!P10=5, "Fully Agree", "Invalid")))))</f>
        <v>Partially Agree</v>
      </c>
      <c r="P10" t="str">
        <f>IF(Survey_AI!Q10=1, "Curiosity", IF(Survey_AI!Q10=2, "Fear", IF(Survey_AI!Q10=3, "Indifference", IF(Survey_AI!Q10=4, "Trust", "Invalid"))))</f>
        <v>Curiosity</v>
      </c>
      <c r="Q10" t="s">
        <v>48</v>
      </c>
      <c r="R10" t="str">
        <f>IF(Survey_AI!S10=1, "Yes", IF(Survey_AI!S10=0, "No", ""))</f>
        <v>No</v>
      </c>
      <c r="S10" t="str">
        <f>IF(Survey_AI!T10=1, "Yes", IF(Survey_AI!T10=0, "No", ""))</f>
        <v>No</v>
      </c>
      <c r="T10" t="str">
        <f>IF(Survey_AI!U10=1, "Yes", IF(Survey_AI!U10=0, "No", ""))</f>
        <v>Yes</v>
      </c>
      <c r="U10" t="str">
        <f>IF(Survey_AI!V10=1, "Yes", IF(Survey_AI!V10=0, "No", ""))</f>
        <v>No</v>
      </c>
      <c r="V10" t="str">
        <f>IF(Survey_AI!W10=1, "Yes", IF(Survey_AI!W10=0, "No", ""))</f>
        <v>Yes</v>
      </c>
      <c r="W10" t="str">
        <f>IF(Survey_AI!X10=1, "Yes", IF(Survey_AI!X10=0, "No", ""))</f>
        <v>Yes</v>
      </c>
      <c r="X10" t="str">
        <f>IF(Survey_AI!Y10=1, "Yes", IF(Survey_AI!Y10=0, "No", ""))</f>
        <v>No</v>
      </c>
      <c r="Y10">
        <v>8</v>
      </c>
      <c r="Z10" t="str">
        <f>IF(Survey_AI!AA10=1,"AI Assistant",IF(Survey_AI!AA10=2,"Time Management",IF(Survey_AI!AA10=3,"Engaging Lessons",IF(Survey_AI!AA10=4,"Other","Invalid"))))</f>
        <v>Engaging Lessons</v>
      </c>
      <c r="AA10" t="str">
        <f>IF(Survey_AI!AB10=1,"Personalized Lessons",IF(Survey_AI!AB10=2,"Universal Access",IF(Survey_AI!AB10=3,"Engaging Lessons",IF(Survey_AI!AB10=4,"Other","Invalid"))))</f>
        <v>Universal Access</v>
      </c>
      <c r="AB10" t="str">
        <f>IF(Survey_AI!AC10=1,"Auto Grading",IF(Survey_AI!AC10=2,"Fewer Errors",IF(Survey_AI!AC10=3,"Constant Feedback",IF(Survey_AI!AC10=4,"Other","Invalid"))))</f>
        <v>Fewer Errors</v>
      </c>
      <c r="AC10" t="str">
        <f>IF(Survey_AI!AD10=1,"No Student-Teacher Bond",IF(Survey_AI!AD10=2,"Internet Addiction",IF(Survey_AI!AD10=3,"Fewer Interactions",IF(Survey_AI!AD10=4,"Data Loss","Invalid"))))</f>
        <v>No Student-Teacher Bond</v>
      </c>
      <c r="AD10" t="str">
        <f>IF(Survey_AI!AE10=1,"Female",IF(Survey_AI!AE10=2,"Male","Invalid"))</f>
        <v>Female</v>
      </c>
      <c r="AE10" t="str">
        <f>IF(Survey_AI!AF10=1,"Year 2",IF(Survey_AI!AF10=2,"Year 3","Invalid"))</f>
        <v>Year 3</v>
      </c>
      <c r="AF10" t="str">
        <f>IF(Survey_AI!AG10=1,"Economic Cybernetics",IF(Survey_AI!AG10=2,"Statistics &amp; Forecasting",IF(Survey_AI!AG10=3,"Economic Informatics","Invalid")))</f>
        <v>Statistics &amp; Forecasting</v>
      </c>
      <c r="AG10" t="str">
        <f>IF(Survey_AI!AH10=1,"Yes",IF(Survey_AI!AH10=0,"No","Invalid"))</f>
        <v>No</v>
      </c>
      <c r="AH10">
        <v>7.7</v>
      </c>
    </row>
    <row r="11" spans="1:34" x14ac:dyDescent="0.3">
      <c r="A11">
        <v>4</v>
      </c>
      <c r="B11" t="s">
        <v>41</v>
      </c>
      <c r="C11" t="str">
        <f>IF(Survey_AI!D11=1, "Yes", IF(Survey_AI!D11=0, "No", ""))</f>
        <v>Yes</v>
      </c>
      <c r="D11" t="str">
        <f>IF(Survey_AI!E11=1, "Yes", IF(Survey_AI!E11=0, "No", ""))</f>
        <v>No</v>
      </c>
      <c r="E11" t="str">
        <f>IF(Survey_AI!F11=1, "Yes", IF(Survey_AI!F11=0, "No", ""))</f>
        <v>No</v>
      </c>
      <c r="F11" t="str">
        <f>IF(Survey_AI!G11=1, "Yes", IF(Survey_AI!G11=0, "No", ""))</f>
        <v>No</v>
      </c>
      <c r="G11" t="str">
        <f>IF(Survey_AI!H11=1, "Yes", IF(Survey_AI!H11=0, "No", ""))</f>
        <v>No</v>
      </c>
      <c r="H11" t="str">
        <f>IF(Survey_AI!I11=1, "Strongly Disagree", IF(Survey_AI!I11=2, "Partially Disagree", IF(Survey_AI!I11=3, "Neutral", IF(Survey_AI!I11=4, "Partially Agree", IF(Survey_AI!I11=5, "Fully Agree", "Invalid")))))</f>
        <v>Partially Agree</v>
      </c>
      <c r="I11" t="str">
        <f>IF(Survey_AI!J11=1, "Strongly Disagree", IF(Survey_AI!J11=2, "Partially Disagree", IF(Survey_AI!J11=3, "Neutral", IF(Survey_AI!J11=4, "Partially Agree", IF(Survey_AI!J11=5, "Fully Agree", "Invalid")))))</f>
        <v>Partially Agree</v>
      </c>
      <c r="J11" t="str">
        <f>IF(Survey_AI!K11=1, "Strongly Disagree", IF(Survey_AI!K11=2, "Partially Disagree", IF(Survey_AI!K11=3, "Neutral", IF(Survey_AI!K11=4, "Partially Agree", IF(Survey_AI!K11=5, "Fully Agree", "Invalid")))))</f>
        <v>Partially Agree</v>
      </c>
      <c r="K11" t="str">
        <f>IF(Survey_AI!L11=1, "Strongly Disagree", IF(Survey_AI!L11=2, "Partially Disagree", IF(Survey_AI!L11=3, "Neutral", IF(Survey_AI!L11=4, "Partially Agree", IF(Survey_AI!L11=5, "Fully Agree", "Invalid")))))</f>
        <v>Neutral</v>
      </c>
      <c r="L11" t="str">
        <f>IF(Survey_AI!M11=1, "Strongly Disagree", IF(Survey_AI!M11=2, "Partially Disagree", IF(Survey_AI!M11=3, "Neutral", IF(Survey_AI!M11=4, "Partially Agree", IF(Survey_AI!M11=5, "Fully Agree", "Invalid")))))</f>
        <v>Partially Agree</v>
      </c>
      <c r="M11" t="str">
        <f>IF(Survey_AI!N11=1, "Strongly Disagree", IF(Survey_AI!N11=2, "Partially Disagree", IF(Survey_AI!N11=3, "Neutral", IF(Survey_AI!N11=4, "Partially Agree", IF(Survey_AI!N11=5, "Fully Agree", "Invalid")))))</f>
        <v>Neutral</v>
      </c>
      <c r="N11" t="str">
        <f>IF(Survey_AI!O11=1, "Strongly Disagree", IF(Survey_AI!O11=2, "Partially Disagree", IF(Survey_AI!O11=3, "Neutral", IF(Survey_AI!O11=4, "Partially Agree", IF(Survey_AI!O11=5, "Fully Agree", "Invalid")))))</f>
        <v>Neutral</v>
      </c>
      <c r="O11" t="str">
        <f>IF(Survey_AI!P11=1, "Strongly Disagree", IF(Survey_AI!P11=2, "Partially Disagree", IF(Survey_AI!P11=3, "Neutral", IF(Survey_AI!P11=4, "Partially Agree", IF(Survey_AI!P11=5, "Fully Agree", "Invalid")))))</f>
        <v>Partially Agree</v>
      </c>
      <c r="P11" t="str">
        <f>IF(Survey_AI!Q11=1, "Curiosity", IF(Survey_AI!Q11=2, "Fear", IF(Survey_AI!Q11=3, "Indifference", IF(Survey_AI!Q11=4, "Trust", "Invalid"))))</f>
        <v>Curiosity</v>
      </c>
      <c r="Q11" t="s">
        <v>42</v>
      </c>
      <c r="R11" t="str">
        <f>IF(Survey_AI!S11=1, "Yes", IF(Survey_AI!S11=0, "No", ""))</f>
        <v>Yes</v>
      </c>
      <c r="S11" t="str">
        <f>IF(Survey_AI!T11=1, "Yes", IF(Survey_AI!T11=0, "No", ""))</f>
        <v>Yes</v>
      </c>
      <c r="T11" t="str">
        <f>IF(Survey_AI!U11=1, "Yes", IF(Survey_AI!U11=0, "No", ""))</f>
        <v>Yes</v>
      </c>
      <c r="U11" t="str">
        <f>IF(Survey_AI!V11=1, "Yes", IF(Survey_AI!V11=0, "No", ""))</f>
        <v>Yes</v>
      </c>
      <c r="V11" t="str">
        <f>IF(Survey_AI!W11=1, "Yes", IF(Survey_AI!W11=0, "No", ""))</f>
        <v>No</v>
      </c>
      <c r="W11" t="str">
        <f>IF(Survey_AI!X11=1, "Yes", IF(Survey_AI!X11=0, "No", ""))</f>
        <v>No</v>
      </c>
      <c r="X11" t="str">
        <f>IF(Survey_AI!Y11=1, "Yes", IF(Survey_AI!Y11=0, "No", ""))</f>
        <v>No</v>
      </c>
      <c r="Y11">
        <v>7</v>
      </c>
      <c r="Z11" t="str">
        <f>IF(Survey_AI!AA11=1,"AI Assistant",IF(Survey_AI!AA11=2,"Time Management",IF(Survey_AI!AA11=3,"Engaging Lessons",IF(Survey_AI!AA11=4,"Other","Invalid"))))</f>
        <v>AI Assistant</v>
      </c>
      <c r="AA11" t="str">
        <f>IF(Survey_AI!AB11=1,"Personalized Lessons",IF(Survey_AI!AB11=2,"Universal Access",IF(Survey_AI!AB11=3,"Engaging Lessons",IF(Survey_AI!AB11=4,"Other","Invalid"))))</f>
        <v>Personalized Lessons</v>
      </c>
      <c r="AB11" t="str">
        <f>IF(Survey_AI!AC11=1,"Auto Grading",IF(Survey_AI!AC11=2,"Fewer Errors",IF(Survey_AI!AC11=3,"Constant Feedback",IF(Survey_AI!AC11=4,"Other","Invalid"))))</f>
        <v>Constant Feedback</v>
      </c>
      <c r="AC11" t="str">
        <f>IF(Survey_AI!AD11=1,"No Student-Teacher Bond",IF(Survey_AI!AD11=2,"Internet Addiction",IF(Survey_AI!AD11=3,"Fewer Interactions",IF(Survey_AI!AD11=4,"Data Loss","Invalid"))))</f>
        <v>No Student-Teacher Bond</v>
      </c>
      <c r="AD11" t="str">
        <f>IF(Survey_AI!AE11=1,"Female",IF(Survey_AI!AE11=2,"Male","Invalid"))</f>
        <v>Female</v>
      </c>
      <c r="AE11" t="str">
        <f>IF(Survey_AI!AF11=1,"Year 2",IF(Survey_AI!AF11=2,"Year 3","Invalid"))</f>
        <v>Year 3</v>
      </c>
      <c r="AF11" t="str">
        <f>IF(Survey_AI!AG11=1,"Economic Cybernetics",IF(Survey_AI!AG11=2,"Statistics &amp; Forecasting",IF(Survey_AI!AG11=3,"Economic Informatics","Invalid")))</f>
        <v>Economic Informatics</v>
      </c>
      <c r="AG11" t="str">
        <f>IF(Survey_AI!AH11=1,"Yes",IF(Survey_AI!AH11=0,"No","Invalid"))</f>
        <v>Yes</v>
      </c>
      <c r="AH11">
        <v>8.1999999999999993</v>
      </c>
    </row>
    <row r="12" spans="1:34" x14ac:dyDescent="0.3">
      <c r="A12">
        <v>4</v>
      </c>
      <c r="B12" t="s">
        <v>43</v>
      </c>
      <c r="C12" t="str">
        <f>IF(Survey_AI!D12=1, "Yes", IF(Survey_AI!D12=0, "No", ""))</f>
        <v>Yes</v>
      </c>
      <c r="D12" t="str">
        <f>IF(Survey_AI!E12=1, "Yes", IF(Survey_AI!E12=0, "No", ""))</f>
        <v>No</v>
      </c>
      <c r="E12" t="str">
        <f>IF(Survey_AI!F12=1, "Yes", IF(Survey_AI!F12=0, "No", ""))</f>
        <v>No</v>
      </c>
      <c r="F12" t="str">
        <f>IF(Survey_AI!G12=1, "Yes", IF(Survey_AI!G12=0, "No", ""))</f>
        <v>Yes</v>
      </c>
      <c r="G12" t="str">
        <f>IF(Survey_AI!H12=1, "Yes", IF(Survey_AI!H12=0, "No", ""))</f>
        <v>No</v>
      </c>
      <c r="H12" t="str">
        <f>IF(Survey_AI!I12=1, "Strongly Disagree", IF(Survey_AI!I12=2, "Partially Disagree", IF(Survey_AI!I12=3, "Neutral", IF(Survey_AI!I12=4, "Partially Agree", IF(Survey_AI!I12=5, "Fully Agree", "Invalid")))))</f>
        <v>Neutral</v>
      </c>
      <c r="I12" t="str">
        <f>IF(Survey_AI!J12=1, "Strongly Disagree", IF(Survey_AI!J12=2, "Partially Disagree", IF(Survey_AI!J12=3, "Neutral", IF(Survey_AI!J12=4, "Partially Agree", IF(Survey_AI!J12=5, "Fully Agree", "Invalid")))))</f>
        <v>Neutral</v>
      </c>
      <c r="J12" t="str">
        <f>IF(Survey_AI!K12=1, "Strongly Disagree", IF(Survey_AI!K12=2, "Partially Disagree", IF(Survey_AI!K12=3, "Neutral", IF(Survey_AI!K12=4, "Partially Agree", IF(Survey_AI!K12=5, "Fully Agree", "Invalid")))))</f>
        <v>Fully Agree</v>
      </c>
      <c r="K12" t="str">
        <f>IF(Survey_AI!L12=1, "Strongly Disagree", IF(Survey_AI!L12=2, "Partially Disagree", IF(Survey_AI!L12=3, "Neutral", IF(Survey_AI!L12=4, "Partially Agree", IF(Survey_AI!L12=5, "Fully Agree", "Invalid")))))</f>
        <v>Partially Disagree</v>
      </c>
      <c r="L12" t="str">
        <f>IF(Survey_AI!M12=1, "Strongly Disagree", IF(Survey_AI!M12=2, "Partially Disagree", IF(Survey_AI!M12=3, "Neutral", IF(Survey_AI!M12=4, "Partially Agree", IF(Survey_AI!M12=5, "Fully Agree", "Invalid")))))</f>
        <v>Partially Agree</v>
      </c>
      <c r="M12" t="str">
        <f>IF(Survey_AI!N12=1, "Strongly Disagree", IF(Survey_AI!N12=2, "Partially Disagree", IF(Survey_AI!N12=3, "Neutral", IF(Survey_AI!N12=4, "Partially Agree", IF(Survey_AI!N12=5, "Fully Agree", "Invalid")))))</f>
        <v>Strongly Disagree</v>
      </c>
      <c r="N12" t="str">
        <f>IF(Survey_AI!O12=1, "Strongly Disagree", IF(Survey_AI!O12=2, "Partially Disagree", IF(Survey_AI!O12=3, "Neutral", IF(Survey_AI!O12=4, "Partially Agree", IF(Survey_AI!O12=5, "Fully Agree", "Invalid")))))</f>
        <v>Partially Agree</v>
      </c>
      <c r="O12" t="str">
        <f>IF(Survey_AI!P12=1, "Strongly Disagree", IF(Survey_AI!P12=2, "Partially Disagree", IF(Survey_AI!P12=3, "Neutral", IF(Survey_AI!P12=4, "Partially Agree", IF(Survey_AI!P12=5, "Fully Agree", "Invalid")))))</f>
        <v>Neutral</v>
      </c>
      <c r="P12" t="str">
        <f>IF(Survey_AI!Q12=1, "Curiosity", IF(Survey_AI!Q12=2, "Fear", IF(Survey_AI!Q12=3, "Indifference", IF(Survey_AI!Q12=4, "Trust", "Invalid"))))</f>
        <v>Curiosity</v>
      </c>
      <c r="Q12" t="s">
        <v>49</v>
      </c>
      <c r="R12" t="str">
        <f>IF(Survey_AI!S12=1, "Yes", IF(Survey_AI!S12=0, "No", ""))</f>
        <v>Yes</v>
      </c>
      <c r="S12" t="str">
        <f>IF(Survey_AI!T12=1, "Yes", IF(Survey_AI!T12=0, "No", ""))</f>
        <v>Yes</v>
      </c>
      <c r="T12" t="str">
        <f>IF(Survey_AI!U12=1, "Yes", IF(Survey_AI!U12=0, "No", ""))</f>
        <v>Yes</v>
      </c>
      <c r="U12" t="str">
        <f>IF(Survey_AI!V12=1, "Yes", IF(Survey_AI!V12=0, "No", ""))</f>
        <v>Yes</v>
      </c>
      <c r="V12" t="str">
        <f>IF(Survey_AI!W12=1, "Yes", IF(Survey_AI!W12=0, "No", ""))</f>
        <v>Yes</v>
      </c>
      <c r="W12" t="str">
        <f>IF(Survey_AI!X12=1, "Yes", IF(Survey_AI!X12=0, "No", ""))</f>
        <v>Yes</v>
      </c>
      <c r="X12" t="str">
        <f>IF(Survey_AI!Y12=1, "Yes", IF(Survey_AI!Y12=0, "No", ""))</f>
        <v>No</v>
      </c>
      <c r="Y12">
        <v>10</v>
      </c>
      <c r="Z12" t="str">
        <f>IF(Survey_AI!AA12=1,"AI Assistant",IF(Survey_AI!AA12=2,"Time Management",IF(Survey_AI!AA12=3,"Engaging Lessons",IF(Survey_AI!AA12=4,"Other","Invalid"))))</f>
        <v>Time Management</v>
      </c>
      <c r="AA12" t="str">
        <f>IF(Survey_AI!AB12=1,"Personalized Lessons",IF(Survey_AI!AB12=2,"Universal Access",IF(Survey_AI!AB12=3,"Engaging Lessons",IF(Survey_AI!AB12=4,"Other","Invalid"))))</f>
        <v>Universal Access</v>
      </c>
      <c r="AB12" t="str">
        <f>IF(Survey_AI!AC12=1,"Auto Grading",IF(Survey_AI!AC12=2,"Fewer Errors",IF(Survey_AI!AC12=3,"Constant Feedback",IF(Survey_AI!AC12=4,"Other","Invalid"))))</f>
        <v>Constant Feedback</v>
      </c>
      <c r="AC12" t="str">
        <f>IF(Survey_AI!AD12=1,"No Student-Teacher Bond",IF(Survey_AI!AD12=2,"Internet Addiction",IF(Survey_AI!AD12=3,"Fewer Interactions",IF(Survey_AI!AD12=4,"Data Loss","Invalid"))))</f>
        <v>Fewer Interactions</v>
      </c>
      <c r="AD12" t="str">
        <f>IF(Survey_AI!AE12=1,"Female",IF(Survey_AI!AE12=2,"Male","Invalid"))</f>
        <v>Female</v>
      </c>
      <c r="AE12" t="str">
        <f>IF(Survey_AI!AF12=1,"Year 2",IF(Survey_AI!AF12=2,"Year 3","Invalid"))</f>
        <v>Year 3</v>
      </c>
      <c r="AF12" t="str">
        <f>IF(Survey_AI!AG12=1,"Economic Cybernetics",IF(Survey_AI!AG12=2,"Statistics &amp; Forecasting",IF(Survey_AI!AG12=3,"Economic Informatics","Invalid")))</f>
        <v>Economic Informatics</v>
      </c>
      <c r="AG12" t="str">
        <f>IF(Survey_AI!AH12=1,"Yes",IF(Survey_AI!AH12=0,"No","Invalid"))</f>
        <v>No</v>
      </c>
      <c r="AH12">
        <v>7.7</v>
      </c>
    </row>
    <row r="13" spans="1:34" x14ac:dyDescent="0.3">
      <c r="A13">
        <v>6</v>
      </c>
      <c r="B13" t="s">
        <v>41</v>
      </c>
      <c r="C13" t="str">
        <f>IF(Survey_AI!D13=1, "Yes", IF(Survey_AI!D13=0, "No", ""))</f>
        <v>Yes</v>
      </c>
      <c r="D13" t="str">
        <f>IF(Survey_AI!E13=1, "Yes", IF(Survey_AI!E13=0, "No", ""))</f>
        <v>No</v>
      </c>
      <c r="E13" t="str">
        <f>IF(Survey_AI!F13=1, "Yes", IF(Survey_AI!F13=0, "No", ""))</f>
        <v>No</v>
      </c>
      <c r="F13" t="str">
        <f>IF(Survey_AI!G13=1, "Yes", IF(Survey_AI!G13=0, "No", ""))</f>
        <v>No</v>
      </c>
      <c r="G13" t="str">
        <f>IF(Survey_AI!H13=1, "Yes", IF(Survey_AI!H13=0, "No", ""))</f>
        <v>No</v>
      </c>
      <c r="H13" t="str">
        <f>IF(Survey_AI!I13=1, "Strongly Disagree", IF(Survey_AI!I13=2, "Partially Disagree", IF(Survey_AI!I13=3, "Neutral", IF(Survey_AI!I13=4, "Partially Agree", IF(Survey_AI!I13=5, "Fully Agree", "Invalid")))))</f>
        <v>Partially Agree</v>
      </c>
      <c r="I13" t="str">
        <f>IF(Survey_AI!J13=1, "Strongly Disagree", IF(Survey_AI!J13=2, "Partially Disagree", IF(Survey_AI!J13=3, "Neutral", IF(Survey_AI!J13=4, "Partially Agree", IF(Survey_AI!J13=5, "Fully Agree", "Invalid")))))</f>
        <v>Partially Agree</v>
      </c>
      <c r="J13" t="str">
        <f>IF(Survey_AI!K13=1, "Strongly Disagree", IF(Survey_AI!K13=2, "Partially Disagree", IF(Survey_AI!K13=3, "Neutral", IF(Survey_AI!K13=4, "Partially Agree", IF(Survey_AI!K13=5, "Fully Agree", "Invalid")))))</f>
        <v>Partially Disagree</v>
      </c>
      <c r="K13" t="str">
        <f>IF(Survey_AI!L13=1, "Strongly Disagree", IF(Survey_AI!L13=2, "Partially Disagree", IF(Survey_AI!L13=3, "Neutral", IF(Survey_AI!L13=4, "Partially Agree", IF(Survey_AI!L13=5, "Fully Agree", "Invalid")))))</f>
        <v>Partially Disagree</v>
      </c>
      <c r="L13" t="str">
        <f>IF(Survey_AI!M13=1, "Strongly Disagree", IF(Survey_AI!M13=2, "Partially Disagree", IF(Survey_AI!M13=3, "Neutral", IF(Survey_AI!M13=4, "Partially Agree", IF(Survey_AI!M13=5, "Fully Agree", "Invalid")))))</f>
        <v>Neutral</v>
      </c>
      <c r="M13" t="str">
        <f>IF(Survey_AI!N13=1, "Strongly Disagree", IF(Survey_AI!N13=2, "Partially Disagree", IF(Survey_AI!N13=3, "Neutral", IF(Survey_AI!N13=4, "Partially Agree", IF(Survey_AI!N13=5, "Fully Agree", "Invalid")))))</f>
        <v>Neutral</v>
      </c>
      <c r="N13" t="str">
        <f>IF(Survey_AI!O13=1, "Strongly Disagree", IF(Survey_AI!O13=2, "Partially Disagree", IF(Survey_AI!O13=3, "Neutral", IF(Survey_AI!O13=4, "Partially Agree", IF(Survey_AI!O13=5, "Fully Agree", "Invalid")))))</f>
        <v>Neutral</v>
      </c>
      <c r="O13" t="str">
        <f>IF(Survey_AI!P13=1, "Strongly Disagree", IF(Survey_AI!P13=2, "Partially Disagree", IF(Survey_AI!P13=3, "Neutral", IF(Survey_AI!P13=4, "Partially Agree", IF(Survey_AI!P13=5, "Fully Agree", "Invalid")))))</f>
        <v>Neutral</v>
      </c>
      <c r="P13" t="str">
        <f>IF(Survey_AI!Q13=1, "Curiosity", IF(Survey_AI!Q13=2, "Fear", IF(Survey_AI!Q13=3, "Indifference", IF(Survey_AI!Q13=4, "Trust", "Invalid"))))</f>
        <v>Curiosity</v>
      </c>
      <c r="Q13" t="s">
        <v>50</v>
      </c>
      <c r="R13" t="str">
        <f>IF(Survey_AI!S13=1, "Yes", IF(Survey_AI!S13=0, "No", ""))</f>
        <v>No</v>
      </c>
      <c r="S13" t="str">
        <f>IF(Survey_AI!T13=1, "Yes", IF(Survey_AI!T13=0, "No", ""))</f>
        <v>Yes</v>
      </c>
      <c r="T13" t="str">
        <f>IF(Survey_AI!U13=1, "Yes", IF(Survey_AI!U13=0, "No", ""))</f>
        <v>Yes</v>
      </c>
      <c r="U13" t="str">
        <f>IF(Survey_AI!V13=1, "Yes", IF(Survey_AI!V13=0, "No", ""))</f>
        <v>Yes</v>
      </c>
      <c r="V13" t="str">
        <f>IF(Survey_AI!W13=1, "Yes", IF(Survey_AI!W13=0, "No", ""))</f>
        <v>No</v>
      </c>
      <c r="W13" t="str">
        <f>IF(Survey_AI!X13=1, "Yes", IF(Survey_AI!X13=0, "No", ""))</f>
        <v>Yes</v>
      </c>
      <c r="X13" t="str">
        <f>IF(Survey_AI!Y13=1, "Yes", IF(Survey_AI!Y13=0, "No", ""))</f>
        <v>No</v>
      </c>
      <c r="Y13">
        <v>4</v>
      </c>
      <c r="Z13" t="str">
        <f>IF(Survey_AI!AA13=1,"AI Assistant",IF(Survey_AI!AA13=2,"Time Management",IF(Survey_AI!AA13=3,"Engaging Lessons",IF(Survey_AI!AA13=4,"Other","Invalid"))))</f>
        <v>Time Management</v>
      </c>
      <c r="AA13" t="str">
        <f>IF(Survey_AI!AB13=1,"Personalized Lessons",IF(Survey_AI!AB13=2,"Universal Access",IF(Survey_AI!AB13=3,"Engaging Lessons",IF(Survey_AI!AB13=4,"Other","Invalid"))))</f>
        <v>Universal Access</v>
      </c>
      <c r="AB13" t="str">
        <f>IF(Survey_AI!AC13=1,"Auto Grading",IF(Survey_AI!AC13=2,"Fewer Errors",IF(Survey_AI!AC13=3,"Constant Feedback",IF(Survey_AI!AC13=4,"Other","Invalid"))))</f>
        <v>Constant Feedback</v>
      </c>
      <c r="AC13" t="str">
        <f>IF(Survey_AI!AD13=1,"No Student-Teacher Bond",IF(Survey_AI!AD13=2,"Internet Addiction",IF(Survey_AI!AD13=3,"Fewer Interactions",IF(Survey_AI!AD13=4,"Data Loss","Invalid"))))</f>
        <v>Internet Addiction</v>
      </c>
      <c r="AD13" t="str">
        <f>IF(Survey_AI!AE13=1,"Female",IF(Survey_AI!AE13=2,"Male","Invalid"))</f>
        <v>Male</v>
      </c>
      <c r="AE13" t="str">
        <f>IF(Survey_AI!AF13=1,"Year 2",IF(Survey_AI!AF13=2,"Year 3","Invalid"))</f>
        <v>Year 3</v>
      </c>
      <c r="AF13" t="str">
        <f>IF(Survey_AI!AG13=1,"Economic Cybernetics",IF(Survey_AI!AG13=2,"Statistics &amp; Forecasting",IF(Survey_AI!AG13=3,"Economic Informatics","Invalid")))</f>
        <v>Statistics &amp; Forecasting</v>
      </c>
      <c r="AG13" t="str">
        <f>IF(Survey_AI!AH13=1,"Yes",IF(Survey_AI!AH13=0,"No","Invalid"))</f>
        <v>Yes</v>
      </c>
      <c r="AH13">
        <v>7.7</v>
      </c>
    </row>
    <row r="14" spans="1:34" x14ac:dyDescent="0.3">
      <c r="A14">
        <v>9</v>
      </c>
      <c r="B14" t="s">
        <v>51</v>
      </c>
      <c r="C14" t="str">
        <f>IF(Survey_AI!D14=1, "Yes", IF(Survey_AI!D14=0, "No", ""))</f>
        <v>Yes</v>
      </c>
      <c r="D14" t="str">
        <f>IF(Survey_AI!E14=1, "Yes", IF(Survey_AI!E14=0, "No", ""))</f>
        <v>Yes</v>
      </c>
      <c r="E14" t="str">
        <f>IF(Survey_AI!F14=1, "Yes", IF(Survey_AI!F14=0, "No", ""))</f>
        <v>Yes</v>
      </c>
      <c r="F14" t="str">
        <f>IF(Survey_AI!G14=1, "Yes", IF(Survey_AI!G14=0, "No", ""))</f>
        <v>No</v>
      </c>
      <c r="G14" t="str">
        <f>IF(Survey_AI!H14=1, "Yes", IF(Survey_AI!H14=0, "No", ""))</f>
        <v>No</v>
      </c>
      <c r="H14" t="str">
        <f>IF(Survey_AI!I14=1, "Strongly Disagree", IF(Survey_AI!I14=2, "Partially Disagree", IF(Survey_AI!I14=3, "Neutral", IF(Survey_AI!I14=4, "Partially Agree", IF(Survey_AI!I14=5, "Fully Agree", "Invalid")))))</f>
        <v>Partially Disagree</v>
      </c>
      <c r="I14" t="str">
        <f>IF(Survey_AI!J14=1, "Strongly Disagree", IF(Survey_AI!J14=2, "Partially Disagree", IF(Survey_AI!J14=3, "Neutral", IF(Survey_AI!J14=4, "Partially Agree", IF(Survey_AI!J14=5, "Fully Agree", "Invalid")))))</f>
        <v>Partially Agree</v>
      </c>
      <c r="J14" t="str">
        <f>IF(Survey_AI!K14=1, "Strongly Disagree", IF(Survey_AI!K14=2, "Partially Disagree", IF(Survey_AI!K14=3, "Neutral", IF(Survey_AI!K14=4, "Partially Agree", IF(Survey_AI!K14=5, "Fully Agree", "Invalid")))))</f>
        <v>Fully Agree</v>
      </c>
      <c r="K14" t="str">
        <f>IF(Survey_AI!L14=1, "Strongly Disagree", IF(Survey_AI!L14=2, "Partially Disagree", IF(Survey_AI!L14=3, "Neutral", IF(Survey_AI!L14=4, "Partially Agree", IF(Survey_AI!L14=5, "Fully Agree", "Invalid")))))</f>
        <v>Strongly Disagree</v>
      </c>
      <c r="L14" t="str">
        <f>IF(Survey_AI!M14=1, "Strongly Disagree", IF(Survey_AI!M14=2, "Partially Disagree", IF(Survey_AI!M14=3, "Neutral", IF(Survey_AI!M14=4, "Partially Agree", IF(Survey_AI!M14=5, "Fully Agree", "Invalid")))))</f>
        <v>Partially Agree</v>
      </c>
      <c r="M14" t="str">
        <f>IF(Survey_AI!N14=1, "Strongly Disagree", IF(Survey_AI!N14=2, "Partially Disagree", IF(Survey_AI!N14=3, "Neutral", IF(Survey_AI!N14=4, "Partially Agree", IF(Survey_AI!N14=5, "Fully Agree", "Invalid")))))</f>
        <v>Strongly Disagree</v>
      </c>
      <c r="N14" t="str">
        <f>IF(Survey_AI!O14=1, "Strongly Disagree", IF(Survey_AI!O14=2, "Partially Disagree", IF(Survey_AI!O14=3, "Neutral", IF(Survey_AI!O14=4, "Partially Agree", IF(Survey_AI!O14=5, "Fully Agree", "Invalid")))))</f>
        <v>Partially Agree</v>
      </c>
      <c r="O14" t="str">
        <f>IF(Survey_AI!P14=1, "Strongly Disagree", IF(Survey_AI!P14=2, "Partially Disagree", IF(Survey_AI!P14=3, "Neutral", IF(Survey_AI!P14=4, "Partially Agree", IF(Survey_AI!P14=5, "Fully Agree", "Invalid")))))</f>
        <v>Partially Agree</v>
      </c>
      <c r="P14" t="str">
        <f>IF(Survey_AI!Q14=1, "Curiosity", IF(Survey_AI!Q14=2, "Fear", IF(Survey_AI!Q14=3, "Indifference", IF(Survey_AI!Q14=4, "Trust", "Invalid"))))</f>
        <v>Trust</v>
      </c>
      <c r="Q14" t="s">
        <v>52</v>
      </c>
      <c r="R14" t="str">
        <f>IF(Survey_AI!S14=1, "Yes", IF(Survey_AI!S14=0, "No", ""))</f>
        <v>Yes</v>
      </c>
      <c r="S14" t="str">
        <f>IF(Survey_AI!T14=1, "Yes", IF(Survey_AI!T14=0, "No", ""))</f>
        <v>Yes</v>
      </c>
      <c r="T14" t="str">
        <f>IF(Survey_AI!U14=1, "Yes", IF(Survey_AI!U14=0, "No", ""))</f>
        <v>No</v>
      </c>
      <c r="U14" t="str">
        <f>IF(Survey_AI!V14=1, "Yes", IF(Survey_AI!V14=0, "No", ""))</f>
        <v>No</v>
      </c>
      <c r="V14" t="str">
        <f>IF(Survey_AI!W14=1, "Yes", IF(Survey_AI!W14=0, "No", ""))</f>
        <v>No</v>
      </c>
      <c r="W14" t="str">
        <f>IF(Survey_AI!X14=1, "Yes", IF(Survey_AI!X14=0, "No", ""))</f>
        <v>No</v>
      </c>
      <c r="X14" t="str">
        <f>IF(Survey_AI!Y14=1, "Yes", IF(Survey_AI!Y14=0, "No", ""))</f>
        <v>Yes</v>
      </c>
      <c r="Y14">
        <v>10</v>
      </c>
      <c r="Z14" t="str">
        <f>IF(Survey_AI!AA14=1,"AI Assistant",IF(Survey_AI!AA14=2,"Time Management",IF(Survey_AI!AA14=3,"Engaging Lessons",IF(Survey_AI!AA14=4,"Other","Invalid"))))</f>
        <v>Engaging Lessons</v>
      </c>
      <c r="AA14" t="str">
        <f>IF(Survey_AI!AB14=1,"Personalized Lessons",IF(Survey_AI!AB14=2,"Universal Access",IF(Survey_AI!AB14=3,"Engaging Lessons",IF(Survey_AI!AB14=4,"Other","Invalid"))))</f>
        <v>Personalized Lessons</v>
      </c>
      <c r="AB14" t="str">
        <f>IF(Survey_AI!AC14=1,"Auto Grading",IF(Survey_AI!AC14=2,"Fewer Errors",IF(Survey_AI!AC14=3,"Constant Feedback",IF(Survey_AI!AC14=4,"Other","Invalid"))))</f>
        <v>Constant Feedback</v>
      </c>
      <c r="AC14" t="str">
        <f>IF(Survey_AI!AD14=1,"No Student-Teacher Bond",IF(Survey_AI!AD14=2,"Internet Addiction",IF(Survey_AI!AD14=3,"Fewer Interactions",IF(Survey_AI!AD14=4,"Data Loss","Invalid"))))</f>
        <v>Fewer Interactions</v>
      </c>
      <c r="AD14" t="str">
        <f>IF(Survey_AI!AE14=1,"Female",IF(Survey_AI!AE14=2,"Male","Invalid"))</f>
        <v>Female</v>
      </c>
      <c r="AE14" t="str">
        <f>IF(Survey_AI!AF14=1,"Year 2",IF(Survey_AI!AF14=2,"Year 3","Invalid"))</f>
        <v>Year 3</v>
      </c>
      <c r="AF14" t="str">
        <f>IF(Survey_AI!AG14=1,"Economic Cybernetics",IF(Survey_AI!AG14=2,"Statistics &amp; Forecasting",IF(Survey_AI!AG14=3,"Economic Informatics","Invalid")))</f>
        <v>Statistics &amp; Forecasting</v>
      </c>
      <c r="AG14" t="str">
        <f>IF(Survey_AI!AH14=1,"Yes",IF(Survey_AI!AH14=0,"No","Invalid"))</f>
        <v>Yes</v>
      </c>
      <c r="AH14">
        <v>9.6999999999999993</v>
      </c>
    </row>
    <row r="15" spans="1:34" x14ac:dyDescent="0.3">
      <c r="A15">
        <v>9</v>
      </c>
      <c r="B15" t="s">
        <v>53</v>
      </c>
      <c r="C15" t="str">
        <f>IF(Survey_AI!D15=1, "Yes", IF(Survey_AI!D15=0, "No", ""))</f>
        <v>No</v>
      </c>
      <c r="D15" t="str">
        <f>IF(Survey_AI!E15=1, "Yes", IF(Survey_AI!E15=0, "No", ""))</f>
        <v>Yes</v>
      </c>
      <c r="E15" t="str">
        <f>IF(Survey_AI!F15=1, "Yes", IF(Survey_AI!F15=0, "No", ""))</f>
        <v>No</v>
      </c>
      <c r="F15" t="str">
        <f>IF(Survey_AI!G15=1, "Yes", IF(Survey_AI!G15=0, "No", ""))</f>
        <v>No</v>
      </c>
      <c r="G15" t="str">
        <f>IF(Survey_AI!H15=1, "Yes", IF(Survey_AI!H15=0, "No", ""))</f>
        <v>No</v>
      </c>
      <c r="H15" t="str">
        <f>IF(Survey_AI!I15=1, "Strongly Disagree", IF(Survey_AI!I15=2, "Partially Disagree", IF(Survey_AI!I15=3, "Neutral", IF(Survey_AI!I15=4, "Partially Agree", IF(Survey_AI!I15=5, "Fully Agree", "Invalid")))))</f>
        <v>Partially Disagree</v>
      </c>
      <c r="I15" t="str">
        <f>IF(Survey_AI!J15=1, "Strongly Disagree", IF(Survey_AI!J15=2, "Partially Disagree", IF(Survey_AI!J15=3, "Neutral", IF(Survey_AI!J15=4, "Partially Agree", IF(Survey_AI!J15=5, "Fully Agree", "Invalid")))))</f>
        <v>Partially Agree</v>
      </c>
      <c r="J15" t="str">
        <f>IF(Survey_AI!K15=1, "Strongly Disagree", IF(Survey_AI!K15=2, "Partially Disagree", IF(Survey_AI!K15=3, "Neutral", IF(Survey_AI!K15=4, "Partially Agree", IF(Survey_AI!K15=5, "Fully Agree", "Invalid")))))</f>
        <v>Fully Agree</v>
      </c>
      <c r="K15" t="str">
        <f>IF(Survey_AI!L15=1, "Strongly Disagree", IF(Survey_AI!L15=2, "Partially Disagree", IF(Survey_AI!L15=3, "Neutral", IF(Survey_AI!L15=4, "Partially Agree", IF(Survey_AI!L15=5, "Fully Agree", "Invalid")))))</f>
        <v>Partially Agree</v>
      </c>
      <c r="L15" t="str">
        <f>IF(Survey_AI!M15=1, "Strongly Disagree", IF(Survey_AI!M15=2, "Partially Disagree", IF(Survey_AI!M15=3, "Neutral", IF(Survey_AI!M15=4, "Partially Agree", IF(Survey_AI!M15=5, "Fully Agree", "Invalid")))))</f>
        <v>Neutral</v>
      </c>
      <c r="M15" t="str">
        <f>IF(Survey_AI!N15=1, "Strongly Disagree", IF(Survey_AI!N15=2, "Partially Disagree", IF(Survey_AI!N15=3, "Neutral", IF(Survey_AI!N15=4, "Partially Agree", IF(Survey_AI!N15=5, "Fully Agree", "Invalid")))))</f>
        <v>Partially Disagree</v>
      </c>
      <c r="N15" t="str">
        <f>IF(Survey_AI!O15=1, "Strongly Disagree", IF(Survey_AI!O15=2, "Partially Disagree", IF(Survey_AI!O15=3, "Neutral", IF(Survey_AI!O15=4, "Partially Agree", IF(Survey_AI!O15=5, "Fully Agree", "Invalid")))))</f>
        <v>Fully Agree</v>
      </c>
      <c r="O15" t="str">
        <f>IF(Survey_AI!P15=1, "Strongly Disagree", IF(Survey_AI!P15=2, "Partially Disagree", IF(Survey_AI!P15=3, "Neutral", IF(Survey_AI!P15=4, "Partially Agree", IF(Survey_AI!P15=5, "Fully Agree", "Invalid")))))</f>
        <v>Fully Agree</v>
      </c>
      <c r="P15" t="str">
        <f>IF(Survey_AI!Q15=1, "Curiosity", IF(Survey_AI!Q15=2, "Fear", IF(Survey_AI!Q15=3, "Indifference", IF(Survey_AI!Q15=4, "Trust", "Invalid"))))</f>
        <v>Curiosity</v>
      </c>
      <c r="Q15" t="s">
        <v>49</v>
      </c>
      <c r="R15" t="str">
        <f>IF(Survey_AI!S15=1, "Yes", IF(Survey_AI!S15=0, "No", ""))</f>
        <v>Yes</v>
      </c>
      <c r="S15" t="str">
        <f>IF(Survey_AI!T15=1, "Yes", IF(Survey_AI!T15=0, "No", ""))</f>
        <v>Yes</v>
      </c>
      <c r="T15" t="str">
        <f>IF(Survey_AI!U15=1, "Yes", IF(Survey_AI!U15=0, "No", ""))</f>
        <v>Yes</v>
      </c>
      <c r="U15" t="str">
        <f>IF(Survey_AI!V15=1, "Yes", IF(Survey_AI!V15=0, "No", ""))</f>
        <v>Yes</v>
      </c>
      <c r="V15" t="str">
        <f>IF(Survey_AI!W15=1, "Yes", IF(Survey_AI!W15=0, "No", ""))</f>
        <v>Yes</v>
      </c>
      <c r="W15" t="str">
        <f>IF(Survey_AI!X15=1, "Yes", IF(Survey_AI!X15=0, "No", ""))</f>
        <v>Yes</v>
      </c>
      <c r="X15" t="str">
        <f>IF(Survey_AI!Y15=1, "Yes", IF(Survey_AI!Y15=0, "No", ""))</f>
        <v>No</v>
      </c>
      <c r="Y15">
        <v>9</v>
      </c>
      <c r="Z15" t="str">
        <f>IF(Survey_AI!AA15=1,"AI Assistant",IF(Survey_AI!AA15=2,"Time Management",IF(Survey_AI!AA15=3,"Engaging Lessons",IF(Survey_AI!AA15=4,"Other","Invalid"))))</f>
        <v>AI Assistant</v>
      </c>
      <c r="AA15" t="str">
        <f>IF(Survey_AI!AB15=1,"Personalized Lessons",IF(Survey_AI!AB15=2,"Universal Access",IF(Survey_AI!AB15=3,"Engaging Lessons",IF(Survey_AI!AB15=4,"Other","Invalid"))))</f>
        <v>Personalized Lessons</v>
      </c>
      <c r="AB15" t="str">
        <f>IF(Survey_AI!AC15=1,"Auto Grading",IF(Survey_AI!AC15=2,"Fewer Errors",IF(Survey_AI!AC15=3,"Constant Feedback",IF(Survey_AI!AC15=4,"Other","Invalid"))))</f>
        <v>Constant Feedback</v>
      </c>
      <c r="AC15" t="str">
        <f>IF(Survey_AI!AD15=1,"No Student-Teacher Bond",IF(Survey_AI!AD15=2,"Internet Addiction",IF(Survey_AI!AD15=3,"Fewer Interactions",IF(Survey_AI!AD15=4,"Data Loss","Invalid"))))</f>
        <v>Internet Addiction</v>
      </c>
      <c r="AD15" t="str">
        <f>IF(Survey_AI!AE15=1,"Female",IF(Survey_AI!AE15=2,"Male","Invalid"))</f>
        <v>Male</v>
      </c>
      <c r="AE15" t="str">
        <f>IF(Survey_AI!AF15=1,"Year 2",IF(Survey_AI!AF15=2,"Year 3","Invalid"))</f>
        <v>Year 2</v>
      </c>
      <c r="AF15" t="str">
        <f>IF(Survey_AI!AG15=1,"Economic Cybernetics",IF(Survey_AI!AG15=2,"Statistics &amp; Forecasting",IF(Survey_AI!AG15=3,"Economic Informatics","Invalid")))</f>
        <v>Economic Informatics</v>
      </c>
      <c r="AG15" t="str">
        <f>IF(Survey_AI!AH15=1,"Yes",IF(Survey_AI!AH15=0,"No","Invalid"))</f>
        <v>Yes</v>
      </c>
      <c r="AH15">
        <v>9.1999999999999993</v>
      </c>
    </row>
    <row r="16" spans="1:34" x14ac:dyDescent="0.3">
      <c r="A16">
        <v>7</v>
      </c>
      <c r="B16" t="s">
        <v>41</v>
      </c>
      <c r="C16" t="str">
        <f>IF(Survey_AI!D16=1, "Yes", IF(Survey_AI!D16=0, "No", ""))</f>
        <v>Yes</v>
      </c>
      <c r="D16" t="str">
        <f>IF(Survey_AI!E16=1, "Yes", IF(Survey_AI!E16=0, "No", ""))</f>
        <v>No</v>
      </c>
      <c r="E16" t="str">
        <f>IF(Survey_AI!F16=1, "Yes", IF(Survey_AI!F16=0, "No", ""))</f>
        <v>No</v>
      </c>
      <c r="F16" t="str">
        <f>IF(Survey_AI!G16=1, "Yes", IF(Survey_AI!G16=0, "No", ""))</f>
        <v>No</v>
      </c>
      <c r="G16" t="str">
        <f>IF(Survey_AI!H16=1, "Yes", IF(Survey_AI!H16=0, "No", ""))</f>
        <v>No</v>
      </c>
      <c r="H16" t="str">
        <f>IF(Survey_AI!I16=1, "Strongly Disagree", IF(Survey_AI!I16=2, "Partially Disagree", IF(Survey_AI!I16=3, "Neutral", IF(Survey_AI!I16=4, "Partially Agree", IF(Survey_AI!I16=5, "Fully Agree", "Invalid")))))</f>
        <v>Partially Disagree</v>
      </c>
      <c r="I16" t="str">
        <f>IF(Survey_AI!J16=1, "Strongly Disagree", IF(Survey_AI!J16=2, "Partially Disagree", IF(Survey_AI!J16=3, "Neutral", IF(Survey_AI!J16=4, "Partially Agree", IF(Survey_AI!J16=5, "Fully Agree", "Invalid")))))</f>
        <v>Partially Agree</v>
      </c>
      <c r="J16" t="str">
        <f>IF(Survey_AI!K16=1, "Strongly Disagree", IF(Survey_AI!K16=2, "Partially Disagree", IF(Survey_AI!K16=3, "Neutral", IF(Survey_AI!K16=4, "Partially Agree", IF(Survey_AI!K16=5, "Fully Agree", "Invalid")))))</f>
        <v>Partially Agree</v>
      </c>
      <c r="K16" t="str">
        <f>IF(Survey_AI!L16=1, "Strongly Disagree", IF(Survey_AI!L16=2, "Partially Disagree", IF(Survey_AI!L16=3, "Neutral", IF(Survey_AI!L16=4, "Partially Agree", IF(Survey_AI!L16=5, "Fully Agree", "Invalid")))))</f>
        <v>Strongly Disagree</v>
      </c>
      <c r="L16" t="str">
        <f>IF(Survey_AI!M16=1, "Strongly Disagree", IF(Survey_AI!M16=2, "Partially Disagree", IF(Survey_AI!M16=3, "Neutral", IF(Survey_AI!M16=4, "Partially Agree", IF(Survey_AI!M16=5, "Fully Agree", "Invalid")))))</f>
        <v>Partially Agree</v>
      </c>
      <c r="M16" t="str">
        <f>IF(Survey_AI!N16=1, "Strongly Disagree", IF(Survey_AI!N16=2, "Partially Disagree", IF(Survey_AI!N16=3, "Neutral", IF(Survey_AI!N16=4, "Partially Agree", IF(Survey_AI!N16=5, "Fully Agree", "Invalid")))))</f>
        <v>Strongly Disagree</v>
      </c>
      <c r="N16" t="str">
        <f>IF(Survey_AI!O16=1, "Strongly Disagree", IF(Survey_AI!O16=2, "Partially Disagree", IF(Survey_AI!O16=3, "Neutral", IF(Survey_AI!O16=4, "Partially Agree", IF(Survey_AI!O16=5, "Fully Agree", "Invalid")))))</f>
        <v>Neutral</v>
      </c>
      <c r="O16" t="str">
        <f>IF(Survey_AI!P16=1, "Strongly Disagree", IF(Survey_AI!P16=2, "Partially Disagree", IF(Survey_AI!P16=3, "Neutral", IF(Survey_AI!P16=4, "Partially Agree", IF(Survey_AI!P16=5, "Fully Agree", "Invalid")))))</f>
        <v>Partially Disagree</v>
      </c>
      <c r="P16" t="str">
        <f>IF(Survey_AI!Q16=1, "Curiosity", IF(Survey_AI!Q16=2, "Fear", IF(Survey_AI!Q16=3, "Indifference", IF(Survey_AI!Q16=4, "Trust", "Invalid"))))</f>
        <v>Indifference</v>
      </c>
      <c r="Q16" t="s">
        <v>54</v>
      </c>
      <c r="R16" t="str">
        <f>IF(Survey_AI!S16=1, "Yes", IF(Survey_AI!S16=0, "No", ""))</f>
        <v>No</v>
      </c>
      <c r="S16" t="str">
        <f>IF(Survey_AI!T16=1, "Yes", IF(Survey_AI!T16=0, "No", ""))</f>
        <v>Yes</v>
      </c>
      <c r="T16" t="str">
        <f>IF(Survey_AI!U16=1, "Yes", IF(Survey_AI!U16=0, "No", ""))</f>
        <v>Yes</v>
      </c>
      <c r="U16" t="str">
        <f>IF(Survey_AI!V16=1, "Yes", IF(Survey_AI!V16=0, "No", ""))</f>
        <v>Yes</v>
      </c>
      <c r="V16" t="str">
        <f>IF(Survey_AI!W16=1, "Yes", IF(Survey_AI!W16=0, "No", ""))</f>
        <v>Yes</v>
      </c>
      <c r="W16" t="str">
        <f>IF(Survey_AI!X16=1, "Yes", IF(Survey_AI!X16=0, "No", ""))</f>
        <v>Yes</v>
      </c>
      <c r="X16" t="str">
        <f>IF(Survey_AI!Y16=1, "Yes", IF(Survey_AI!Y16=0, "No", ""))</f>
        <v>No</v>
      </c>
      <c r="Y16">
        <v>10</v>
      </c>
      <c r="Z16" t="str">
        <f>IF(Survey_AI!AA16=1,"AI Assistant",IF(Survey_AI!AA16=2,"Time Management",IF(Survey_AI!AA16=3,"Engaging Lessons",IF(Survey_AI!AA16=4,"Other","Invalid"))))</f>
        <v>Engaging Lessons</v>
      </c>
      <c r="AA16" t="str">
        <f>IF(Survey_AI!AB16=1,"Personalized Lessons",IF(Survey_AI!AB16=2,"Universal Access",IF(Survey_AI!AB16=3,"Engaging Lessons",IF(Survey_AI!AB16=4,"Other","Invalid"))))</f>
        <v>Personalized Lessons</v>
      </c>
      <c r="AB16" t="str">
        <f>IF(Survey_AI!AC16=1,"Auto Grading",IF(Survey_AI!AC16=2,"Fewer Errors",IF(Survey_AI!AC16=3,"Constant Feedback",IF(Survey_AI!AC16=4,"Other","Invalid"))))</f>
        <v>Constant Feedback</v>
      </c>
      <c r="AC16" t="str">
        <f>IF(Survey_AI!AD16=1,"No Student-Teacher Bond",IF(Survey_AI!AD16=2,"Internet Addiction",IF(Survey_AI!AD16=3,"Fewer Interactions",IF(Survey_AI!AD16=4,"Data Loss","Invalid"))))</f>
        <v>Data Loss</v>
      </c>
      <c r="AD16" t="str">
        <f>IF(Survey_AI!AE16=1,"Female",IF(Survey_AI!AE16=2,"Male","Invalid"))</f>
        <v>Female</v>
      </c>
      <c r="AE16" t="str">
        <f>IF(Survey_AI!AF16=1,"Year 2",IF(Survey_AI!AF16=2,"Year 3","Invalid"))</f>
        <v>Year 3</v>
      </c>
      <c r="AF16" t="str">
        <f>IF(Survey_AI!AG16=1,"Economic Cybernetics",IF(Survey_AI!AG16=2,"Statistics &amp; Forecasting",IF(Survey_AI!AG16=3,"Economic Informatics","Invalid")))</f>
        <v>Statistics &amp; Forecasting</v>
      </c>
      <c r="AG16" t="str">
        <f>IF(Survey_AI!AH16=1,"Yes",IF(Survey_AI!AH16=0,"No","Invalid"))</f>
        <v>Yes</v>
      </c>
      <c r="AH16">
        <v>9.1999999999999993</v>
      </c>
    </row>
    <row r="17" spans="1:34" x14ac:dyDescent="0.3">
      <c r="A17">
        <v>6</v>
      </c>
      <c r="B17" t="s">
        <v>35</v>
      </c>
      <c r="C17" t="str">
        <f>IF(Survey_AI!D17=1, "Yes", IF(Survey_AI!D17=0, "No", ""))</f>
        <v>Yes</v>
      </c>
      <c r="D17" t="str">
        <f>IF(Survey_AI!E17=1, "Yes", IF(Survey_AI!E17=0, "No", ""))</f>
        <v>Yes</v>
      </c>
      <c r="E17" t="str">
        <f>IF(Survey_AI!F17=1, "Yes", IF(Survey_AI!F17=0, "No", ""))</f>
        <v>No</v>
      </c>
      <c r="F17" t="str">
        <f>IF(Survey_AI!G17=1, "Yes", IF(Survey_AI!G17=0, "No", ""))</f>
        <v>No</v>
      </c>
      <c r="G17" t="str">
        <f>IF(Survey_AI!H17=1, "Yes", IF(Survey_AI!H17=0, "No", ""))</f>
        <v>No</v>
      </c>
      <c r="H17" t="str">
        <f>IF(Survey_AI!I17=1, "Strongly Disagree", IF(Survey_AI!I17=2, "Partially Disagree", IF(Survey_AI!I17=3, "Neutral", IF(Survey_AI!I17=4, "Partially Agree", IF(Survey_AI!I17=5, "Fully Agree", "Invalid")))))</f>
        <v>Partially Disagree</v>
      </c>
      <c r="I17" t="str">
        <f>IF(Survey_AI!J17=1, "Strongly Disagree", IF(Survey_AI!J17=2, "Partially Disagree", IF(Survey_AI!J17=3, "Neutral", IF(Survey_AI!J17=4, "Partially Agree", IF(Survey_AI!J17=5, "Fully Agree", "Invalid")))))</f>
        <v>Partially Disagree</v>
      </c>
      <c r="J17" t="str">
        <f>IF(Survey_AI!K17=1, "Strongly Disagree", IF(Survey_AI!K17=2, "Partially Disagree", IF(Survey_AI!K17=3, "Neutral", IF(Survey_AI!K17=4, "Partially Agree", IF(Survey_AI!K17=5, "Fully Agree", "Invalid")))))</f>
        <v>Partially Agree</v>
      </c>
      <c r="K17" t="str">
        <f>IF(Survey_AI!L17=1, "Strongly Disagree", IF(Survey_AI!L17=2, "Partially Disagree", IF(Survey_AI!L17=3, "Neutral", IF(Survey_AI!L17=4, "Partially Agree", IF(Survey_AI!L17=5, "Fully Agree", "Invalid")))))</f>
        <v>Partially Disagree</v>
      </c>
      <c r="L17" t="str">
        <f>IF(Survey_AI!M17=1, "Strongly Disagree", IF(Survey_AI!M17=2, "Partially Disagree", IF(Survey_AI!M17=3, "Neutral", IF(Survey_AI!M17=4, "Partially Agree", IF(Survey_AI!M17=5, "Fully Agree", "Invalid")))))</f>
        <v>Partially Agree</v>
      </c>
      <c r="M17" t="str">
        <f>IF(Survey_AI!N17=1, "Strongly Disagree", IF(Survey_AI!N17=2, "Partially Disagree", IF(Survey_AI!N17=3, "Neutral", IF(Survey_AI!N17=4, "Partially Agree", IF(Survey_AI!N17=5, "Fully Agree", "Invalid")))))</f>
        <v>Partially Disagree</v>
      </c>
      <c r="N17" t="str">
        <f>IF(Survey_AI!O17=1, "Strongly Disagree", IF(Survey_AI!O17=2, "Partially Disagree", IF(Survey_AI!O17=3, "Neutral", IF(Survey_AI!O17=4, "Partially Agree", IF(Survey_AI!O17=5, "Fully Agree", "Invalid")))))</f>
        <v>Partially Agree</v>
      </c>
      <c r="O17" t="str">
        <f>IF(Survey_AI!P17=1, "Strongly Disagree", IF(Survey_AI!P17=2, "Partially Disagree", IF(Survey_AI!P17=3, "Neutral", IF(Survey_AI!P17=4, "Partially Agree", IF(Survey_AI!P17=5, "Fully Agree", "Invalid")))))</f>
        <v>Partially Disagree</v>
      </c>
      <c r="P17" t="str">
        <f>IF(Survey_AI!Q17=1, "Curiosity", IF(Survey_AI!Q17=2, "Fear", IF(Survey_AI!Q17=3, "Indifference", IF(Survey_AI!Q17=4, "Trust", "Invalid"))))</f>
        <v>Indifference</v>
      </c>
      <c r="Q17" t="s">
        <v>55</v>
      </c>
      <c r="R17" t="str">
        <f>IF(Survey_AI!S17=1, "Yes", IF(Survey_AI!S17=0, "No", ""))</f>
        <v>No</v>
      </c>
      <c r="S17" t="str">
        <f>IF(Survey_AI!T17=1, "Yes", IF(Survey_AI!T17=0, "No", ""))</f>
        <v>No</v>
      </c>
      <c r="T17" t="str">
        <f>IF(Survey_AI!U17=1, "Yes", IF(Survey_AI!U17=0, "No", ""))</f>
        <v>No</v>
      </c>
      <c r="U17" t="str">
        <f>IF(Survey_AI!V17=1, "Yes", IF(Survey_AI!V17=0, "No", ""))</f>
        <v>Yes</v>
      </c>
      <c r="V17" t="str">
        <f>IF(Survey_AI!W17=1, "Yes", IF(Survey_AI!W17=0, "No", ""))</f>
        <v>No</v>
      </c>
      <c r="W17" t="str">
        <f>IF(Survey_AI!X17=1, "Yes", IF(Survey_AI!X17=0, "No", ""))</f>
        <v>Yes</v>
      </c>
      <c r="X17" t="str">
        <f>IF(Survey_AI!Y17=1, "Yes", IF(Survey_AI!Y17=0, "No", ""))</f>
        <v>No</v>
      </c>
      <c r="Y17">
        <v>4</v>
      </c>
      <c r="Z17" t="str">
        <f>IF(Survey_AI!AA17=1,"AI Assistant",IF(Survey_AI!AA17=2,"Time Management",IF(Survey_AI!AA17=3,"Engaging Lessons",IF(Survey_AI!AA17=4,"Other","Invalid"))))</f>
        <v>Time Management</v>
      </c>
      <c r="AA17" t="str">
        <f>IF(Survey_AI!AB17=1,"Personalized Lessons",IF(Survey_AI!AB17=2,"Universal Access",IF(Survey_AI!AB17=3,"Engaging Lessons",IF(Survey_AI!AB17=4,"Other","Invalid"))))</f>
        <v>Universal Access</v>
      </c>
      <c r="AB17" t="str">
        <f>IF(Survey_AI!AC17=1,"Auto Grading",IF(Survey_AI!AC17=2,"Fewer Errors",IF(Survey_AI!AC17=3,"Constant Feedback",IF(Survey_AI!AC17=4,"Other","Invalid"))))</f>
        <v>Auto Grading</v>
      </c>
      <c r="AC17" t="str">
        <f>IF(Survey_AI!AD17=1,"No Student-Teacher Bond",IF(Survey_AI!AD17=2,"Internet Addiction",IF(Survey_AI!AD17=3,"Fewer Interactions",IF(Survey_AI!AD17=4,"Data Loss","Invalid"))))</f>
        <v>No Student-Teacher Bond</v>
      </c>
      <c r="AD17" t="str">
        <f>IF(Survey_AI!AE17=1,"Female",IF(Survey_AI!AE17=2,"Male","Invalid"))</f>
        <v>Female</v>
      </c>
      <c r="AE17" t="str">
        <f>IF(Survey_AI!AF17=1,"Year 2",IF(Survey_AI!AF17=2,"Year 3","Invalid"))</f>
        <v>Year 3</v>
      </c>
      <c r="AF17" t="str">
        <f>IF(Survey_AI!AG17=1,"Economic Cybernetics",IF(Survey_AI!AG17=2,"Statistics &amp; Forecasting",IF(Survey_AI!AG17=3,"Economic Informatics","Invalid")))</f>
        <v>Economic Informatics</v>
      </c>
      <c r="AG17" t="str">
        <f>IF(Survey_AI!AH17=1,"Yes",IF(Survey_AI!AH17=0,"No","Invalid"))</f>
        <v>Yes</v>
      </c>
      <c r="AH17">
        <v>8.1999999999999993</v>
      </c>
    </row>
    <row r="18" spans="1:34" x14ac:dyDescent="0.3">
      <c r="A18">
        <v>1</v>
      </c>
      <c r="B18" t="s">
        <v>56</v>
      </c>
      <c r="C18" t="str">
        <f>IF(Survey_AI!D18=1, "Yes", IF(Survey_AI!D18=0, "No", ""))</f>
        <v>No</v>
      </c>
      <c r="D18" t="str">
        <f>IF(Survey_AI!E18=1, "Yes", IF(Survey_AI!E18=0, "No", ""))</f>
        <v>No</v>
      </c>
      <c r="E18" t="str">
        <f>IF(Survey_AI!F18=1, "Yes", IF(Survey_AI!F18=0, "No", ""))</f>
        <v>No</v>
      </c>
      <c r="F18" t="str">
        <f>IF(Survey_AI!G18=1, "Yes", IF(Survey_AI!G18=0, "No", ""))</f>
        <v>No</v>
      </c>
      <c r="G18" t="str">
        <f>IF(Survey_AI!H18=1, "Yes", IF(Survey_AI!H18=0, "No", ""))</f>
        <v>Yes</v>
      </c>
      <c r="H18" t="str">
        <f>IF(Survey_AI!I18=1, "Strongly Disagree", IF(Survey_AI!I18=2, "Partially Disagree", IF(Survey_AI!I18=3, "Neutral", IF(Survey_AI!I18=4, "Partially Agree", IF(Survey_AI!I18=5, "Fully Agree", "Invalid")))))</f>
        <v>Strongly Disagree</v>
      </c>
      <c r="I18" t="str">
        <f>IF(Survey_AI!J18=1, "Strongly Disagree", IF(Survey_AI!J18=2, "Partially Disagree", IF(Survey_AI!J18=3, "Neutral", IF(Survey_AI!J18=4, "Partially Agree", IF(Survey_AI!J18=5, "Fully Agree", "Invalid")))))</f>
        <v>Partially Agree</v>
      </c>
      <c r="J18" t="str">
        <f>IF(Survey_AI!K18=1, "Strongly Disagree", IF(Survey_AI!K18=2, "Partially Disagree", IF(Survey_AI!K18=3, "Neutral", IF(Survey_AI!K18=4, "Partially Agree", IF(Survey_AI!K18=5, "Fully Agree", "Invalid")))))</f>
        <v>Fully Agree</v>
      </c>
      <c r="K18" t="str">
        <f>IF(Survey_AI!L18=1, "Strongly Disagree", IF(Survey_AI!L18=2, "Partially Disagree", IF(Survey_AI!L18=3, "Neutral", IF(Survey_AI!L18=4, "Partially Agree", IF(Survey_AI!L18=5, "Fully Agree", "Invalid")))))</f>
        <v>Strongly Disagree</v>
      </c>
      <c r="L18" t="str">
        <f>IF(Survey_AI!M18=1, "Strongly Disagree", IF(Survey_AI!M18=2, "Partially Disagree", IF(Survey_AI!M18=3, "Neutral", IF(Survey_AI!M18=4, "Partially Agree", IF(Survey_AI!M18=5, "Fully Agree", "Invalid")))))</f>
        <v>Partially Agree</v>
      </c>
      <c r="M18" t="str">
        <f>IF(Survey_AI!N18=1, "Strongly Disagree", IF(Survey_AI!N18=2, "Partially Disagree", IF(Survey_AI!N18=3, "Neutral", IF(Survey_AI!N18=4, "Partially Agree", IF(Survey_AI!N18=5, "Fully Agree", "Invalid")))))</f>
        <v>Neutral</v>
      </c>
      <c r="N18" t="str">
        <f>IF(Survey_AI!O18=1, "Strongly Disagree", IF(Survey_AI!O18=2, "Partially Disagree", IF(Survey_AI!O18=3, "Neutral", IF(Survey_AI!O18=4, "Partially Agree", IF(Survey_AI!O18=5, "Fully Agree", "Invalid")))))</f>
        <v>Fully Agree</v>
      </c>
      <c r="O18" t="str">
        <f>IF(Survey_AI!P18=1, "Strongly Disagree", IF(Survey_AI!P18=2, "Partially Disagree", IF(Survey_AI!P18=3, "Neutral", IF(Survey_AI!P18=4, "Partially Agree", IF(Survey_AI!P18=5, "Fully Agree", "Invalid")))))</f>
        <v>Partially Agree</v>
      </c>
      <c r="P18" t="str">
        <f>IF(Survey_AI!Q18=1, "Curiosity", IF(Survey_AI!Q18=2, "Fear", IF(Survey_AI!Q18=3, "Indifference", IF(Survey_AI!Q18=4, "Trust", "Invalid"))))</f>
        <v>Indifference</v>
      </c>
      <c r="Q18" t="s">
        <v>57</v>
      </c>
      <c r="R18" t="str">
        <f>IF(Survey_AI!S18=1, "Yes", IF(Survey_AI!S18=0, "No", ""))</f>
        <v>No</v>
      </c>
      <c r="S18" t="str">
        <f>IF(Survey_AI!T18=1, "Yes", IF(Survey_AI!T18=0, "No", ""))</f>
        <v>Yes</v>
      </c>
      <c r="T18" t="str">
        <f>IF(Survey_AI!U18=1, "Yes", IF(Survey_AI!U18=0, "No", ""))</f>
        <v>Yes</v>
      </c>
      <c r="U18" t="str">
        <f>IF(Survey_AI!V18=1, "Yes", IF(Survey_AI!V18=0, "No", ""))</f>
        <v>No</v>
      </c>
      <c r="V18" t="str">
        <f>IF(Survey_AI!W18=1, "Yes", IF(Survey_AI!W18=0, "No", ""))</f>
        <v>Yes</v>
      </c>
      <c r="W18" t="str">
        <f>IF(Survey_AI!X18=1, "Yes", IF(Survey_AI!X18=0, "No", ""))</f>
        <v>No</v>
      </c>
      <c r="X18" t="str">
        <f>IF(Survey_AI!Y18=1, "Yes", IF(Survey_AI!Y18=0, "No", ""))</f>
        <v>No</v>
      </c>
      <c r="Y18">
        <v>3</v>
      </c>
      <c r="Z18" t="str">
        <f>IF(Survey_AI!AA18=1,"AI Assistant",IF(Survey_AI!AA18=2,"Time Management",IF(Survey_AI!AA18=3,"Engaging Lessons",IF(Survey_AI!AA18=4,"Other","Invalid"))))</f>
        <v>AI Assistant</v>
      </c>
      <c r="AA18" t="str">
        <f>IF(Survey_AI!AB18=1,"Personalized Lessons",IF(Survey_AI!AB18=2,"Universal Access",IF(Survey_AI!AB18=3,"Engaging Lessons",IF(Survey_AI!AB18=4,"Other","Invalid"))))</f>
        <v>Universal Access</v>
      </c>
      <c r="AB18" t="str">
        <f>IF(Survey_AI!AC18=1,"Auto Grading",IF(Survey_AI!AC18=2,"Fewer Errors",IF(Survey_AI!AC18=3,"Constant Feedback",IF(Survey_AI!AC18=4,"Other","Invalid"))))</f>
        <v>Auto Grading</v>
      </c>
      <c r="AC18" t="str">
        <f>IF(Survey_AI!AD18=1,"No Student-Teacher Bond",IF(Survey_AI!AD18=2,"Internet Addiction",IF(Survey_AI!AD18=3,"Fewer Interactions",IF(Survey_AI!AD18=4,"Data Loss","Invalid"))))</f>
        <v>Data Loss</v>
      </c>
      <c r="AD18" t="str">
        <f>IF(Survey_AI!AE18=1,"Female",IF(Survey_AI!AE18=2,"Male","Invalid"))</f>
        <v>Male</v>
      </c>
      <c r="AE18" t="str">
        <f>IF(Survey_AI!AF18=1,"Year 2",IF(Survey_AI!AF18=2,"Year 3","Invalid"))</f>
        <v>Year 3</v>
      </c>
      <c r="AF18" t="str">
        <f>IF(Survey_AI!AG18=1,"Economic Cybernetics",IF(Survey_AI!AG18=2,"Statistics &amp; Forecasting",IF(Survey_AI!AG18=3,"Economic Informatics","Invalid")))</f>
        <v>Statistics &amp; Forecasting</v>
      </c>
      <c r="AG18" t="str">
        <f>IF(Survey_AI!AH18=1,"Yes",IF(Survey_AI!AH18=0,"No","Invalid"))</f>
        <v>No</v>
      </c>
      <c r="AH18">
        <v>6.2</v>
      </c>
    </row>
    <row r="19" spans="1:34" x14ac:dyDescent="0.3">
      <c r="A19">
        <v>8</v>
      </c>
      <c r="B19" t="s">
        <v>37</v>
      </c>
      <c r="C19" t="str">
        <f>IF(Survey_AI!D19=1, "Yes", IF(Survey_AI!D19=0, "No", ""))</f>
        <v>Yes</v>
      </c>
      <c r="D19" t="str">
        <f>IF(Survey_AI!E19=1, "Yes", IF(Survey_AI!E19=0, "No", ""))</f>
        <v>No</v>
      </c>
      <c r="E19" t="str">
        <f>IF(Survey_AI!F19=1, "Yes", IF(Survey_AI!F19=0, "No", ""))</f>
        <v>Yes</v>
      </c>
      <c r="F19" t="str">
        <f>IF(Survey_AI!G19=1, "Yes", IF(Survey_AI!G19=0, "No", ""))</f>
        <v>No</v>
      </c>
      <c r="G19" t="str">
        <f>IF(Survey_AI!H19=1, "Yes", IF(Survey_AI!H19=0, "No", ""))</f>
        <v>No</v>
      </c>
      <c r="H19" t="str">
        <f>IF(Survey_AI!I19=1, "Strongly Disagree", IF(Survey_AI!I19=2, "Partially Disagree", IF(Survey_AI!I19=3, "Neutral", IF(Survey_AI!I19=4, "Partially Agree", IF(Survey_AI!I19=5, "Fully Agree", "Invalid")))))</f>
        <v>Fully Agree</v>
      </c>
      <c r="I19" t="str">
        <f>IF(Survey_AI!J19=1, "Strongly Disagree", IF(Survey_AI!J19=2, "Partially Disagree", IF(Survey_AI!J19=3, "Neutral", IF(Survey_AI!J19=4, "Partially Agree", IF(Survey_AI!J19=5, "Fully Agree", "Invalid")))))</f>
        <v>Fully Agree</v>
      </c>
      <c r="J19" t="str">
        <f>IF(Survey_AI!K19=1, "Strongly Disagree", IF(Survey_AI!K19=2, "Partially Disagree", IF(Survey_AI!K19=3, "Neutral", IF(Survey_AI!K19=4, "Partially Agree", IF(Survey_AI!K19=5, "Fully Agree", "Invalid")))))</f>
        <v>Fully Agree</v>
      </c>
      <c r="K19" t="str">
        <f>IF(Survey_AI!L19=1, "Strongly Disagree", IF(Survey_AI!L19=2, "Partially Disagree", IF(Survey_AI!L19=3, "Neutral", IF(Survey_AI!L19=4, "Partially Agree", IF(Survey_AI!L19=5, "Fully Agree", "Invalid")))))</f>
        <v>Fully Agree</v>
      </c>
      <c r="L19" t="str">
        <f>IF(Survey_AI!M19=1, "Strongly Disagree", IF(Survey_AI!M19=2, "Partially Disagree", IF(Survey_AI!M19=3, "Neutral", IF(Survey_AI!M19=4, "Partially Agree", IF(Survey_AI!M19=5, "Fully Agree", "Invalid")))))</f>
        <v>Fully Agree</v>
      </c>
      <c r="M19" t="str">
        <f>IF(Survey_AI!N19=1, "Strongly Disagree", IF(Survey_AI!N19=2, "Partially Disagree", IF(Survey_AI!N19=3, "Neutral", IF(Survey_AI!N19=4, "Partially Agree", IF(Survey_AI!N19=5, "Fully Agree", "Invalid")))))</f>
        <v>Neutral</v>
      </c>
      <c r="N19" t="str">
        <f>IF(Survey_AI!O19=1, "Strongly Disagree", IF(Survey_AI!O19=2, "Partially Disagree", IF(Survey_AI!O19=3, "Neutral", IF(Survey_AI!O19=4, "Partially Agree", IF(Survey_AI!O19=5, "Fully Agree", "Invalid")))))</f>
        <v>Neutral</v>
      </c>
      <c r="O19" t="str">
        <f>IF(Survey_AI!P19=1, "Strongly Disagree", IF(Survey_AI!P19=2, "Partially Disagree", IF(Survey_AI!P19=3, "Neutral", IF(Survey_AI!P19=4, "Partially Agree", IF(Survey_AI!P19=5, "Fully Agree", "Invalid")))))</f>
        <v>Fully Agree</v>
      </c>
      <c r="P19" t="str">
        <f>IF(Survey_AI!Q19=1, "Curiosity", IF(Survey_AI!Q19=2, "Fear", IF(Survey_AI!Q19=3, "Indifference", IF(Survey_AI!Q19=4, "Trust", "Invalid"))))</f>
        <v>Fear</v>
      </c>
      <c r="Q19" t="s">
        <v>58</v>
      </c>
      <c r="R19" t="str">
        <f>IF(Survey_AI!S19=1, "Yes", IF(Survey_AI!S19=0, "No", ""))</f>
        <v>No</v>
      </c>
      <c r="S19" t="str">
        <f>IF(Survey_AI!T19=1, "Yes", IF(Survey_AI!T19=0, "No", ""))</f>
        <v>Yes</v>
      </c>
      <c r="T19" t="str">
        <f>IF(Survey_AI!U19=1, "Yes", IF(Survey_AI!U19=0, "No", ""))</f>
        <v>No</v>
      </c>
      <c r="U19" t="str">
        <f>IF(Survey_AI!V19=1, "Yes", IF(Survey_AI!V19=0, "No", ""))</f>
        <v>Yes</v>
      </c>
      <c r="V19" t="str">
        <f>IF(Survey_AI!W19=1, "Yes", IF(Survey_AI!W19=0, "No", ""))</f>
        <v>Yes</v>
      </c>
      <c r="W19" t="str">
        <f>IF(Survey_AI!X19=1, "Yes", IF(Survey_AI!X19=0, "No", ""))</f>
        <v>No</v>
      </c>
      <c r="X19" t="str">
        <f>IF(Survey_AI!Y19=1, "Yes", IF(Survey_AI!Y19=0, "No", ""))</f>
        <v>Yes</v>
      </c>
      <c r="Y19">
        <v>8</v>
      </c>
      <c r="Z19" t="str">
        <f>IF(Survey_AI!AA19=1,"AI Assistant",IF(Survey_AI!AA19=2,"Time Management",IF(Survey_AI!AA19=3,"Engaging Lessons",IF(Survey_AI!AA19=4,"Other","Invalid"))))</f>
        <v>AI Assistant</v>
      </c>
      <c r="AA19" t="str">
        <f>IF(Survey_AI!AB19=1,"Personalized Lessons",IF(Survey_AI!AB19=2,"Universal Access",IF(Survey_AI!AB19=3,"Engaging Lessons",IF(Survey_AI!AB19=4,"Other","Invalid"))))</f>
        <v>Personalized Lessons</v>
      </c>
      <c r="AB19" t="str">
        <f>IF(Survey_AI!AC19=1,"Auto Grading",IF(Survey_AI!AC19=2,"Fewer Errors",IF(Survey_AI!AC19=3,"Constant Feedback",IF(Survey_AI!AC19=4,"Other","Invalid"))))</f>
        <v>Constant Feedback</v>
      </c>
      <c r="AC19" t="str">
        <f>IF(Survey_AI!AD19=1,"No Student-Teacher Bond",IF(Survey_AI!AD19=2,"Internet Addiction",IF(Survey_AI!AD19=3,"Fewer Interactions",IF(Survey_AI!AD19=4,"Data Loss","Invalid"))))</f>
        <v>No Student-Teacher Bond</v>
      </c>
      <c r="AD19" t="str">
        <f>IF(Survey_AI!AE19=1,"Female",IF(Survey_AI!AE19=2,"Male","Invalid"))</f>
        <v>Male</v>
      </c>
      <c r="AE19" t="str">
        <f>IF(Survey_AI!AF19=1,"Year 2",IF(Survey_AI!AF19=2,"Year 3","Invalid"))</f>
        <v>Year 2</v>
      </c>
      <c r="AF19" t="str">
        <f>IF(Survey_AI!AG19=1,"Economic Cybernetics",IF(Survey_AI!AG19=2,"Statistics &amp; Forecasting",IF(Survey_AI!AG19=3,"Economic Informatics","Invalid")))</f>
        <v>Economic Informatics</v>
      </c>
      <c r="AG19" t="str">
        <f>IF(Survey_AI!AH19=1,"Yes",IF(Survey_AI!AH19=0,"No","Invalid"))</f>
        <v>Yes</v>
      </c>
      <c r="AH19">
        <v>9.1999999999999993</v>
      </c>
    </row>
    <row r="20" spans="1:34" x14ac:dyDescent="0.3">
      <c r="A20">
        <v>7</v>
      </c>
      <c r="B20" t="s">
        <v>59</v>
      </c>
      <c r="C20" t="str">
        <f>IF(Survey_AI!D20=1, "Yes", IF(Survey_AI!D20=0, "No", ""))</f>
        <v>Yes</v>
      </c>
      <c r="D20" t="str">
        <f>IF(Survey_AI!E20=1, "Yes", IF(Survey_AI!E20=0, "No", ""))</f>
        <v>No</v>
      </c>
      <c r="E20" t="str">
        <f>IF(Survey_AI!F20=1, "Yes", IF(Survey_AI!F20=0, "No", ""))</f>
        <v>Yes</v>
      </c>
      <c r="F20" t="str">
        <f>IF(Survey_AI!G20=1, "Yes", IF(Survey_AI!G20=0, "No", ""))</f>
        <v>Yes</v>
      </c>
      <c r="G20" t="str">
        <f>IF(Survey_AI!H20=1, "Yes", IF(Survey_AI!H20=0, "No", ""))</f>
        <v>No</v>
      </c>
      <c r="H20" t="str">
        <f>IF(Survey_AI!I20=1, "Strongly Disagree", IF(Survey_AI!I20=2, "Partially Disagree", IF(Survey_AI!I20=3, "Neutral", IF(Survey_AI!I20=4, "Partially Agree", IF(Survey_AI!I20=5, "Fully Agree", "Invalid")))))</f>
        <v>Partially Agree</v>
      </c>
      <c r="I20" t="str">
        <f>IF(Survey_AI!J20=1, "Strongly Disagree", IF(Survey_AI!J20=2, "Partially Disagree", IF(Survey_AI!J20=3, "Neutral", IF(Survey_AI!J20=4, "Partially Agree", IF(Survey_AI!J20=5, "Fully Agree", "Invalid")))))</f>
        <v>Partially Agree</v>
      </c>
      <c r="J20" t="str">
        <f>IF(Survey_AI!K20=1, "Strongly Disagree", IF(Survey_AI!K20=2, "Partially Disagree", IF(Survey_AI!K20=3, "Neutral", IF(Survey_AI!K20=4, "Partially Agree", IF(Survey_AI!K20=5, "Fully Agree", "Invalid")))))</f>
        <v>Partially Agree</v>
      </c>
      <c r="K20" t="str">
        <f>IF(Survey_AI!L20=1, "Strongly Disagree", IF(Survey_AI!L20=2, "Partially Disagree", IF(Survey_AI!L20=3, "Neutral", IF(Survey_AI!L20=4, "Partially Agree", IF(Survey_AI!L20=5, "Fully Agree", "Invalid")))))</f>
        <v>Strongly Disagree</v>
      </c>
      <c r="L20" t="str">
        <f>IF(Survey_AI!M20=1, "Strongly Disagree", IF(Survey_AI!M20=2, "Partially Disagree", IF(Survey_AI!M20=3, "Neutral", IF(Survey_AI!M20=4, "Partially Agree", IF(Survey_AI!M20=5, "Fully Agree", "Invalid")))))</f>
        <v>Partially Agree</v>
      </c>
      <c r="M20" t="str">
        <f>IF(Survey_AI!N20=1, "Strongly Disagree", IF(Survey_AI!N20=2, "Partially Disagree", IF(Survey_AI!N20=3, "Neutral", IF(Survey_AI!N20=4, "Partially Agree", IF(Survey_AI!N20=5, "Fully Agree", "Invalid")))))</f>
        <v>Strongly Disagree</v>
      </c>
      <c r="N20" t="str">
        <f>IF(Survey_AI!O20=1, "Strongly Disagree", IF(Survey_AI!O20=2, "Partially Disagree", IF(Survey_AI!O20=3, "Neutral", IF(Survey_AI!O20=4, "Partially Agree", IF(Survey_AI!O20=5, "Fully Agree", "Invalid")))))</f>
        <v>Neutral</v>
      </c>
      <c r="O20" t="str">
        <f>IF(Survey_AI!P20=1, "Strongly Disagree", IF(Survey_AI!P20=2, "Partially Disagree", IF(Survey_AI!P20=3, "Neutral", IF(Survey_AI!P20=4, "Partially Agree", IF(Survey_AI!P20=5, "Fully Agree", "Invalid")))))</f>
        <v>Partially Agree</v>
      </c>
      <c r="P20" t="str">
        <f>IF(Survey_AI!Q20=1, "Curiosity", IF(Survey_AI!Q20=2, "Fear", IF(Survey_AI!Q20=3, "Indifference", IF(Survey_AI!Q20=4, "Trust", "Invalid"))))</f>
        <v>Curiosity</v>
      </c>
      <c r="Q20" t="s">
        <v>46</v>
      </c>
      <c r="R20" t="str">
        <f>IF(Survey_AI!S20=1, "Yes", IF(Survey_AI!S20=0, "No", ""))</f>
        <v>Yes</v>
      </c>
      <c r="S20" t="str">
        <f>IF(Survey_AI!T20=1, "Yes", IF(Survey_AI!T20=0, "No", ""))</f>
        <v>Yes</v>
      </c>
      <c r="T20" t="str">
        <f>IF(Survey_AI!U20=1, "Yes", IF(Survey_AI!U20=0, "No", ""))</f>
        <v>No</v>
      </c>
      <c r="U20" t="str">
        <f>IF(Survey_AI!V20=1, "Yes", IF(Survey_AI!V20=0, "No", ""))</f>
        <v>Yes</v>
      </c>
      <c r="V20" t="str">
        <f>IF(Survey_AI!W20=1, "Yes", IF(Survey_AI!W20=0, "No", ""))</f>
        <v>No</v>
      </c>
      <c r="W20" t="str">
        <f>IF(Survey_AI!X20=1, "Yes", IF(Survey_AI!X20=0, "No", ""))</f>
        <v>No</v>
      </c>
      <c r="X20" t="str">
        <f>IF(Survey_AI!Y20=1, "Yes", IF(Survey_AI!Y20=0, "No", ""))</f>
        <v>No</v>
      </c>
      <c r="Y20">
        <v>6</v>
      </c>
      <c r="Z20" t="str">
        <f>IF(Survey_AI!AA20=1,"AI Assistant",IF(Survey_AI!AA20=2,"Time Management",IF(Survey_AI!AA20=3,"Engaging Lessons",IF(Survey_AI!AA20=4,"Other","Invalid"))))</f>
        <v>AI Assistant</v>
      </c>
      <c r="AA20" t="str">
        <f>IF(Survey_AI!AB20=1,"Personalized Lessons",IF(Survey_AI!AB20=2,"Universal Access",IF(Survey_AI!AB20=3,"Engaging Lessons",IF(Survey_AI!AB20=4,"Other","Invalid"))))</f>
        <v>Personalized Lessons</v>
      </c>
      <c r="AB20" t="str">
        <f>IF(Survey_AI!AC20=1,"Auto Grading",IF(Survey_AI!AC20=2,"Fewer Errors",IF(Survey_AI!AC20=3,"Constant Feedback",IF(Survey_AI!AC20=4,"Other","Invalid"))))</f>
        <v>Fewer Errors</v>
      </c>
      <c r="AC20" t="str">
        <f>IF(Survey_AI!AD20=1,"No Student-Teacher Bond",IF(Survey_AI!AD20=2,"Internet Addiction",IF(Survey_AI!AD20=3,"Fewer Interactions",IF(Survey_AI!AD20=4,"Data Loss","Invalid"))))</f>
        <v>Internet Addiction</v>
      </c>
      <c r="AD20" t="str">
        <f>IF(Survey_AI!AE20=1,"Female",IF(Survey_AI!AE20=2,"Male","Invalid"))</f>
        <v>Female</v>
      </c>
      <c r="AE20" t="str">
        <f>IF(Survey_AI!AF20=1,"Year 2",IF(Survey_AI!AF20=2,"Year 3","Invalid"))</f>
        <v>Year 3</v>
      </c>
      <c r="AF20" t="str">
        <f>IF(Survey_AI!AG20=1,"Economic Cybernetics",IF(Survey_AI!AG20=2,"Statistics &amp; Forecasting",IF(Survey_AI!AG20=3,"Economic Informatics","Invalid")))</f>
        <v>Economic Informatics</v>
      </c>
      <c r="AG20" t="str">
        <f>IF(Survey_AI!AH20=1,"Yes",IF(Survey_AI!AH20=0,"No","Invalid"))</f>
        <v>Yes</v>
      </c>
      <c r="AH20">
        <v>7.7</v>
      </c>
    </row>
    <row r="21" spans="1:34" x14ac:dyDescent="0.3">
      <c r="A21">
        <v>6</v>
      </c>
      <c r="B21" t="s">
        <v>60</v>
      </c>
      <c r="C21" t="str">
        <f>IF(Survey_AI!D21=1, "Yes", IF(Survey_AI!D21=0, "No", ""))</f>
        <v>No</v>
      </c>
      <c r="D21" t="str">
        <f>IF(Survey_AI!E21=1, "Yes", IF(Survey_AI!E21=0, "No", ""))</f>
        <v>No</v>
      </c>
      <c r="E21" t="str">
        <f>IF(Survey_AI!F21=1, "Yes", IF(Survey_AI!F21=0, "No", ""))</f>
        <v>Yes</v>
      </c>
      <c r="F21" t="str">
        <f>IF(Survey_AI!G21=1, "Yes", IF(Survey_AI!G21=0, "No", ""))</f>
        <v>No</v>
      </c>
      <c r="G21" t="str">
        <f>IF(Survey_AI!H21=1, "Yes", IF(Survey_AI!H21=0, "No", ""))</f>
        <v>No</v>
      </c>
      <c r="H21" t="str">
        <f>IF(Survey_AI!I21=1, "Strongly Disagree", IF(Survey_AI!I21=2, "Partially Disagree", IF(Survey_AI!I21=3, "Neutral", IF(Survey_AI!I21=4, "Partially Agree", IF(Survey_AI!I21=5, "Fully Agree", "Invalid")))))</f>
        <v>Strongly Disagree</v>
      </c>
      <c r="I21" t="str">
        <f>IF(Survey_AI!J21=1, "Strongly Disagree", IF(Survey_AI!J21=2, "Partially Disagree", IF(Survey_AI!J21=3, "Neutral", IF(Survey_AI!J21=4, "Partially Agree", IF(Survey_AI!J21=5, "Fully Agree", "Invalid")))))</f>
        <v>Partially Disagree</v>
      </c>
      <c r="J21" t="str">
        <f>IF(Survey_AI!K21=1, "Strongly Disagree", IF(Survey_AI!K21=2, "Partially Disagree", IF(Survey_AI!K21=3, "Neutral", IF(Survey_AI!K21=4, "Partially Agree", IF(Survey_AI!K21=5, "Fully Agree", "Invalid")))))</f>
        <v>Fully Agree</v>
      </c>
      <c r="K21" t="str">
        <f>IF(Survey_AI!L21=1, "Strongly Disagree", IF(Survey_AI!L21=2, "Partially Disagree", IF(Survey_AI!L21=3, "Neutral", IF(Survey_AI!L21=4, "Partially Agree", IF(Survey_AI!L21=5, "Fully Agree", "Invalid")))))</f>
        <v>Partially Disagree</v>
      </c>
      <c r="L21" t="str">
        <f>IF(Survey_AI!M21=1, "Strongly Disagree", IF(Survey_AI!M21=2, "Partially Disagree", IF(Survey_AI!M21=3, "Neutral", IF(Survey_AI!M21=4, "Partially Agree", IF(Survey_AI!M21=5, "Fully Agree", "Invalid")))))</f>
        <v>Partially Agree</v>
      </c>
      <c r="M21" t="str">
        <f>IF(Survey_AI!N21=1, "Strongly Disagree", IF(Survey_AI!N21=2, "Partially Disagree", IF(Survey_AI!N21=3, "Neutral", IF(Survey_AI!N21=4, "Partially Agree", IF(Survey_AI!N21=5, "Fully Agree", "Invalid")))))</f>
        <v>Neutral</v>
      </c>
      <c r="N21" t="str">
        <f>IF(Survey_AI!O21=1, "Strongly Disagree", IF(Survey_AI!O21=2, "Partially Disagree", IF(Survey_AI!O21=3, "Neutral", IF(Survey_AI!O21=4, "Partially Agree", IF(Survey_AI!O21=5, "Fully Agree", "Invalid")))))</f>
        <v>Partially Agree</v>
      </c>
      <c r="O21" t="str">
        <f>IF(Survey_AI!P21=1, "Strongly Disagree", IF(Survey_AI!P21=2, "Partially Disagree", IF(Survey_AI!P21=3, "Neutral", IF(Survey_AI!P21=4, "Partially Agree", IF(Survey_AI!P21=5, "Fully Agree", "Invalid")))))</f>
        <v>Partially Disagree</v>
      </c>
      <c r="P21" t="str">
        <f>IF(Survey_AI!Q21=1, "Curiosity", IF(Survey_AI!Q21=2, "Fear", IF(Survey_AI!Q21=3, "Indifference", IF(Survey_AI!Q21=4, "Trust", "Invalid"))))</f>
        <v>Curiosity</v>
      </c>
      <c r="Q21" t="s">
        <v>61</v>
      </c>
      <c r="R21" t="str">
        <f>IF(Survey_AI!S21=1, "Yes", IF(Survey_AI!S21=0, "No", ""))</f>
        <v>No</v>
      </c>
      <c r="S21" t="str">
        <f>IF(Survey_AI!T21=1, "Yes", IF(Survey_AI!T21=0, "No", ""))</f>
        <v>Yes</v>
      </c>
      <c r="T21" t="str">
        <f>IF(Survey_AI!U21=1, "Yes", IF(Survey_AI!U21=0, "No", ""))</f>
        <v>Yes</v>
      </c>
      <c r="U21" t="str">
        <f>IF(Survey_AI!V21=1, "Yes", IF(Survey_AI!V21=0, "No", ""))</f>
        <v>Yes</v>
      </c>
      <c r="V21" t="str">
        <f>IF(Survey_AI!W21=1, "Yes", IF(Survey_AI!W21=0, "No", ""))</f>
        <v>No</v>
      </c>
      <c r="W21" t="str">
        <f>IF(Survey_AI!X21=1, "Yes", IF(Survey_AI!X21=0, "No", ""))</f>
        <v>No</v>
      </c>
      <c r="X21" t="str">
        <f>IF(Survey_AI!Y21=1, "Yes", IF(Survey_AI!Y21=0, "No", ""))</f>
        <v>Yes</v>
      </c>
      <c r="Y21">
        <v>6</v>
      </c>
      <c r="Z21" t="str">
        <f>IF(Survey_AI!AA21=1,"AI Assistant",IF(Survey_AI!AA21=2,"Time Management",IF(Survey_AI!AA21=3,"Engaging Lessons",IF(Survey_AI!AA21=4,"Other","Invalid"))))</f>
        <v>AI Assistant</v>
      </c>
      <c r="AA21" t="str">
        <f>IF(Survey_AI!AB21=1,"Personalized Lessons",IF(Survey_AI!AB21=2,"Universal Access",IF(Survey_AI!AB21=3,"Engaging Lessons",IF(Survey_AI!AB21=4,"Other","Invalid"))))</f>
        <v>Engaging Lessons</v>
      </c>
      <c r="AB21" t="str">
        <f>IF(Survey_AI!AC21=1,"Auto Grading",IF(Survey_AI!AC21=2,"Fewer Errors",IF(Survey_AI!AC21=3,"Constant Feedback",IF(Survey_AI!AC21=4,"Other","Invalid"))))</f>
        <v>Constant Feedback</v>
      </c>
      <c r="AC21" t="str">
        <f>IF(Survey_AI!AD21=1,"No Student-Teacher Bond",IF(Survey_AI!AD21=2,"Internet Addiction",IF(Survey_AI!AD21=3,"Fewer Interactions",IF(Survey_AI!AD21=4,"Data Loss","Invalid"))))</f>
        <v>Internet Addiction</v>
      </c>
      <c r="AD21" t="str">
        <f>IF(Survey_AI!AE21=1,"Female",IF(Survey_AI!AE21=2,"Male","Invalid"))</f>
        <v>Female</v>
      </c>
      <c r="AE21" t="str">
        <f>IF(Survey_AI!AF21=1,"Year 2",IF(Survey_AI!AF21=2,"Year 3","Invalid"))</f>
        <v>Year 2</v>
      </c>
      <c r="AF21" t="str">
        <f>IF(Survey_AI!AG21=1,"Economic Cybernetics",IF(Survey_AI!AG21=2,"Statistics &amp; Forecasting",IF(Survey_AI!AG21=3,"Economic Informatics","Invalid")))</f>
        <v>Economic Cybernetics</v>
      </c>
      <c r="AG21" t="str">
        <f>IF(Survey_AI!AH21=1,"Yes",IF(Survey_AI!AH21=0,"No","Invalid"))</f>
        <v>Yes</v>
      </c>
      <c r="AH21">
        <v>8.6999999999999993</v>
      </c>
    </row>
    <row r="22" spans="1:34" x14ac:dyDescent="0.3">
      <c r="A22">
        <v>6</v>
      </c>
      <c r="B22" t="s">
        <v>37</v>
      </c>
      <c r="C22" t="str">
        <f>IF(Survey_AI!D22=1, "Yes", IF(Survey_AI!D22=0, "No", ""))</f>
        <v>Yes</v>
      </c>
      <c r="D22" t="str">
        <f>IF(Survey_AI!E22=1, "Yes", IF(Survey_AI!E22=0, "No", ""))</f>
        <v>No</v>
      </c>
      <c r="E22" t="str">
        <f>IF(Survey_AI!F22=1, "Yes", IF(Survey_AI!F22=0, "No", ""))</f>
        <v>Yes</v>
      </c>
      <c r="F22" t="str">
        <f>IF(Survey_AI!G22=1, "Yes", IF(Survey_AI!G22=0, "No", ""))</f>
        <v>No</v>
      </c>
      <c r="G22" t="str">
        <f>IF(Survey_AI!H22=1, "Yes", IF(Survey_AI!H22=0, "No", ""))</f>
        <v>No</v>
      </c>
      <c r="H22" t="str">
        <f>IF(Survey_AI!I22=1, "Strongly Disagree", IF(Survey_AI!I22=2, "Partially Disagree", IF(Survey_AI!I22=3, "Neutral", IF(Survey_AI!I22=4, "Partially Agree", IF(Survey_AI!I22=5, "Fully Agree", "Invalid")))))</f>
        <v>Partially Disagree</v>
      </c>
      <c r="I22" t="str">
        <f>IF(Survey_AI!J22=1, "Strongly Disagree", IF(Survey_AI!J22=2, "Partially Disagree", IF(Survey_AI!J22=3, "Neutral", IF(Survey_AI!J22=4, "Partially Agree", IF(Survey_AI!J22=5, "Fully Agree", "Invalid")))))</f>
        <v>Partially Disagree</v>
      </c>
      <c r="J22" t="str">
        <f>IF(Survey_AI!K22=1, "Strongly Disagree", IF(Survey_AI!K22=2, "Partially Disagree", IF(Survey_AI!K22=3, "Neutral", IF(Survey_AI!K22=4, "Partially Agree", IF(Survey_AI!K22=5, "Fully Agree", "Invalid")))))</f>
        <v>Partially Agree</v>
      </c>
      <c r="K22" t="str">
        <f>IF(Survey_AI!L22=1, "Strongly Disagree", IF(Survey_AI!L22=2, "Partially Disagree", IF(Survey_AI!L22=3, "Neutral", IF(Survey_AI!L22=4, "Partially Agree", IF(Survey_AI!L22=5, "Fully Agree", "Invalid")))))</f>
        <v>Strongly Disagree</v>
      </c>
      <c r="L22" t="str">
        <f>IF(Survey_AI!M22=1, "Strongly Disagree", IF(Survey_AI!M22=2, "Partially Disagree", IF(Survey_AI!M22=3, "Neutral", IF(Survey_AI!M22=4, "Partially Agree", IF(Survey_AI!M22=5, "Fully Agree", "Invalid")))))</f>
        <v>Neutral</v>
      </c>
      <c r="M22" t="str">
        <f>IF(Survey_AI!N22=1, "Strongly Disagree", IF(Survey_AI!N22=2, "Partially Disagree", IF(Survey_AI!N22=3, "Neutral", IF(Survey_AI!N22=4, "Partially Agree", IF(Survey_AI!N22=5, "Fully Agree", "Invalid")))))</f>
        <v>Partially Disagree</v>
      </c>
      <c r="N22" t="str">
        <f>IF(Survey_AI!O22=1, "Strongly Disagree", IF(Survey_AI!O22=2, "Partially Disagree", IF(Survey_AI!O22=3, "Neutral", IF(Survey_AI!O22=4, "Partially Agree", IF(Survey_AI!O22=5, "Fully Agree", "Invalid")))))</f>
        <v>Partially Agree</v>
      </c>
      <c r="O22" t="str">
        <f>IF(Survey_AI!P22=1, "Strongly Disagree", IF(Survey_AI!P22=2, "Partially Disagree", IF(Survey_AI!P22=3, "Neutral", IF(Survey_AI!P22=4, "Partially Agree", IF(Survey_AI!P22=5, "Fully Agree", "Invalid")))))</f>
        <v>Partially Agree</v>
      </c>
      <c r="P22" t="str">
        <f>IF(Survey_AI!Q22=1, "Curiosity", IF(Survey_AI!Q22=2, "Fear", IF(Survey_AI!Q22=3, "Indifference", IF(Survey_AI!Q22=4, "Trust", "Invalid"))))</f>
        <v>Curiosity</v>
      </c>
      <c r="Q22" t="s">
        <v>62</v>
      </c>
      <c r="R22" t="str">
        <f>IF(Survey_AI!S22=1, "Yes", IF(Survey_AI!S22=0, "No", ""))</f>
        <v>Yes</v>
      </c>
      <c r="S22" t="str">
        <f>IF(Survey_AI!T22=1, "Yes", IF(Survey_AI!T22=0, "No", ""))</f>
        <v>Yes</v>
      </c>
      <c r="T22" t="str">
        <f>IF(Survey_AI!U22=1, "Yes", IF(Survey_AI!U22=0, "No", ""))</f>
        <v>Yes</v>
      </c>
      <c r="U22" t="str">
        <f>IF(Survey_AI!V22=1, "Yes", IF(Survey_AI!V22=0, "No", ""))</f>
        <v>No</v>
      </c>
      <c r="V22" t="str">
        <f>IF(Survey_AI!W22=1, "Yes", IF(Survey_AI!W22=0, "No", ""))</f>
        <v>No</v>
      </c>
      <c r="W22" t="str">
        <f>IF(Survey_AI!X22=1, "Yes", IF(Survey_AI!X22=0, "No", ""))</f>
        <v>Yes</v>
      </c>
      <c r="X22" t="str">
        <f>IF(Survey_AI!Y22=1, "Yes", IF(Survey_AI!Y22=0, "No", ""))</f>
        <v>No</v>
      </c>
      <c r="Y22">
        <v>8</v>
      </c>
      <c r="Z22" t="str">
        <f>IF(Survey_AI!AA22=1,"AI Assistant",IF(Survey_AI!AA22=2,"Time Management",IF(Survey_AI!AA22=3,"Engaging Lessons",IF(Survey_AI!AA22=4,"Other","Invalid"))))</f>
        <v>AI Assistant</v>
      </c>
      <c r="AA22" t="str">
        <f>IF(Survey_AI!AB22=1,"Personalized Lessons",IF(Survey_AI!AB22=2,"Universal Access",IF(Survey_AI!AB22=3,"Engaging Lessons",IF(Survey_AI!AB22=4,"Other","Invalid"))))</f>
        <v>Universal Access</v>
      </c>
      <c r="AB22" t="str">
        <f>IF(Survey_AI!AC22=1,"Auto Grading",IF(Survey_AI!AC22=2,"Fewer Errors",IF(Survey_AI!AC22=3,"Constant Feedback",IF(Survey_AI!AC22=4,"Other","Invalid"))))</f>
        <v>Constant Feedback</v>
      </c>
      <c r="AC22" t="str">
        <f>IF(Survey_AI!AD22=1,"No Student-Teacher Bond",IF(Survey_AI!AD22=2,"Internet Addiction",IF(Survey_AI!AD22=3,"Fewer Interactions",IF(Survey_AI!AD22=4,"Data Loss","Invalid"))))</f>
        <v>Fewer Interactions</v>
      </c>
      <c r="AD22" t="str">
        <f>IF(Survey_AI!AE22=1,"Female",IF(Survey_AI!AE22=2,"Male","Invalid"))</f>
        <v>Female</v>
      </c>
      <c r="AE22" t="str">
        <f>IF(Survey_AI!AF22=1,"Year 2",IF(Survey_AI!AF22=2,"Year 3","Invalid"))</f>
        <v>Year 3</v>
      </c>
      <c r="AF22" t="str">
        <f>IF(Survey_AI!AG22=1,"Economic Cybernetics",IF(Survey_AI!AG22=2,"Statistics &amp; Forecasting",IF(Survey_AI!AG22=3,"Economic Informatics","Invalid")))</f>
        <v>Economic Informatics</v>
      </c>
      <c r="AG22" t="str">
        <f>IF(Survey_AI!AH22=1,"Yes",IF(Survey_AI!AH22=0,"No","Invalid"))</f>
        <v>No</v>
      </c>
      <c r="AH22">
        <v>7.2</v>
      </c>
    </row>
    <row r="23" spans="1:34" x14ac:dyDescent="0.3">
      <c r="A23">
        <v>7</v>
      </c>
      <c r="B23" t="s">
        <v>59</v>
      </c>
      <c r="C23" t="str">
        <f>IF(Survey_AI!D23=1, "Yes", IF(Survey_AI!D23=0, "No", ""))</f>
        <v>Yes</v>
      </c>
      <c r="D23" t="str">
        <f>IF(Survey_AI!E23=1, "Yes", IF(Survey_AI!E23=0, "No", ""))</f>
        <v>No</v>
      </c>
      <c r="E23" t="str">
        <f>IF(Survey_AI!F23=1, "Yes", IF(Survey_AI!F23=0, "No", ""))</f>
        <v>Yes</v>
      </c>
      <c r="F23" t="str">
        <f>IF(Survey_AI!G23=1, "Yes", IF(Survey_AI!G23=0, "No", ""))</f>
        <v>Yes</v>
      </c>
      <c r="G23" t="str">
        <f>IF(Survey_AI!H23=1, "Yes", IF(Survey_AI!H23=0, "No", ""))</f>
        <v>No</v>
      </c>
      <c r="H23" t="str">
        <f>IF(Survey_AI!I23=1, "Strongly Disagree", IF(Survey_AI!I23=2, "Partially Disagree", IF(Survey_AI!I23=3, "Neutral", IF(Survey_AI!I23=4, "Partially Agree", IF(Survey_AI!I23=5, "Fully Agree", "Invalid")))))</f>
        <v>Neutral</v>
      </c>
      <c r="I23" t="str">
        <f>IF(Survey_AI!J23=1, "Strongly Disagree", IF(Survey_AI!J23=2, "Partially Disagree", IF(Survey_AI!J23=3, "Neutral", IF(Survey_AI!J23=4, "Partially Agree", IF(Survey_AI!J23=5, "Fully Agree", "Invalid")))))</f>
        <v>Partially Agree</v>
      </c>
      <c r="J23" t="str">
        <f>IF(Survey_AI!K23=1, "Strongly Disagree", IF(Survey_AI!K23=2, "Partially Disagree", IF(Survey_AI!K23=3, "Neutral", IF(Survey_AI!K23=4, "Partially Agree", IF(Survey_AI!K23=5, "Fully Agree", "Invalid")))))</f>
        <v>Neutral</v>
      </c>
      <c r="K23" t="str">
        <f>IF(Survey_AI!L23=1, "Strongly Disagree", IF(Survey_AI!L23=2, "Partially Disagree", IF(Survey_AI!L23=3, "Neutral", IF(Survey_AI!L23=4, "Partially Agree", IF(Survey_AI!L23=5, "Fully Agree", "Invalid")))))</f>
        <v>Partially Disagree</v>
      </c>
      <c r="L23" t="str">
        <f>IF(Survey_AI!M23=1, "Strongly Disagree", IF(Survey_AI!M23=2, "Partially Disagree", IF(Survey_AI!M23=3, "Neutral", IF(Survey_AI!M23=4, "Partially Agree", IF(Survey_AI!M23=5, "Fully Agree", "Invalid")))))</f>
        <v>Fully Agree</v>
      </c>
      <c r="M23" t="str">
        <f>IF(Survey_AI!N23=1, "Strongly Disagree", IF(Survey_AI!N23=2, "Partially Disagree", IF(Survey_AI!N23=3, "Neutral", IF(Survey_AI!N23=4, "Partially Agree", IF(Survey_AI!N23=5, "Fully Agree", "Invalid")))))</f>
        <v>Neutral</v>
      </c>
      <c r="N23" t="str">
        <f>IF(Survey_AI!O23=1, "Strongly Disagree", IF(Survey_AI!O23=2, "Partially Disagree", IF(Survey_AI!O23=3, "Neutral", IF(Survey_AI!O23=4, "Partially Agree", IF(Survey_AI!O23=5, "Fully Agree", "Invalid")))))</f>
        <v>Neutral</v>
      </c>
      <c r="O23" t="str">
        <f>IF(Survey_AI!P23=1, "Strongly Disagree", IF(Survey_AI!P23=2, "Partially Disagree", IF(Survey_AI!P23=3, "Neutral", IF(Survey_AI!P23=4, "Partially Agree", IF(Survey_AI!P23=5, "Fully Agree", "Invalid")))))</f>
        <v>Partially Agree</v>
      </c>
      <c r="P23" t="str">
        <f>IF(Survey_AI!Q23=1, "Curiosity", IF(Survey_AI!Q23=2, "Fear", IF(Survey_AI!Q23=3, "Indifference", IF(Survey_AI!Q23=4, "Trust", "Invalid"))))</f>
        <v>Indifference</v>
      </c>
      <c r="Q23" t="s">
        <v>63</v>
      </c>
      <c r="R23" t="str">
        <f>IF(Survey_AI!S23=1, "Yes", IF(Survey_AI!S23=0, "No", ""))</f>
        <v>No</v>
      </c>
      <c r="S23" t="str">
        <f>IF(Survey_AI!T23=1, "Yes", IF(Survey_AI!T23=0, "No", ""))</f>
        <v>Yes</v>
      </c>
      <c r="T23" t="str">
        <f>IF(Survey_AI!U23=1, "Yes", IF(Survey_AI!U23=0, "No", ""))</f>
        <v>No</v>
      </c>
      <c r="U23" t="str">
        <f>IF(Survey_AI!V23=1, "Yes", IF(Survey_AI!V23=0, "No", ""))</f>
        <v>Yes</v>
      </c>
      <c r="V23" t="str">
        <f>IF(Survey_AI!W23=1, "Yes", IF(Survey_AI!W23=0, "No", ""))</f>
        <v>No</v>
      </c>
      <c r="W23" t="str">
        <f>IF(Survey_AI!X23=1, "Yes", IF(Survey_AI!X23=0, "No", ""))</f>
        <v>No</v>
      </c>
      <c r="X23" t="str">
        <f>IF(Survey_AI!Y23=1, "Yes", IF(Survey_AI!Y23=0, "No", ""))</f>
        <v>No</v>
      </c>
      <c r="Y23">
        <v>4</v>
      </c>
      <c r="Z23" t="str">
        <f>IF(Survey_AI!AA23=1,"AI Assistant",IF(Survey_AI!AA23=2,"Time Management",IF(Survey_AI!AA23=3,"Engaging Lessons",IF(Survey_AI!AA23=4,"Other","Invalid"))))</f>
        <v>Time Management</v>
      </c>
      <c r="AA23" t="str">
        <f>IF(Survey_AI!AB23=1,"Personalized Lessons",IF(Survey_AI!AB23=2,"Universal Access",IF(Survey_AI!AB23=3,"Engaging Lessons",IF(Survey_AI!AB23=4,"Other","Invalid"))))</f>
        <v>Universal Access</v>
      </c>
      <c r="AB23" t="str">
        <f>IF(Survey_AI!AC23=1,"Auto Grading",IF(Survey_AI!AC23=2,"Fewer Errors",IF(Survey_AI!AC23=3,"Constant Feedback",IF(Survey_AI!AC23=4,"Other","Invalid"))))</f>
        <v>Constant Feedback</v>
      </c>
      <c r="AC23" t="str">
        <f>IF(Survey_AI!AD23=1,"No Student-Teacher Bond",IF(Survey_AI!AD23=2,"Internet Addiction",IF(Survey_AI!AD23=3,"Fewer Interactions",IF(Survey_AI!AD23=4,"Data Loss","Invalid"))))</f>
        <v>No Student-Teacher Bond</v>
      </c>
      <c r="AD23" t="str">
        <f>IF(Survey_AI!AE23=1,"Female",IF(Survey_AI!AE23=2,"Male","Invalid"))</f>
        <v>Female</v>
      </c>
      <c r="AE23" t="str">
        <f>IF(Survey_AI!AF23=1,"Year 2",IF(Survey_AI!AF23=2,"Year 3","Invalid"))</f>
        <v>Year 2</v>
      </c>
      <c r="AF23" t="str">
        <f>IF(Survey_AI!AG23=1,"Economic Cybernetics",IF(Survey_AI!AG23=2,"Statistics &amp; Forecasting",IF(Survey_AI!AG23=3,"Economic Informatics","Invalid")))</f>
        <v>Economic Cybernetics</v>
      </c>
      <c r="AG23" t="str">
        <f>IF(Survey_AI!AH23=1,"Yes",IF(Survey_AI!AH23=0,"No","Invalid"))</f>
        <v>Yes</v>
      </c>
      <c r="AH23">
        <v>8.6999999999999993</v>
      </c>
    </row>
    <row r="24" spans="1:34" x14ac:dyDescent="0.3">
      <c r="A24">
        <v>7</v>
      </c>
      <c r="B24" t="s">
        <v>64</v>
      </c>
      <c r="C24" t="str">
        <f>IF(Survey_AI!D24=1, "Yes", IF(Survey_AI!D24=0, "No", ""))</f>
        <v>Yes</v>
      </c>
      <c r="D24" t="str">
        <f>IF(Survey_AI!E24=1, "Yes", IF(Survey_AI!E24=0, "No", ""))</f>
        <v>Yes</v>
      </c>
      <c r="E24" t="str">
        <f>IF(Survey_AI!F24=1, "Yes", IF(Survey_AI!F24=0, "No", ""))</f>
        <v>Yes</v>
      </c>
      <c r="F24" t="str">
        <f>IF(Survey_AI!G24=1, "Yes", IF(Survey_AI!G24=0, "No", ""))</f>
        <v>Yes</v>
      </c>
      <c r="G24" t="str">
        <f>IF(Survey_AI!H24=1, "Yes", IF(Survey_AI!H24=0, "No", ""))</f>
        <v>No</v>
      </c>
      <c r="H24" t="str">
        <f>IF(Survey_AI!I24=1, "Strongly Disagree", IF(Survey_AI!I24=2, "Partially Disagree", IF(Survey_AI!I24=3, "Neutral", IF(Survey_AI!I24=4, "Partially Agree", IF(Survey_AI!I24=5, "Fully Agree", "Invalid")))))</f>
        <v>Partially Agree</v>
      </c>
      <c r="I24" t="str">
        <f>IF(Survey_AI!J24=1, "Strongly Disagree", IF(Survey_AI!J24=2, "Partially Disagree", IF(Survey_AI!J24=3, "Neutral", IF(Survey_AI!J24=4, "Partially Agree", IF(Survey_AI!J24=5, "Fully Agree", "Invalid")))))</f>
        <v>Fully Agree</v>
      </c>
      <c r="J24" t="str">
        <f>IF(Survey_AI!K24=1, "Strongly Disagree", IF(Survey_AI!K24=2, "Partially Disagree", IF(Survey_AI!K24=3, "Neutral", IF(Survey_AI!K24=4, "Partially Agree", IF(Survey_AI!K24=5, "Fully Agree", "Invalid")))))</f>
        <v>Partially Agree</v>
      </c>
      <c r="K24" t="str">
        <f>IF(Survey_AI!L24=1, "Strongly Disagree", IF(Survey_AI!L24=2, "Partially Disagree", IF(Survey_AI!L24=3, "Neutral", IF(Survey_AI!L24=4, "Partially Agree", IF(Survey_AI!L24=5, "Fully Agree", "Invalid")))))</f>
        <v>Partially Agree</v>
      </c>
      <c r="L24" t="str">
        <f>IF(Survey_AI!M24=1, "Strongly Disagree", IF(Survey_AI!M24=2, "Partially Disagree", IF(Survey_AI!M24=3, "Neutral", IF(Survey_AI!M24=4, "Partially Agree", IF(Survey_AI!M24=5, "Fully Agree", "Invalid")))))</f>
        <v>Fully Agree</v>
      </c>
      <c r="M24" t="str">
        <f>IF(Survey_AI!N24=1, "Strongly Disagree", IF(Survey_AI!N24=2, "Partially Disagree", IF(Survey_AI!N24=3, "Neutral", IF(Survey_AI!N24=4, "Partially Agree", IF(Survey_AI!N24=5, "Fully Agree", "Invalid")))))</f>
        <v>Partially Disagree</v>
      </c>
      <c r="N24" t="str">
        <f>IF(Survey_AI!O24=1, "Strongly Disagree", IF(Survey_AI!O24=2, "Partially Disagree", IF(Survey_AI!O24=3, "Neutral", IF(Survey_AI!O24=4, "Partially Agree", IF(Survey_AI!O24=5, "Fully Agree", "Invalid")))))</f>
        <v>Fully Agree</v>
      </c>
      <c r="O24" t="str">
        <f>IF(Survey_AI!P24=1, "Strongly Disagree", IF(Survey_AI!P24=2, "Partially Disagree", IF(Survey_AI!P24=3, "Neutral", IF(Survey_AI!P24=4, "Partially Agree", IF(Survey_AI!P24=5, "Fully Agree", "Invalid")))))</f>
        <v>Fully Agree</v>
      </c>
      <c r="P24" t="str">
        <f>IF(Survey_AI!Q24=1, "Curiosity", IF(Survey_AI!Q24=2, "Fear", IF(Survey_AI!Q24=3, "Indifference", IF(Survey_AI!Q24=4, "Trust", "Invalid"))))</f>
        <v>Curiosity</v>
      </c>
      <c r="Q24" t="s">
        <v>65</v>
      </c>
      <c r="R24" t="str">
        <f>IF(Survey_AI!S24=1, "Yes", IF(Survey_AI!S24=0, "No", ""))</f>
        <v>No</v>
      </c>
      <c r="S24" t="str">
        <f>IF(Survey_AI!T24=1, "Yes", IF(Survey_AI!T24=0, "No", ""))</f>
        <v>Yes</v>
      </c>
      <c r="T24" t="str">
        <f>IF(Survey_AI!U24=1, "Yes", IF(Survey_AI!U24=0, "No", ""))</f>
        <v>No</v>
      </c>
      <c r="U24" t="str">
        <f>IF(Survey_AI!V24=1, "Yes", IF(Survey_AI!V24=0, "No", ""))</f>
        <v>No</v>
      </c>
      <c r="V24" t="str">
        <f>IF(Survey_AI!W24=1, "Yes", IF(Survey_AI!W24=0, "No", ""))</f>
        <v>No</v>
      </c>
      <c r="W24" t="str">
        <f>IF(Survey_AI!X24=1, "Yes", IF(Survey_AI!X24=0, "No", ""))</f>
        <v>No</v>
      </c>
      <c r="X24" t="str">
        <f>IF(Survey_AI!Y24=1, "Yes", IF(Survey_AI!Y24=0, "No", ""))</f>
        <v>No</v>
      </c>
      <c r="Y24">
        <v>7</v>
      </c>
      <c r="Z24" t="str">
        <f>IF(Survey_AI!AA24=1,"AI Assistant",IF(Survey_AI!AA24=2,"Time Management",IF(Survey_AI!AA24=3,"Engaging Lessons",IF(Survey_AI!AA24=4,"Other","Invalid"))))</f>
        <v>Engaging Lessons</v>
      </c>
      <c r="AA24" t="str">
        <f>IF(Survey_AI!AB24=1,"Personalized Lessons",IF(Survey_AI!AB24=2,"Universal Access",IF(Survey_AI!AB24=3,"Engaging Lessons",IF(Survey_AI!AB24=4,"Other","Invalid"))))</f>
        <v>Personalized Lessons</v>
      </c>
      <c r="AB24" t="str">
        <f>IF(Survey_AI!AC24=1,"Auto Grading",IF(Survey_AI!AC24=2,"Fewer Errors",IF(Survey_AI!AC24=3,"Constant Feedback",IF(Survey_AI!AC24=4,"Other","Invalid"))))</f>
        <v>Constant Feedback</v>
      </c>
      <c r="AC24" t="str">
        <f>IF(Survey_AI!AD24=1,"No Student-Teacher Bond",IF(Survey_AI!AD24=2,"Internet Addiction",IF(Survey_AI!AD24=3,"Fewer Interactions",IF(Survey_AI!AD24=4,"Data Loss","Invalid"))))</f>
        <v>Internet Addiction</v>
      </c>
      <c r="AD24" t="str">
        <f>IF(Survey_AI!AE24=1,"Female",IF(Survey_AI!AE24=2,"Male","Invalid"))</f>
        <v>Female</v>
      </c>
      <c r="AE24" t="str">
        <f>IF(Survey_AI!AF24=1,"Year 2",IF(Survey_AI!AF24=2,"Year 3","Invalid"))</f>
        <v>Year 3</v>
      </c>
      <c r="AF24" t="str">
        <f>IF(Survey_AI!AG24=1,"Economic Cybernetics",IF(Survey_AI!AG24=2,"Statistics &amp; Forecasting",IF(Survey_AI!AG24=3,"Economic Informatics","Invalid")))</f>
        <v>Economic Cybernetics</v>
      </c>
      <c r="AG24" t="str">
        <f>IF(Survey_AI!AH24=1,"Yes",IF(Survey_AI!AH24=0,"No","Invalid"))</f>
        <v>Yes</v>
      </c>
      <c r="AH24">
        <v>7.7</v>
      </c>
    </row>
    <row r="25" spans="1:34" x14ac:dyDescent="0.3">
      <c r="A25">
        <v>5</v>
      </c>
      <c r="B25" t="s">
        <v>41</v>
      </c>
      <c r="C25" t="str">
        <f>IF(Survey_AI!D25=1, "Yes", IF(Survey_AI!D25=0, "No", ""))</f>
        <v>Yes</v>
      </c>
      <c r="D25" t="str">
        <f>IF(Survey_AI!E25=1, "Yes", IF(Survey_AI!E25=0, "No", ""))</f>
        <v>No</v>
      </c>
      <c r="E25" t="str">
        <f>IF(Survey_AI!F25=1, "Yes", IF(Survey_AI!F25=0, "No", ""))</f>
        <v>No</v>
      </c>
      <c r="F25" t="str">
        <f>IF(Survey_AI!G25=1, "Yes", IF(Survey_AI!G25=0, "No", ""))</f>
        <v>No</v>
      </c>
      <c r="G25" t="str">
        <f>IF(Survey_AI!H25=1, "Yes", IF(Survey_AI!H25=0, "No", ""))</f>
        <v>No</v>
      </c>
      <c r="H25" t="str">
        <f>IF(Survey_AI!I25=1, "Strongly Disagree", IF(Survey_AI!I25=2, "Partially Disagree", IF(Survey_AI!I25=3, "Neutral", IF(Survey_AI!I25=4, "Partially Agree", IF(Survey_AI!I25=5, "Fully Agree", "Invalid")))))</f>
        <v>Partially Disagree</v>
      </c>
      <c r="I25" t="str">
        <f>IF(Survey_AI!J25=1, "Strongly Disagree", IF(Survey_AI!J25=2, "Partially Disagree", IF(Survey_AI!J25=3, "Neutral", IF(Survey_AI!J25=4, "Partially Agree", IF(Survey_AI!J25=5, "Fully Agree", "Invalid")))))</f>
        <v>Partially Disagree</v>
      </c>
      <c r="J25" t="str">
        <f>IF(Survey_AI!K25=1, "Strongly Disagree", IF(Survey_AI!K25=2, "Partially Disagree", IF(Survey_AI!K25=3, "Neutral", IF(Survey_AI!K25=4, "Partially Agree", IF(Survey_AI!K25=5, "Fully Agree", "Invalid")))))</f>
        <v>Fully Agree</v>
      </c>
      <c r="K25" t="str">
        <f>IF(Survey_AI!L25=1, "Strongly Disagree", IF(Survey_AI!L25=2, "Partially Disagree", IF(Survey_AI!L25=3, "Neutral", IF(Survey_AI!L25=4, "Partially Agree", IF(Survey_AI!L25=5, "Fully Agree", "Invalid")))))</f>
        <v>Neutral</v>
      </c>
      <c r="L25" t="str">
        <f>IF(Survey_AI!M25=1, "Strongly Disagree", IF(Survey_AI!M25=2, "Partially Disagree", IF(Survey_AI!M25=3, "Neutral", IF(Survey_AI!M25=4, "Partially Agree", IF(Survey_AI!M25=5, "Fully Agree", "Invalid")))))</f>
        <v>Neutral</v>
      </c>
      <c r="M25" t="str">
        <f>IF(Survey_AI!N25=1, "Strongly Disagree", IF(Survey_AI!N25=2, "Partially Disagree", IF(Survey_AI!N25=3, "Neutral", IF(Survey_AI!N25=4, "Partially Agree", IF(Survey_AI!N25=5, "Fully Agree", "Invalid")))))</f>
        <v>Neutral</v>
      </c>
      <c r="N25" t="str">
        <f>IF(Survey_AI!O25=1, "Strongly Disagree", IF(Survey_AI!O25=2, "Partially Disagree", IF(Survey_AI!O25=3, "Neutral", IF(Survey_AI!O25=4, "Partially Agree", IF(Survey_AI!O25=5, "Fully Agree", "Invalid")))))</f>
        <v>Neutral</v>
      </c>
      <c r="O25" t="str">
        <f>IF(Survey_AI!P25=1, "Strongly Disagree", IF(Survey_AI!P25=2, "Partially Disagree", IF(Survey_AI!P25=3, "Neutral", IF(Survey_AI!P25=4, "Partially Agree", IF(Survey_AI!P25=5, "Fully Agree", "Invalid")))))</f>
        <v>Neutral</v>
      </c>
      <c r="P25" t="str">
        <f>IF(Survey_AI!Q25=1, "Curiosity", IF(Survey_AI!Q25=2, "Fear", IF(Survey_AI!Q25=3, "Indifference", IF(Survey_AI!Q25=4, "Trust", "Invalid"))))</f>
        <v>Curiosity</v>
      </c>
      <c r="Q25" t="s">
        <v>42</v>
      </c>
      <c r="R25" t="str">
        <f>IF(Survey_AI!S25=1, "Yes", IF(Survey_AI!S25=0, "No", ""))</f>
        <v>Yes</v>
      </c>
      <c r="S25" t="str">
        <f>IF(Survey_AI!T25=1, "Yes", IF(Survey_AI!T25=0, "No", ""))</f>
        <v>Yes</v>
      </c>
      <c r="T25" t="str">
        <f>IF(Survey_AI!U25=1, "Yes", IF(Survey_AI!U25=0, "No", ""))</f>
        <v>Yes</v>
      </c>
      <c r="U25" t="str">
        <f>IF(Survey_AI!V25=1, "Yes", IF(Survey_AI!V25=0, "No", ""))</f>
        <v>Yes</v>
      </c>
      <c r="V25" t="str">
        <f>IF(Survey_AI!W25=1, "Yes", IF(Survey_AI!W25=0, "No", ""))</f>
        <v>No</v>
      </c>
      <c r="W25" t="str">
        <f>IF(Survey_AI!X25=1, "Yes", IF(Survey_AI!X25=0, "No", ""))</f>
        <v>No</v>
      </c>
      <c r="X25" t="str">
        <f>IF(Survey_AI!Y25=1, "Yes", IF(Survey_AI!Y25=0, "No", ""))</f>
        <v>No</v>
      </c>
      <c r="Y25">
        <v>7</v>
      </c>
      <c r="Z25" t="str">
        <f>IF(Survey_AI!AA25=1,"AI Assistant",IF(Survey_AI!AA25=2,"Time Management",IF(Survey_AI!AA25=3,"Engaging Lessons",IF(Survey_AI!AA25=4,"Other","Invalid"))))</f>
        <v>Engaging Lessons</v>
      </c>
      <c r="AA25" t="str">
        <f>IF(Survey_AI!AB25=1,"Personalized Lessons",IF(Survey_AI!AB25=2,"Universal Access",IF(Survey_AI!AB25=3,"Engaging Lessons",IF(Survey_AI!AB25=4,"Other","Invalid"))))</f>
        <v>Engaging Lessons</v>
      </c>
      <c r="AB25" t="str">
        <f>IF(Survey_AI!AC25=1,"Auto Grading",IF(Survey_AI!AC25=2,"Fewer Errors",IF(Survey_AI!AC25=3,"Constant Feedback",IF(Survey_AI!AC25=4,"Other","Invalid"))))</f>
        <v>Constant Feedback</v>
      </c>
      <c r="AC25" t="str">
        <f>IF(Survey_AI!AD25=1,"No Student-Teacher Bond",IF(Survey_AI!AD25=2,"Internet Addiction",IF(Survey_AI!AD25=3,"Fewer Interactions",IF(Survey_AI!AD25=4,"Data Loss","Invalid"))))</f>
        <v>Internet Addiction</v>
      </c>
      <c r="AD25" t="str">
        <f>IF(Survey_AI!AE25=1,"Female",IF(Survey_AI!AE25=2,"Male","Invalid"))</f>
        <v>Female</v>
      </c>
      <c r="AE25" t="str">
        <f>IF(Survey_AI!AF25=1,"Year 2",IF(Survey_AI!AF25=2,"Year 3","Invalid"))</f>
        <v>Year 3</v>
      </c>
      <c r="AF25" t="str">
        <f>IF(Survey_AI!AG25=1,"Economic Cybernetics",IF(Survey_AI!AG25=2,"Statistics &amp; Forecasting",IF(Survey_AI!AG25=3,"Economic Informatics","Invalid")))</f>
        <v>Economic Cybernetics</v>
      </c>
      <c r="AG25" t="str">
        <f>IF(Survey_AI!AH25=1,"Yes",IF(Survey_AI!AH25=0,"No","Invalid"))</f>
        <v>Yes</v>
      </c>
      <c r="AH25">
        <v>9.1999999999999993</v>
      </c>
    </row>
    <row r="26" spans="1:34" x14ac:dyDescent="0.3">
      <c r="A26">
        <v>4</v>
      </c>
      <c r="B26" t="s">
        <v>59</v>
      </c>
      <c r="C26" t="str">
        <f>IF(Survey_AI!D26=1, "Yes", IF(Survey_AI!D26=0, "No", ""))</f>
        <v>Yes</v>
      </c>
      <c r="D26" t="str">
        <f>IF(Survey_AI!E26=1, "Yes", IF(Survey_AI!E26=0, "No", ""))</f>
        <v>No</v>
      </c>
      <c r="E26" t="str">
        <f>IF(Survey_AI!F26=1, "Yes", IF(Survey_AI!F26=0, "No", ""))</f>
        <v>Yes</v>
      </c>
      <c r="F26" t="str">
        <f>IF(Survey_AI!G26=1, "Yes", IF(Survey_AI!G26=0, "No", ""))</f>
        <v>Yes</v>
      </c>
      <c r="G26" t="str">
        <f>IF(Survey_AI!H26=1, "Yes", IF(Survey_AI!H26=0, "No", ""))</f>
        <v>No</v>
      </c>
      <c r="H26" t="str">
        <f>IF(Survey_AI!I26=1, "Strongly Disagree", IF(Survey_AI!I26=2, "Partially Disagree", IF(Survey_AI!I26=3, "Neutral", IF(Survey_AI!I26=4, "Partially Agree", IF(Survey_AI!I26=5, "Fully Agree", "Invalid")))))</f>
        <v>Neutral</v>
      </c>
      <c r="I26" t="str">
        <f>IF(Survey_AI!J26=1, "Strongly Disagree", IF(Survey_AI!J26=2, "Partially Disagree", IF(Survey_AI!J26=3, "Neutral", IF(Survey_AI!J26=4, "Partially Agree", IF(Survey_AI!J26=5, "Fully Agree", "Invalid")))))</f>
        <v>Partially Disagree</v>
      </c>
      <c r="J26" t="str">
        <f>IF(Survey_AI!K26=1, "Strongly Disagree", IF(Survey_AI!K26=2, "Partially Disagree", IF(Survey_AI!K26=3, "Neutral", IF(Survey_AI!K26=4, "Partially Agree", IF(Survey_AI!K26=5, "Fully Agree", "Invalid")))))</f>
        <v>Fully Agree</v>
      </c>
      <c r="K26" t="str">
        <f>IF(Survey_AI!L26=1, "Strongly Disagree", IF(Survey_AI!L26=2, "Partially Disagree", IF(Survey_AI!L26=3, "Neutral", IF(Survey_AI!L26=4, "Partially Agree", IF(Survey_AI!L26=5, "Fully Agree", "Invalid")))))</f>
        <v>Strongly Disagree</v>
      </c>
      <c r="L26" t="str">
        <f>IF(Survey_AI!M26=1, "Strongly Disagree", IF(Survey_AI!M26=2, "Partially Disagree", IF(Survey_AI!M26=3, "Neutral", IF(Survey_AI!M26=4, "Partially Agree", IF(Survey_AI!M26=5, "Fully Agree", "Invalid")))))</f>
        <v>Partially Agree</v>
      </c>
      <c r="M26" t="str">
        <f>IF(Survey_AI!N26=1, "Strongly Disagree", IF(Survey_AI!N26=2, "Partially Disagree", IF(Survey_AI!N26=3, "Neutral", IF(Survey_AI!N26=4, "Partially Agree", IF(Survey_AI!N26=5, "Fully Agree", "Invalid")))))</f>
        <v>Neutral</v>
      </c>
      <c r="N26" t="str">
        <f>IF(Survey_AI!O26=1, "Strongly Disagree", IF(Survey_AI!O26=2, "Partially Disagree", IF(Survey_AI!O26=3, "Neutral", IF(Survey_AI!O26=4, "Partially Agree", IF(Survey_AI!O26=5, "Fully Agree", "Invalid")))))</f>
        <v>Partially Agree</v>
      </c>
      <c r="O26" t="str">
        <f>IF(Survey_AI!P26=1, "Strongly Disagree", IF(Survey_AI!P26=2, "Partially Disagree", IF(Survey_AI!P26=3, "Neutral", IF(Survey_AI!P26=4, "Partially Agree", IF(Survey_AI!P26=5, "Fully Agree", "Invalid")))))</f>
        <v>Partially Agree</v>
      </c>
      <c r="P26" t="str">
        <f>IF(Survey_AI!Q26=1, "Curiosity", IF(Survey_AI!Q26=2, "Fear", IF(Survey_AI!Q26=3, "Indifference", IF(Survey_AI!Q26=4, "Trust", "Invalid"))))</f>
        <v>Curiosity</v>
      </c>
      <c r="Q26" t="s">
        <v>46</v>
      </c>
      <c r="R26" t="str">
        <f>IF(Survey_AI!S26=1, "Yes", IF(Survey_AI!S26=0, "No", ""))</f>
        <v>Yes</v>
      </c>
      <c r="S26" t="str">
        <f>IF(Survey_AI!T26=1, "Yes", IF(Survey_AI!T26=0, "No", ""))</f>
        <v>Yes</v>
      </c>
      <c r="T26" t="str">
        <f>IF(Survey_AI!U26=1, "Yes", IF(Survey_AI!U26=0, "No", ""))</f>
        <v>No</v>
      </c>
      <c r="U26" t="str">
        <f>IF(Survey_AI!V26=1, "Yes", IF(Survey_AI!V26=0, "No", ""))</f>
        <v>Yes</v>
      </c>
      <c r="V26" t="str">
        <f>IF(Survey_AI!W26=1, "Yes", IF(Survey_AI!W26=0, "No", ""))</f>
        <v>No</v>
      </c>
      <c r="W26" t="str">
        <f>IF(Survey_AI!X26=1, "Yes", IF(Survey_AI!X26=0, "No", ""))</f>
        <v>No</v>
      </c>
      <c r="X26" t="str">
        <f>IF(Survey_AI!Y26=1, "Yes", IF(Survey_AI!Y26=0, "No", ""))</f>
        <v>No</v>
      </c>
      <c r="Y26">
        <v>6</v>
      </c>
      <c r="Z26" t="str">
        <f>IF(Survey_AI!AA26=1,"AI Assistant",IF(Survey_AI!AA26=2,"Time Management",IF(Survey_AI!AA26=3,"Engaging Lessons",IF(Survey_AI!AA26=4,"Other","Invalid"))))</f>
        <v>AI Assistant</v>
      </c>
      <c r="AA26" t="str">
        <f>IF(Survey_AI!AB26=1,"Personalized Lessons",IF(Survey_AI!AB26=2,"Universal Access",IF(Survey_AI!AB26=3,"Engaging Lessons",IF(Survey_AI!AB26=4,"Other","Invalid"))))</f>
        <v>Universal Access</v>
      </c>
      <c r="AB26" t="str">
        <f>IF(Survey_AI!AC26=1,"Auto Grading",IF(Survey_AI!AC26=2,"Fewer Errors",IF(Survey_AI!AC26=3,"Constant Feedback",IF(Survey_AI!AC26=4,"Other","Invalid"))))</f>
        <v>Fewer Errors</v>
      </c>
      <c r="AC26" t="str">
        <f>IF(Survey_AI!AD26=1,"No Student-Teacher Bond",IF(Survey_AI!AD26=2,"Internet Addiction",IF(Survey_AI!AD26=3,"Fewer Interactions",IF(Survey_AI!AD26=4,"Data Loss","Invalid"))))</f>
        <v>Fewer Interactions</v>
      </c>
      <c r="AD26" t="str">
        <f>IF(Survey_AI!AE26=1,"Female",IF(Survey_AI!AE26=2,"Male","Invalid"))</f>
        <v>Female</v>
      </c>
      <c r="AE26" t="str">
        <f>IF(Survey_AI!AF26=1,"Year 2",IF(Survey_AI!AF26=2,"Year 3","Invalid"))</f>
        <v>Year 2</v>
      </c>
      <c r="AF26" t="str">
        <f>IF(Survey_AI!AG26=1,"Economic Cybernetics",IF(Survey_AI!AG26=2,"Statistics &amp; Forecasting",IF(Survey_AI!AG26=3,"Economic Informatics","Invalid")))</f>
        <v>Economic Informatics</v>
      </c>
      <c r="AG26" t="str">
        <f>IF(Survey_AI!AH26=1,"Yes",IF(Survey_AI!AH26=0,"No","Invalid"))</f>
        <v>Yes</v>
      </c>
      <c r="AH26">
        <v>7.2</v>
      </c>
    </row>
    <row r="27" spans="1:34" x14ac:dyDescent="0.3">
      <c r="A27">
        <v>5</v>
      </c>
      <c r="B27" t="s">
        <v>53</v>
      </c>
      <c r="C27" t="str">
        <f>IF(Survey_AI!D27=1, "Yes", IF(Survey_AI!D27=0, "No", ""))</f>
        <v>No</v>
      </c>
      <c r="D27" t="str">
        <f>IF(Survey_AI!E27=1, "Yes", IF(Survey_AI!E27=0, "No", ""))</f>
        <v>Yes</v>
      </c>
      <c r="E27" t="str">
        <f>IF(Survey_AI!F27=1, "Yes", IF(Survey_AI!F27=0, "No", ""))</f>
        <v>No</v>
      </c>
      <c r="F27" t="str">
        <f>IF(Survey_AI!G27=1, "Yes", IF(Survey_AI!G27=0, "No", ""))</f>
        <v>No</v>
      </c>
      <c r="G27" t="str">
        <f>IF(Survey_AI!H27=1, "Yes", IF(Survey_AI!H27=0, "No", ""))</f>
        <v>No</v>
      </c>
      <c r="H27" t="str">
        <f>IF(Survey_AI!I27=1, "Strongly Disagree", IF(Survey_AI!I27=2, "Partially Disagree", IF(Survey_AI!I27=3, "Neutral", IF(Survey_AI!I27=4, "Partially Agree", IF(Survey_AI!I27=5, "Fully Agree", "Invalid")))))</f>
        <v>Partially Disagree</v>
      </c>
      <c r="I27" t="str">
        <f>IF(Survey_AI!J27=1, "Strongly Disagree", IF(Survey_AI!J27=2, "Partially Disagree", IF(Survey_AI!J27=3, "Neutral", IF(Survey_AI!J27=4, "Partially Agree", IF(Survey_AI!J27=5, "Fully Agree", "Invalid")))))</f>
        <v>Strongly Disagree</v>
      </c>
      <c r="J27" t="str">
        <f>IF(Survey_AI!K27=1, "Strongly Disagree", IF(Survey_AI!K27=2, "Partially Disagree", IF(Survey_AI!K27=3, "Neutral", IF(Survey_AI!K27=4, "Partially Agree", IF(Survey_AI!K27=5, "Fully Agree", "Invalid")))))</f>
        <v>Fully Agree</v>
      </c>
      <c r="K27" t="str">
        <f>IF(Survey_AI!L27=1, "Strongly Disagree", IF(Survey_AI!L27=2, "Partially Disagree", IF(Survey_AI!L27=3, "Neutral", IF(Survey_AI!L27=4, "Partially Agree", IF(Survey_AI!L27=5, "Fully Agree", "Invalid")))))</f>
        <v>Strongly Disagree</v>
      </c>
      <c r="L27" t="str">
        <f>IF(Survey_AI!M27=1, "Strongly Disagree", IF(Survey_AI!M27=2, "Partially Disagree", IF(Survey_AI!M27=3, "Neutral", IF(Survey_AI!M27=4, "Partially Agree", IF(Survey_AI!M27=5, "Fully Agree", "Invalid")))))</f>
        <v>Partially Disagree</v>
      </c>
      <c r="M27" t="str">
        <f>IF(Survey_AI!N27=1, "Strongly Disagree", IF(Survey_AI!N27=2, "Partially Disagree", IF(Survey_AI!N27=3, "Neutral", IF(Survey_AI!N27=4, "Partially Agree", IF(Survey_AI!N27=5, "Fully Agree", "Invalid")))))</f>
        <v>Neutral</v>
      </c>
      <c r="N27" t="str">
        <f>IF(Survey_AI!O27=1, "Strongly Disagree", IF(Survey_AI!O27=2, "Partially Disagree", IF(Survey_AI!O27=3, "Neutral", IF(Survey_AI!O27=4, "Partially Agree", IF(Survey_AI!O27=5, "Fully Agree", "Invalid")))))</f>
        <v>Neutral</v>
      </c>
      <c r="O27" t="str">
        <f>IF(Survey_AI!P27=1, "Strongly Disagree", IF(Survey_AI!P27=2, "Partially Disagree", IF(Survey_AI!P27=3, "Neutral", IF(Survey_AI!P27=4, "Partially Agree", IF(Survey_AI!P27=5, "Fully Agree", "Invalid")))))</f>
        <v>Partially Disagree</v>
      </c>
      <c r="P27" t="str">
        <f>IF(Survey_AI!Q27=1, "Curiosity", IF(Survey_AI!Q27=2, "Fear", IF(Survey_AI!Q27=3, "Indifference", IF(Survey_AI!Q27=4, "Trust", "Invalid"))))</f>
        <v>Curiosity</v>
      </c>
      <c r="Q27" t="s">
        <v>63</v>
      </c>
      <c r="R27" t="str">
        <f>IF(Survey_AI!S27=1, "Yes", IF(Survey_AI!S27=0, "No", ""))</f>
        <v>No</v>
      </c>
      <c r="S27" t="str">
        <f>IF(Survey_AI!T27=1, "Yes", IF(Survey_AI!T27=0, "No", ""))</f>
        <v>Yes</v>
      </c>
      <c r="T27" t="str">
        <f>IF(Survey_AI!U27=1, "Yes", IF(Survey_AI!U27=0, "No", ""))</f>
        <v>No</v>
      </c>
      <c r="U27" t="str">
        <f>IF(Survey_AI!V27=1, "Yes", IF(Survey_AI!V27=0, "No", ""))</f>
        <v>Yes</v>
      </c>
      <c r="V27" t="str">
        <f>IF(Survey_AI!W27=1, "Yes", IF(Survey_AI!W27=0, "No", ""))</f>
        <v>No</v>
      </c>
      <c r="W27" t="str">
        <f>IF(Survey_AI!X27=1, "Yes", IF(Survey_AI!X27=0, "No", ""))</f>
        <v>No</v>
      </c>
      <c r="X27" t="str">
        <f>IF(Survey_AI!Y27=1, "Yes", IF(Survey_AI!Y27=0, "No", ""))</f>
        <v>No</v>
      </c>
      <c r="Y27">
        <v>8</v>
      </c>
      <c r="Z27" t="str">
        <f>IF(Survey_AI!AA27=1,"AI Assistant",IF(Survey_AI!AA27=2,"Time Management",IF(Survey_AI!AA27=3,"Engaging Lessons",IF(Survey_AI!AA27=4,"Other","Invalid"))))</f>
        <v>Engaging Lessons</v>
      </c>
      <c r="AA27" t="str">
        <f>IF(Survey_AI!AB27=1,"Personalized Lessons",IF(Survey_AI!AB27=2,"Universal Access",IF(Survey_AI!AB27=3,"Engaging Lessons",IF(Survey_AI!AB27=4,"Other","Invalid"))))</f>
        <v>Personalized Lessons</v>
      </c>
      <c r="AB27" t="str">
        <f>IF(Survey_AI!AC27=1,"Auto Grading",IF(Survey_AI!AC27=2,"Fewer Errors",IF(Survey_AI!AC27=3,"Constant Feedback",IF(Survey_AI!AC27=4,"Other","Invalid"))))</f>
        <v>Constant Feedback</v>
      </c>
      <c r="AC27" t="str">
        <f>IF(Survey_AI!AD27=1,"No Student-Teacher Bond",IF(Survey_AI!AD27=2,"Internet Addiction",IF(Survey_AI!AD27=3,"Fewer Interactions",IF(Survey_AI!AD27=4,"Data Loss","Invalid"))))</f>
        <v>No Student-Teacher Bond</v>
      </c>
      <c r="AD27" t="str">
        <f>IF(Survey_AI!AE27=1,"Female",IF(Survey_AI!AE27=2,"Male","Invalid"))</f>
        <v>Female</v>
      </c>
      <c r="AE27" t="str">
        <f>IF(Survey_AI!AF27=1,"Year 2",IF(Survey_AI!AF27=2,"Year 3","Invalid"))</f>
        <v>Year 3</v>
      </c>
      <c r="AF27" t="str">
        <f>IF(Survey_AI!AG27=1,"Economic Cybernetics",IF(Survey_AI!AG27=2,"Statistics &amp; Forecasting",IF(Survey_AI!AG27=3,"Economic Informatics","Invalid")))</f>
        <v>Economic Cybernetics</v>
      </c>
      <c r="AG27" t="str">
        <f>IF(Survey_AI!AH27=1,"Yes",IF(Survey_AI!AH27=0,"No","Invalid"))</f>
        <v>Yes</v>
      </c>
      <c r="AH27">
        <v>8.6999999999999993</v>
      </c>
    </row>
    <row r="28" spans="1:34" x14ac:dyDescent="0.3">
      <c r="A28">
        <v>7</v>
      </c>
      <c r="B28" t="s">
        <v>47</v>
      </c>
      <c r="C28" t="str">
        <f>IF(Survey_AI!D28=1, "Yes", IF(Survey_AI!D28=0, "No", ""))</f>
        <v>Yes</v>
      </c>
      <c r="D28" t="str">
        <f>IF(Survey_AI!E28=1, "Yes", IF(Survey_AI!E28=0, "No", ""))</f>
        <v>Yes</v>
      </c>
      <c r="E28" t="str">
        <f>IF(Survey_AI!F28=1, "Yes", IF(Survey_AI!F28=0, "No", ""))</f>
        <v>No</v>
      </c>
      <c r="F28" t="str">
        <f>IF(Survey_AI!G28=1, "Yes", IF(Survey_AI!G28=0, "No", ""))</f>
        <v>Yes</v>
      </c>
      <c r="G28" t="str">
        <f>IF(Survey_AI!H28=1, "Yes", IF(Survey_AI!H28=0, "No", ""))</f>
        <v>No</v>
      </c>
      <c r="H28" t="str">
        <f>IF(Survey_AI!I28=1, "Strongly Disagree", IF(Survey_AI!I28=2, "Partially Disagree", IF(Survey_AI!I28=3, "Neutral", IF(Survey_AI!I28=4, "Partially Agree", IF(Survey_AI!I28=5, "Fully Agree", "Invalid")))))</f>
        <v>Partially Agree</v>
      </c>
      <c r="I28" t="str">
        <f>IF(Survey_AI!J28=1, "Strongly Disagree", IF(Survey_AI!J28=2, "Partially Disagree", IF(Survey_AI!J28=3, "Neutral", IF(Survey_AI!J28=4, "Partially Agree", IF(Survey_AI!J28=5, "Fully Agree", "Invalid")))))</f>
        <v>Neutral</v>
      </c>
      <c r="J28" t="str">
        <f>IF(Survey_AI!K28=1, "Strongly Disagree", IF(Survey_AI!K28=2, "Partially Disagree", IF(Survey_AI!K28=3, "Neutral", IF(Survey_AI!K28=4, "Partially Agree", IF(Survey_AI!K28=5, "Fully Agree", "Invalid")))))</f>
        <v>Partially Agree</v>
      </c>
      <c r="K28" t="str">
        <f>IF(Survey_AI!L28=1, "Strongly Disagree", IF(Survey_AI!L28=2, "Partially Disagree", IF(Survey_AI!L28=3, "Neutral", IF(Survey_AI!L28=4, "Partially Agree", IF(Survey_AI!L28=5, "Fully Agree", "Invalid")))))</f>
        <v>Strongly Disagree</v>
      </c>
      <c r="L28" t="str">
        <f>IF(Survey_AI!M28=1, "Strongly Disagree", IF(Survey_AI!M28=2, "Partially Disagree", IF(Survey_AI!M28=3, "Neutral", IF(Survey_AI!M28=4, "Partially Agree", IF(Survey_AI!M28=5, "Fully Agree", "Invalid")))))</f>
        <v>Partially Agree</v>
      </c>
      <c r="M28" t="str">
        <f>IF(Survey_AI!N28=1, "Strongly Disagree", IF(Survey_AI!N28=2, "Partially Disagree", IF(Survey_AI!N28=3, "Neutral", IF(Survey_AI!N28=4, "Partially Agree", IF(Survey_AI!N28=5, "Fully Agree", "Invalid")))))</f>
        <v>Neutral</v>
      </c>
      <c r="N28" t="str">
        <f>IF(Survey_AI!O28=1, "Strongly Disagree", IF(Survey_AI!O28=2, "Partially Disagree", IF(Survey_AI!O28=3, "Neutral", IF(Survey_AI!O28=4, "Partially Agree", IF(Survey_AI!O28=5, "Fully Agree", "Invalid")))))</f>
        <v>Neutral</v>
      </c>
      <c r="O28" t="str">
        <f>IF(Survey_AI!P28=1, "Strongly Disagree", IF(Survey_AI!P28=2, "Partially Disagree", IF(Survey_AI!P28=3, "Neutral", IF(Survey_AI!P28=4, "Partially Agree", IF(Survey_AI!P28=5, "Fully Agree", "Invalid")))))</f>
        <v>Neutral</v>
      </c>
      <c r="P28" t="str">
        <f>IF(Survey_AI!Q28=1, "Curiosity", IF(Survey_AI!Q28=2, "Fear", IF(Survey_AI!Q28=3, "Indifference", IF(Survey_AI!Q28=4, "Trust", "Invalid"))))</f>
        <v>Curiosity</v>
      </c>
      <c r="Q28" t="s">
        <v>66</v>
      </c>
      <c r="R28" t="str">
        <f>IF(Survey_AI!S28=1, "Yes", IF(Survey_AI!S28=0, "No", ""))</f>
        <v>Yes</v>
      </c>
      <c r="S28" t="str">
        <f>IF(Survey_AI!T28=1, "Yes", IF(Survey_AI!T28=0, "No", ""))</f>
        <v>Yes</v>
      </c>
      <c r="T28" t="str">
        <f>IF(Survey_AI!U28=1, "Yes", IF(Survey_AI!U28=0, "No", ""))</f>
        <v>Yes</v>
      </c>
      <c r="U28" t="str">
        <f>IF(Survey_AI!V28=1, "Yes", IF(Survey_AI!V28=0, "No", ""))</f>
        <v>No</v>
      </c>
      <c r="V28" t="str">
        <f>IF(Survey_AI!W28=1, "Yes", IF(Survey_AI!W28=0, "No", ""))</f>
        <v>Yes</v>
      </c>
      <c r="W28" t="str">
        <f>IF(Survey_AI!X28=1, "Yes", IF(Survey_AI!X28=0, "No", ""))</f>
        <v>No</v>
      </c>
      <c r="X28" t="str">
        <f>IF(Survey_AI!Y28=1, "Yes", IF(Survey_AI!Y28=0, "No", ""))</f>
        <v>Yes</v>
      </c>
      <c r="Y28">
        <v>9</v>
      </c>
      <c r="Z28" t="str">
        <f>IF(Survey_AI!AA28=1,"AI Assistant",IF(Survey_AI!AA28=2,"Time Management",IF(Survey_AI!AA28=3,"Engaging Lessons",IF(Survey_AI!AA28=4,"Other","Invalid"))))</f>
        <v>Engaging Lessons</v>
      </c>
      <c r="AA28" t="str">
        <f>IF(Survey_AI!AB28=1,"Personalized Lessons",IF(Survey_AI!AB28=2,"Universal Access",IF(Survey_AI!AB28=3,"Engaging Lessons",IF(Survey_AI!AB28=4,"Other","Invalid"))))</f>
        <v>Universal Access</v>
      </c>
      <c r="AB28" t="str">
        <f>IF(Survey_AI!AC28=1,"Auto Grading",IF(Survey_AI!AC28=2,"Fewer Errors",IF(Survey_AI!AC28=3,"Constant Feedback",IF(Survey_AI!AC28=4,"Other","Invalid"))))</f>
        <v>Auto Grading</v>
      </c>
      <c r="AC28" t="str">
        <f>IF(Survey_AI!AD28=1,"No Student-Teacher Bond",IF(Survey_AI!AD28=2,"Internet Addiction",IF(Survey_AI!AD28=3,"Fewer Interactions",IF(Survey_AI!AD28=4,"Data Loss","Invalid"))))</f>
        <v>Fewer Interactions</v>
      </c>
      <c r="AD28" t="str">
        <f>IF(Survey_AI!AE28=1,"Female",IF(Survey_AI!AE28=2,"Male","Invalid"))</f>
        <v>Female</v>
      </c>
      <c r="AE28" t="str">
        <f>IF(Survey_AI!AF28=1,"Year 2",IF(Survey_AI!AF28=2,"Year 3","Invalid"))</f>
        <v>Year 2</v>
      </c>
      <c r="AF28" t="str">
        <f>IF(Survey_AI!AG28=1,"Economic Cybernetics",IF(Survey_AI!AG28=2,"Statistics &amp; Forecasting",IF(Survey_AI!AG28=3,"Economic Informatics","Invalid")))</f>
        <v>Economic Informatics</v>
      </c>
      <c r="AG28" t="str">
        <f>IF(Survey_AI!AH28=1,"Yes",IF(Survey_AI!AH28=0,"No","Invalid"))</f>
        <v>Yes</v>
      </c>
      <c r="AH28">
        <v>8.1999999999999993</v>
      </c>
    </row>
    <row r="29" spans="1:34" x14ac:dyDescent="0.3">
      <c r="A29">
        <v>3</v>
      </c>
      <c r="B29" t="s">
        <v>41</v>
      </c>
      <c r="C29" t="str">
        <f>IF(Survey_AI!D29=1, "Yes", IF(Survey_AI!D29=0, "No", ""))</f>
        <v>Yes</v>
      </c>
      <c r="D29" t="str">
        <f>IF(Survey_AI!E29=1, "Yes", IF(Survey_AI!E29=0, "No", ""))</f>
        <v>No</v>
      </c>
      <c r="E29" t="str">
        <f>IF(Survey_AI!F29=1, "Yes", IF(Survey_AI!F29=0, "No", ""))</f>
        <v>No</v>
      </c>
      <c r="F29" t="str">
        <f>IF(Survey_AI!G29=1, "Yes", IF(Survey_AI!G29=0, "No", ""))</f>
        <v>No</v>
      </c>
      <c r="G29" t="str">
        <f>IF(Survey_AI!H29=1, "Yes", IF(Survey_AI!H29=0, "No", ""))</f>
        <v>No</v>
      </c>
      <c r="H29" t="str">
        <f>IF(Survey_AI!I29=1, "Strongly Disagree", IF(Survey_AI!I29=2, "Partially Disagree", IF(Survey_AI!I29=3, "Neutral", IF(Survey_AI!I29=4, "Partially Agree", IF(Survey_AI!I29=5, "Fully Agree", "Invalid")))))</f>
        <v>Strongly Disagree</v>
      </c>
      <c r="I29" t="str">
        <f>IF(Survey_AI!J29=1, "Strongly Disagree", IF(Survey_AI!J29=2, "Partially Disagree", IF(Survey_AI!J29=3, "Neutral", IF(Survey_AI!J29=4, "Partially Agree", IF(Survey_AI!J29=5, "Fully Agree", "Invalid")))))</f>
        <v>Partially Agree</v>
      </c>
      <c r="J29" t="str">
        <f>IF(Survey_AI!K29=1, "Strongly Disagree", IF(Survey_AI!K29=2, "Partially Disagree", IF(Survey_AI!K29=3, "Neutral", IF(Survey_AI!K29=4, "Partially Agree", IF(Survey_AI!K29=5, "Fully Agree", "Invalid")))))</f>
        <v>Partially Agree</v>
      </c>
      <c r="K29" t="str">
        <f>IF(Survey_AI!L29=1, "Strongly Disagree", IF(Survey_AI!L29=2, "Partially Disagree", IF(Survey_AI!L29=3, "Neutral", IF(Survey_AI!L29=4, "Partially Agree", IF(Survey_AI!L29=5, "Fully Agree", "Invalid")))))</f>
        <v>Neutral</v>
      </c>
      <c r="L29" t="str">
        <f>IF(Survey_AI!M29=1, "Strongly Disagree", IF(Survey_AI!M29=2, "Partially Disagree", IF(Survey_AI!M29=3, "Neutral", IF(Survey_AI!M29=4, "Partially Agree", IF(Survey_AI!M29=5, "Fully Agree", "Invalid")))))</f>
        <v>Partially Agree</v>
      </c>
      <c r="M29" t="str">
        <f>IF(Survey_AI!N29=1, "Strongly Disagree", IF(Survey_AI!N29=2, "Partially Disagree", IF(Survey_AI!N29=3, "Neutral", IF(Survey_AI!N29=4, "Partially Agree", IF(Survey_AI!N29=5, "Fully Agree", "Invalid")))))</f>
        <v>Partially Disagree</v>
      </c>
      <c r="N29" t="str">
        <f>IF(Survey_AI!O29=1, "Strongly Disagree", IF(Survey_AI!O29=2, "Partially Disagree", IF(Survey_AI!O29=3, "Neutral", IF(Survey_AI!O29=4, "Partially Agree", IF(Survey_AI!O29=5, "Fully Agree", "Invalid")))))</f>
        <v>Neutral</v>
      </c>
      <c r="O29" t="str">
        <f>IF(Survey_AI!P29=1, "Strongly Disagree", IF(Survey_AI!P29=2, "Partially Disagree", IF(Survey_AI!P29=3, "Neutral", IF(Survey_AI!P29=4, "Partially Agree", IF(Survey_AI!P29=5, "Fully Agree", "Invalid")))))</f>
        <v>Partially Agree</v>
      </c>
      <c r="P29" t="str">
        <f>IF(Survey_AI!Q29=1, "Curiosity", IF(Survey_AI!Q29=2, "Fear", IF(Survey_AI!Q29=3, "Indifference", IF(Survey_AI!Q29=4, "Trust", "Invalid"))))</f>
        <v>Curiosity</v>
      </c>
      <c r="Q29" t="s">
        <v>46</v>
      </c>
      <c r="R29" t="str">
        <f>IF(Survey_AI!S29=1, "Yes", IF(Survey_AI!S29=0, "No", ""))</f>
        <v>Yes</v>
      </c>
      <c r="S29" t="str">
        <f>IF(Survey_AI!T29=1, "Yes", IF(Survey_AI!T29=0, "No", ""))</f>
        <v>Yes</v>
      </c>
      <c r="T29" t="str">
        <f>IF(Survey_AI!U29=1, "Yes", IF(Survey_AI!U29=0, "No", ""))</f>
        <v>No</v>
      </c>
      <c r="U29" t="str">
        <f>IF(Survey_AI!V29=1, "Yes", IF(Survey_AI!V29=0, "No", ""))</f>
        <v>Yes</v>
      </c>
      <c r="V29" t="str">
        <f>IF(Survey_AI!W29=1, "Yes", IF(Survey_AI!W29=0, "No", ""))</f>
        <v>No</v>
      </c>
      <c r="W29" t="str">
        <f>IF(Survey_AI!X29=1, "Yes", IF(Survey_AI!X29=0, "No", ""))</f>
        <v>No</v>
      </c>
      <c r="X29" t="str">
        <f>IF(Survey_AI!Y29=1, "Yes", IF(Survey_AI!Y29=0, "No", ""))</f>
        <v>No</v>
      </c>
      <c r="Y29">
        <v>7</v>
      </c>
      <c r="Z29" t="str">
        <f>IF(Survey_AI!AA29=1,"AI Assistant",IF(Survey_AI!AA29=2,"Time Management",IF(Survey_AI!AA29=3,"Engaging Lessons",IF(Survey_AI!AA29=4,"Other","Invalid"))))</f>
        <v>AI Assistant</v>
      </c>
      <c r="AA29" t="str">
        <f>IF(Survey_AI!AB29=1,"Personalized Lessons",IF(Survey_AI!AB29=2,"Universal Access",IF(Survey_AI!AB29=3,"Engaging Lessons",IF(Survey_AI!AB29=4,"Other","Invalid"))))</f>
        <v>Universal Access</v>
      </c>
      <c r="AB29" t="str">
        <f>IF(Survey_AI!AC29=1,"Auto Grading",IF(Survey_AI!AC29=2,"Fewer Errors",IF(Survey_AI!AC29=3,"Constant Feedback",IF(Survey_AI!AC29=4,"Other","Invalid"))))</f>
        <v>Fewer Errors</v>
      </c>
      <c r="AC29" t="str">
        <f>IF(Survey_AI!AD29=1,"No Student-Teacher Bond",IF(Survey_AI!AD29=2,"Internet Addiction",IF(Survey_AI!AD29=3,"Fewer Interactions",IF(Survey_AI!AD29=4,"Data Loss","Invalid"))))</f>
        <v>Fewer Interactions</v>
      </c>
      <c r="AD29" t="str">
        <f>IF(Survey_AI!AE29=1,"Female",IF(Survey_AI!AE29=2,"Male","Invalid"))</f>
        <v>Female</v>
      </c>
      <c r="AE29" t="str">
        <f>IF(Survey_AI!AF29=1,"Year 2",IF(Survey_AI!AF29=2,"Year 3","Invalid"))</f>
        <v>Year 3</v>
      </c>
      <c r="AF29" t="str">
        <f>IF(Survey_AI!AG29=1,"Economic Cybernetics",IF(Survey_AI!AG29=2,"Statistics &amp; Forecasting",IF(Survey_AI!AG29=3,"Economic Informatics","Invalid")))</f>
        <v>Economic Cybernetics</v>
      </c>
      <c r="AG29" t="str">
        <f>IF(Survey_AI!AH29=1,"Yes",IF(Survey_AI!AH29=0,"No","Invalid"))</f>
        <v>Yes</v>
      </c>
      <c r="AH29">
        <v>8.6999999999999993</v>
      </c>
    </row>
    <row r="30" spans="1:34" x14ac:dyDescent="0.3">
      <c r="A30">
        <v>6</v>
      </c>
      <c r="B30" t="s">
        <v>59</v>
      </c>
      <c r="C30" t="str">
        <f>IF(Survey_AI!D30=1, "Yes", IF(Survey_AI!D30=0, "No", ""))</f>
        <v>Yes</v>
      </c>
      <c r="D30" t="str">
        <f>IF(Survey_AI!E30=1, "Yes", IF(Survey_AI!E30=0, "No", ""))</f>
        <v>No</v>
      </c>
      <c r="E30" t="str">
        <f>IF(Survey_AI!F30=1, "Yes", IF(Survey_AI!F30=0, "No", ""))</f>
        <v>Yes</v>
      </c>
      <c r="F30" t="str">
        <f>IF(Survey_AI!G30=1, "Yes", IF(Survey_AI!G30=0, "No", ""))</f>
        <v>Yes</v>
      </c>
      <c r="G30" t="str">
        <f>IF(Survey_AI!H30=1, "Yes", IF(Survey_AI!H30=0, "No", ""))</f>
        <v>No</v>
      </c>
      <c r="H30" t="str">
        <f>IF(Survey_AI!I30=1, "Strongly Disagree", IF(Survey_AI!I30=2, "Partially Disagree", IF(Survey_AI!I30=3, "Neutral", IF(Survey_AI!I30=4, "Partially Agree", IF(Survey_AI!I30=5, "Fully Agree", "Invalid")))))</f>
        <v>Neutral</v>
      </c>
      <c r="I30" t="str">
        <f>IF(Survey_AI!J30=1, "Strongly Disagree", IF(Survey_AI!J30=2, "Partially Disagree", IF(Survey_AI!J30=3, "Neutral", IF(Survey_AI!J30=4, "Partially Agree", IF(Survey_AI!J30=5, "Fully Agree", "Invalid")))))</f>
        <v>Strongly Disagree</v>
      </c>
      <c r="J30" t="str">
        <f>IF(Survey_AI!K30=1, "Strongly Disagree", IF(Survey_AI!K30=2, "Partially Disagree", IF(Survey_AI!K30=3, "Neutral", IF(Survey_AI!K30=4, "Partially Agree", IF(Survey_AI!K30=5, "Fully Agree", "Invalid")))))</f>
        <v>Fully Agree</v>
      </c>
      <c r="K30" t="str">
        <f>IF(Survey_AI!L30=1, "Strongly Disagree", IF(Survey_AI!L30=2, "Partially Disagree", IF(Survey_AI!L30=3, "Neutral", IF(Survey_AI!L30=4, "Partially Agree", IF(Survey_AI!L30=5, "Fully Agree", "Invalid")))))</f>
        <v>Partially Disagree</v>
      </c>
      <c r="L30" t="str">
        <f>IF(Survey_AI!M30=1, "Strongly Disagree", IF(Survey_AI!M30=2, "Partially Disagree", IF(Survey_AI!M30=3, "Neutral", IF(Survey_AI!M30=4, "Partially Agree", IF(Survey_AI!M30=5, "Fully Agree", "Invalid")))))</f>
        <v>Partially Disagree</v>
      </c>
      <c r="M30" t="str">
        <f>IF(Survey_AI!N30=1, "Strongly Disagree", IF(Survey_AI!N30=2, "Partially Disagree", IF(Survey_AI!N30=3, "Neutral", IF(Survey_AI!N30=4, "Partially Agree", IF(Survey_AI!N30=5, "Fully Agree", "Invalid")))))</f>
        <v>Strongly Disagree</v>
      </c>
      <c r="N30" t="str">
        <f>IF(Survey_AI!O30=1, "Strongly Disagree", IF(Survey_AI!O30=2, "Partially Disagree", IF(Survey_AI!O30=3, "Neutral", IF(Survey_AI!O30=4, "Partially Agree", IF(Survey_AI!O30=5, "Fully Agree", "Invalid")))))</f>
        <v>Fully Agree</v>
      </c>
      <c r="O30" t="str">
        <f>IF(Survey_AI!P30=1, "Strongly Disagree", IF(Survey_AI!P30=2, "Partially Disagree", IF(Survey_AI!P30=3, "Neutral", IF(Survey_AI!P30=4, "Partially Agree", IF(Survey_AI!P30=5, "Fully Agree", "Invalid")))))</f>
        <v>Strongly Disagree</v>
      </c>
      <c r="P30" t="str">
        <f>IF(Survey_AI!Q30=1, "Curiosity", IF(Survey_AI!Q30=2, "Fear", IF(Survey_AI!Q30=3, "Indifference", IF(Survey_AI!Q30=4, "Trust", "Invalid"))))</f>
        <v>Curiosity</v>
      </c>
      <c r="Q30" t="s">
        <v>42</v>
      </c>
      <c r="R30" t="str">
        <f>IF(Survey_AI!S30=1, "Yes", IF(Survey_AI!S30=0, "No", ""))</f>
        <v>Yes</v>
      </c>
      <c r="S30" t="str">
        <f>IF(Survey_AI!T30=1, "Yes", IF(Survey_AI!T30=0, "No", ""))</f>
        <v>Yes</v>
      </c>
      <c r="T30" t="str">
        <f>IF(Survey_AI!U30=1, "Yes", IF(Survey_AI!U30=0, "No", ""))</f>
        <v>Yes</v>
      </c>
      <c r="U30" t="str">
        <f>IF(Survey_AI!V30=1, "Yes", IF(Survey_AI!V30=0, "No", ""))</f>
        <v>Yes</v>
      </c>
      <c r="V30" t="str">
        <f>IF(Survey_AI!W30=1, "Yes", IF(Survey_AI!W30=0, "No", ""))</f>
        <v>No</v>
      </c>
      <c r="W30" t="str">
        <f>IF(Survey_AI!X30=1, "Yes", IF(Survey_AI!X30=0, "No", ""))</f>
        <v>No</v>
      </c>
      <c r="X30" t="str">
        <f>IF(Survey_AI!Y30=1, "Yes", IF(Survey_AI!Y30=0, "No", ""))</f>
        <v>No</v>
      </c>
      <c r="Y30">
        <v>10</v>
      </c>
      <c r="Z30" t="str">
        <f>IF(Survey_AI!AA30=1,"AI Assistant",IF(Survey_AI!AA30=2,"Time Management",IF(Survey_AI!AA30=3,"Engaging Lessons",IF(Survey_AI!AA30=4,"Other","Invalid"))))</f>
        <v>Engaging Lessons</v>
      </c>
      <c r="AA30" t="str">
        <f>IF(Survey_AI!AB30=1,"Personalized Lessons",IF(Survey_AI!AB30=2,"Universal Access",IF(Survey_AI!AB30=3,"Engaging Lessons",IF(Survey_AI!AB30=4,"Other","Invalid"))))</f>
        <v>Universal Access</v>
      </c>
      <c r="AB30" t="str">
        <f>IF(Survey_AI!AC30=1,"Auto Grading",IF(Survey_AI!AC30=2,"Fewer Errors",IF(Survey_AI!AC30=3,"Constant Feedback",IF(Survey_AI!AC30=4,"Other","Invalid"))))</f>
        <v>Constant Feedback</v>
      </c>
      <c r="AC30" t="str">
        <f>IF(Survey_AI!AD30=1,"No Student-Teacher Bond",IF(Survey_AI!AD30=2,"Internet Addiction",IF(Survey_AI!AD30=3,"Fewer Interactions",IF(Survey_AI!AD30=4,"Data Loss","Invalid"))))</f>
        <v>Fewer Interactions</v>
      </c>
      <c r="AD30" t="str">
        <f>IF(Survey_AI!AE30=1,"Female",IF(Survey_AI!AE30=2,"Male","Invalid"))</f>
        <v>Female</v>
      </c>
      <c r="AE30" t="str">
        <f>IF(Survey_AI!AF30=1,"Year 2",IF(Survey_AI!AF30=2,"Year 3","Invalid"))</f>
        <v>Year 2</v>
      </c>
      <c r="AF30" t="str">
        <f>IF(Survey_AI!AG30=1,"Economic Cybernetics",IF(Survey_AI!AG30=2,"Statistics &amp; Forecasting",IF(Survey_AI!AG30=3,"Economic Informatics","Invalid")))</f>
        <v>Economic Informatics</v>
      </c>
      <c r="AG30" t="str">
        <f>IF(Survey_AI!AH30=1,"Yes",IF(Survey_AI!AH30=0,"No","Invalid"))</f>
        <v>Yes</v>
      </c>
      <c r="AH30">
        <v>7.7</v>
      </c>
    </row>
    <row r="31" spans="1:34" x14ac:dyDescent="0.3">
      <c r="A31">
        <v>5</v>
      </c>
      <c r="B31" t="s">
        <v>41</v>
      </c>
      <c r="C31" t="str">
        <f>IF(Survey_AI!D31=1, "Yes", IF(Survey_AI!D31=0, "No", ""))</f>
        <v>Yes</v>
      </c>
      <c r="D31" t="str">
        <f>IF(Survey_AI!E31=1, "Yes", IF(Survey_AI!E31=0, "No", ""))</f>
        <v>No</v>
      </c>
      <c r="E31" t="str">
        <f>IF(Survey_AI!F31=1, "Yes", IF(Survey_AI!F31=0, "No", ""))</f>
        <v>No</v>
      </c>
      <c r="F31" t="str">
        <f>IF(Survey_AI!G31=1, "Yes", IF(Survey_AI!G31=0, "No", ""))</f>
        <v>No</v>
      </c>
      <c r="G31" t="str">
        <f>IF(Survey_AI!H31=1, "Yes", IF(Survey_AI!H31=0, "No", ""))</f>
        <v>No</v>
      </c>
      <c r="H31" t="str">
        <f>IF(Survey_AI!I31=1, "Strongly Disagree", IF(Survey_AI!I31=2, "Partially Disagree", IF(Survey_AI!I31=3, "Neutral", IF(Survey_AI!I31=4, "Partially Agree", IF(Survey_AI!I31=5, "Fully Agree", "Invalid")))))</f>
        <v>Neutral</v>
      </c>
      <c r="I31" t="str">
        <f>IF(Survey_AI!J31=1, "Strongly Disagree", IF(Survey_AI!J31=2, "Partially Disagree", IF(Survey_AI!J31=3, "Neutral", IF(Survey_AI!J31=4, "Partially Agree", IF(Survey_AI!J31=5, "Fully Agree", "Invalid")))))</f>
        <v>Neutral</v>
      </c>
      <c r="J31" t="str">
        <f>IF(Survey_AI!K31=1, "Strongly Disagree", IF(Survey_AI!K31=2, "Partially Disagree", IF(Survey_AI!K31=3, "Neutral", IF(Survey_AI!K31=4, "Partially Agree", IF(Survey_AI!K31=5, "Fully Agree", "Invalid")))))</f>
        <v>Partially Agree</v>
      </c>
      <c r="K31" t="str">
        <f>IF(Survey_AI!L31=1, "Strongly Disagree", IF(Survey_AI!L31=2, "Partially Disagree", IF(Survey_AI!L31=3, "Neutral", IF(Survey_AI!L31=4, "Partially Agree", IF(Survey_AI!L31=5, "Fully Agree", "Invalid")))))</f>
        <v>Neutral</v>
      </c>
      <c r="L31" t="str">
        <f>IF(Survey_AI!M31=1, "Strongly Disagree", IF(Survey_AI!M31=2, "Partially Disagree", IF(Survey_AI!M31=3, "Neutral", IF(Survey_AI!M31=4, "Partially Agree", IF(Survey_AI!M31=5, "Fully Agree", "Invalid")))))</f>
        <v>Partially Agree</v>
      </c>
      <c r="M31" t="str">
        <f>IF(Survey_AI!N31=1, "Strongly Disagree", IF(Survey_AI!N31=2, "Partially Disagree", IF(Survey_AI!N31=3, "Neutral", IF(Survey_AI!N31=4, "Partially Agree", IF(Survey_AI!N31=5, "Fully Agree", "Invalid")))))</f>
        <v>Neutral</v>
      </c>
      <c r="N31" t="str">
        <f>IF(Survey_AI!O31=1, "Strongly Disagree", IF(Survey_AI!O31=2, "Partially Disagree", IF(Survey_AI!O31=3, "Neutral", IF(Survey_AI!O31=4, "Partially Agree", IF(Survey_AI!O31=5, "Fully Agree", "Invalid")))))</f>
        <v>Neutral</v>
      </c>
      <c r="O31" t="str">
        <f>IF(Survey_AI!P31=1, "Strongly Disagree", IF(Survey_AI!P31=2, "Partially Disagree", IF(Survey_AI!P31=3, "Neutral", IF(Survey_AI!P31=4, "Partially Agree", IF(Survey_AI!P31=5, "Fully Agree", "Invalid")))))</f>
        <v>Partially Disagree</v>
      </c>
      <c r="P31" t="str">
        <f>IF(Survey_AI!Q31=1, "Curiosity", IF(Survey_AI!Q31=2, "Fear", IF(Survey_AI!Q31=3, "Indifference", IF(Survey_AI!Q31=4, "Trust", "Invalid"))))</f>
        <v>Curiosity</v>
      </c>
      <c r="Q31" t="s">
        <v>63</v>
      </c>
      <c r="R31" t="str">
        <f>IF(Survey_AI!S31=1, "Yes", IF(Survey_AI!S31=0, "No", ""))</f>
        <v>No</v>
      </c>
      <c r="S31" t="str">
        <f>IF(Survey_AI!T31=1, "Yes", IF(Survey_AI!T31=0, "No", ""))</f>
        <v>Yes</v>
      </c>
      <c r="T31" t="str">
        <f>IF(Survey_AI!U31=1, "Yes", IF(Survey_AI!U31=0, "No", ""))</f>
        <v>No</v>
      </c>
      <c r="U31" t="str">
        <f>IF(Survey_AI!V31=1, "Yes", IF(Survey_AI!V31=0, "No", ""))</f>
        <v>Yes</v>
      </c>
      <c r="V31" t="str">
        <f>IF(Survey_AI!W31=1, "Yes", IF(Survey_AI!W31=0, "No", ""))</f>
        <v>No</v>
      </c>
      <c r="W31" t="str">
        <f>IF(Survey_AI!X31=1, "Yes", IF(Survey_AI!X31=0, "No", ""))</f>
        <v>No</v>
      </c>
      <c r="X31" t="str">
        <f>IF(Survey_AI!Y31=1, "Yes", IF(Survey_AI!Y31=0, "No", ""))</f>
        <v>No</v>
      </c>
      <c r="Y31">
        <v>4</v>
      </c>
      <c r="Z31" t="str">
        <f>IF(Survey_AI!AA31=1,"AI Assistant",IF(Survey_AI!AA31=2,"Time Management",IF(Survey_AI!AA31=3,"Engaging Lessons",IF(Survey_AI!AA31=4,"Other","Invalid"))))</f>
        <v>Time Management</v>
      </c>
      <c r="AA31" t="str">
        <f>IF(Survey_AI!AB31=1,"Personalized Lessons",IF(Survey_AI!AB31=2,"Universal Access",IF(Survey_AI!AB31=3,"Engaging Lessons",IF(Survey_AI!AB31=4,"Other","Invalid"))))</f>
        <v>Universal Access</v>
      </c>
      <c r="AB31" t="str">
        <f>IF(Survey_AI!AC31=1,"Auto Grading",IF(Survey_AI!AC31=2,"Fewer Errors",IF(Survey_AI!AC31=3,"Constant Feedback",IF(Survey_AI!AC31=4,"Other","Invalid"))))</f>
        <v>Auto Grading</v>
      </c>
      <c r="AC31" t="str">
        <f>IF(Survey_AI!AD31=1,"No Student-Teacher Bond",IF(Survey_AI!AD31=2,"Internet Addiction",IF(Survey_AI!AD31=3,"Fewer Interactions",IF(Survey_AI!AD31=4,"Data Loss","Invalid"))))</f>
        <v>No Student-Teacher Bond</v>
      </c>
      <c r="AD31" t="str">
        <f>IF(Survey_AI!AE31=1,"Female",IF(Survey_AI!AE31=2,"Male","Invalid"))</f>
        <v>Female</v>
      </c>
      <c r="AE31" t="str">
        <f>IF(Survey_AI!AF31=1,"Year 2",IF(Survey_AI!AF31=2,"Year 3","Invalid"))</f>
        <v>Year 2</v>
      </c>
      <c r="AF31" t="str">
        <f>IF(Survey_AI!AG31=1,"Economic Cybernetics",IF(Survey_AI!AG31=2,"Statistics &amp; Forecasting",IF(Survey_AI!AG31=3,"Economic Informatics","Invalid")))</f>
        <v>Economic Cybernetics</v>
      </c>
      <c r="AG31" t="str">
        <f>IF(Survey_AI!AH31=1,"Yes",IF(Survey_AI!AH31=0,"No","Invalid"))</f>
        <v>Yes</v>
      </c>
      <c r="AH31">
        <v>7.7</v>
      </c>
    </row>
    <row r="32" spans="1:34" x14ac:dyDescent="0.3">
      <c r="A32">
        <v>5</v>
      </c>
      <c r="B32" t="s">
        <v>41</v>
      </c>
      <c r="C32" t="str">
        <f>IF(Survey_AI!D32=1, "Yes", IF(Survey_AI!D32=0, "No", ""))</f>
        <v>Yes</v>
      </c>
      <c r="D32" t="str">
        <f>IF(Survey_AI!E32=1, "Yes", IF(Survey_AI!E32=0, "No", ""))</f>
        <v>No</v>
      </c>
      <c r="E32" t="str">
        <f>IF(Survey_AI!F32=1, "Yes", IF(Survey_AI!F32=0, "No", ""))</f>
        <v>No</v>
      </c>
      <c r="F32" t="str">
        <f>IF(Survey_AI!G32=1, "Yes", IF(Survey_AI!G32=0, "No", ""))</f>
        <v>No</v>
      </c>
      <c r="G32" t="str">
        <f>IF(Survey_AI!H32=1, "Yes", IF(Survey_AI!H32=0, "No", ""))</f>
        <v>No</v>
      </c>
      <c r="H32" t="str">
        <f>IF(Survey_AI!I32=1, "Strongly Disagree", IF(Survey_AI!I32=2, "Partially Disagree", IF(Survey_AI!I32=3, "Neutral", IF(Survey_AI!I32=4, "Partially Agree", IF(Survey_AI!I32=5, "Fully Agree", "Invalid")))))</f>
        <v>Partially Agree</v>
      </c>
      <c r="I32" t="str">
        <f>IF(Survey_AI!J32=1, "Strongly Disagree", IF(Survey_AI!J32=2, "Partially Disagree", IF(Survey_AI!J32=3, "Neutral", IF(Survey_AI!J32=4, "Partially Agree", IF(Survey_AI!J32=5, "Fully Agree", "Invalid")))))</f>
        <v>Partially Agree</v>
      </c>
      <c r="J32" t="str">
        <f>IF(Survey_AI!K32=1, "Strongly Disagree", IF(Survey_AI!K32=2, "Partially Disagree", IF(Survey_AI!K32=3, "Neutral", IF(Survey_AI!K32=4, "Partially Agree", IF(Survey_AI!K32=5, "Fully Agree", "Invalid")))))</f>
        <v>Fully Agree</v>
      </c>
      <c r="K32" t="str">
        <f>IF(Survey_AI!L32=1, "Strongly Disagree", IF(Survey_AI!L32=2, "Partially Disagree", IF(Survey_AI!L32=3, "Neutral", IF(Survey_AI!L32=4, "Partially Agree", IF(Survey_AI!L32=5, "Fully Agree", "Invalid")))))</f>
        <v>Neutral</v>
      </c>
      <c r="L32" t="str">
        <f>IF(Survey_AI!M32=1, "Strongly Disagree", IF(Survey_AI!M32=2, "Partially Disagree", IF(Survey_AI!M32=3, "Neutral", IF(Survey_AI!M32=4, "Partially Agree", IF(Survey_AI!M32=5, "Fully Agree", "Invalid")))))</f>
        <v>Fully Agree</v>
      </c>
      <c r="M32" t="str">
        <f>IF(Survey_AI!N32=1, "Strongly Disagree", IF(Survey_AI!N32=2, "Partially Disagree", IF(Survey_AI!N32=3, "Neutral", IF(Survey_AI!N32=4, "Partially Agree", IF(Survey_AI!N32=5, "Fully Agree", "Invalid")))))</f>
        <v>Neutral</v>
      </c>
      <c r="N32" t="str">
        <f>IF(Survey_AI!O32=1, "Strongly Disagree", IF(Survey_AI!O32=2, "Partially Disagree", IF(Survey_AI!O32=3, "Neutral", IF(Survey_AI!O32=4, "Partially Agree", IF(Survey_AI!O32=5, "Fully Agree", "Invalid")))))</f>
        <v>Neutral</v>
      </c>
      <c r="O32" t="str">
        <f>IF(Survey_AI!P32=1, "Strongly Disagree", IF(Survey_AI!P32=2, "Partially Disagree", IF(Survey_AI!P32=3, "Neutral", IF(Survey_AI!P32=4, "Partially Agree", IF(Survey_AI!P32=5, "Fully Agree", "Invalid")))))</f>
        <v>Partially Agree</v>
      </c>
      <c r="P32" t="str">
        <f>IF(Survey_AI!Q32=1, "Curiosity", IF(Survey_AI!Q32=2, "Fear", IF(Survey_AI!Q32=3, "Indifference", IF(Survey_AI!Q32=4, "Trust", "Invalid"))))</f>
        <v>Curiosity</v>
      </c>
      <c r="Q32" t="s">
        <v>67</v>
      </c>
      <c r="R32" t="str">
        <f>IF(Survey_AI!S32=1, "Yes", IF(Survey_AI!S32=0, "No", ""))</f>
        <v>Yes</v>
      </c>
      <c r="S32" t="str">
        <f>IF(Survey_AI!T32=1, "Yes", IF(Survey_AI!T32=0, "No", ""))</f>
        <v>No</v>
      </c>
      <c r="T32" t="str">
        <f>IF(Survey_AI!U32=1, "Yes", IF(Survey_AI!U32=0, "No", ""))</f>
        <v>Yes</v>
      </c>
      <c r="U32" t="str">
        <f>IF(Survey_AI!V32=1, "Yes", IF(Survey_AI!V32=0, "No", ""))</f>
        <v>No</v>
      </c>
      <c r="V32" t="str">
        <f>IF(Survey_AI!W32=1, "Yes", IF(Survey_AI!W32=0, "No", ""))</f>
        <v>Yes</v>
      </c>
      <c r="W32" t="str">
        <f>IF(Survey_AI!X32=1, "Yes", IF(Survey_AI!X32=0, "No", ""))</f>
        <v>No</v>
      </c>
      <c r="X32" t="str">
        <f>IF(Survey_AI!Y32=1, "Yes", IF(Survey_AI!Y32=0, "No", ""))</f>
        <v>No</v>
      </c>
      <c r="Y32">
        <v>7</v>
      </c>
      <c r="Z32" t="str">
        <f>IF(Survey_AI!AA32=1,"AI Assistant",IF(Survey_AI!AA32=2,"Time Management",IF(Survey_AI!AA32=3,"Engaging Lessons",IF(Survey_AI!AA32=4,"Other","Invalid"))))</f>
        <v>Engaging Lessons</v>
      </c>
      <c r="AA32" t="str">
        <f>IF(Survey_AI!AB32=1,"Personalized Lessons",IF(Survey_AI!AB32=2,"Universal Access",IF(Survey_AI!AB32=3,"Engaging Lessons",IF(Survey_AI!AB32=4,"Other","Invalid"))))</f>
        <v>Personalized Lessons</v>
      </c>
      <c r="AB32" t="str">
        <f>IF(Survey_AI!AC32=1,"Auto Grading",IF(Survey_AI!AC32=2,"Fewer Errors",IF(Survey_AI!AC32=3,"Constant Feedback",IF(Survey_AI!AC32=4,"Other","Invalid"))))</f>
        <v>Fewer Errors</v>
      </c>
      <c r="AC32" t="str">
        <f>IF(Survey_AI!AD32=1,"No Student-Teacher Bond",IF(Survey_AI!AD32=2,"Internet Addiction",IF(Survey_AI!AD32=3,"Fewer Interactions",IF(Survey_AI!AD32=4,"Data Loss","Invalid"))))</f>
        <v>Fewer Interactions</v>
      </c>
      <c r="AD32" t="str">
        <f>IF(Survey_AI!AE32=1,"Female",IF(Survey_AI!AE32=2,"Male","Invalid"))</f>
        <v>Female</v>
      </c>
      <c r="AE32" t="str">
        <f>IF(Survey_AI!AF32=1,"Year 2",IF(Survey_AI!AF32=2,"Year 3","Invalid"))</f>
        <v>Year 3</v>
      </c>
      <c r="AF32" t="str">
        <f>IF(Survey_AI!AG32=1,"Economic Cybernetics",IF(Survey_AI!AG32=2,"Statistics &amp; Forecasting",IF(Survey_AI!AG32=3,"Economic Informatics","Invalid")))</f>
        <v>Statistics &amp; Forecasting</v>
      </c>
      <c r="AG32" t="str">
        <f>IF(Survey_AI!AH32=1,"Yes",IF(Survey_AI!AH32=0,"No","Invalid"))</f>
        <v>Yes</v>
      </c>
      <c r="AH32">
        <v>7.7</v>
      </c>
    </row>
    <row r="33" spans="1:34" x14ac:dyDescent="0.3">
      <c r="A33">
        <v>6</v>
      </c>
      <c r="B33" t="s">
        <v>41</v>
      </c>
      <c r="C33" t="str">
        <f>IF(Survey_AI!D33=1, "Yes", IF(Survey_AI!D33=0, "No", ""))</f>
        <v>Yes</v>
      </c>
      <c r="D33" t="str">
        <f>IF(Survey_AI!E33=1, "Yes", IF(Survey_AI!E33=0, "No", ""))</f>
        <v>No</v>
      </c>
      <c r="E33" t="str">
        <f>IF(Survey_AI!F33=1, "Yes", IF(Survey_AI!F33=0, "No", ""))</f>
        <v>No</v>
      </c>
      <c r="F33" t="str">
        <f>IF(Survey_AI!G33=1, "Yes", IF(Survey_AI!G33=0, "No", ""))</f>
        <v>No</v>
      </c>
      <c r="G33" t="str">
        <f>IF(Survey_AI!H33=1, "Yes", IF(Survey_AI!H33=0, "No", ""))</f>
        <v>No</v>
      </c>
      <c r="H33" t="str">
        <f>IF(Survey_AI!I33=1, "Strongly Disagree", IF(Survey_AI!I33=2, "Partially Disagree", IF(Survey_AI!I33=3, "Neutral", IF(Survey_AI!I33=4, "Partially Agree", IF(Survey_AI!I33=5, "Fully Agree", "Invalid")))))</f>
        <v>Partially Disagree</v>
      </c>
      <c r="I33" t="str">
        <f>IF(Survey_AI!J33=1, "Strongly Disagree", IF(Survey_AI!J33=2, "Partially Disagree", IF(Survey_AI!J33=3, "Neutral", IF(Survey_AI!J33=4, "Partially Agree", IF(Survey_AI!J33=5, "Fully Agree", "Invalid")))))</f>
        <v>Partially Agree</v>
      </c>
      <c r="J33" t="str">
        <f>IF(Survey_AI!K33=1, "Strongly Disagree", IF(Survey_AI!K33=2, "Partially Disagree", IF(Survey_AI!K33=3, "Neutral", IF(Survey_AI!K33=4, "Partially Agree", IF(Survey_AI!K33=5, "Fully Agree", "Invalid")))))</f>
        <v>Partially Agree</v>
      </c>
      <c r="K33" t="str">
        <f>IF(Survey_AI!L33=1, "Strongly Disagree", IF(Survey_AI!L33=2, "Partially Disagree", IF(Survey_AI!L33=3, "Neutral", IF(Survey_AI!L33=4, "Partially Agree", IF(Survey_AI!L33=5, "Fully Agree", "Invalid")))))</f>
        <v>Neutral</v>
      </c>
      <c r="L33" t="str">
        <f>IF(Survey_AI!M33=1, "Strongly Disagree", IF(Survey_AI!M33=2, "Partially Disagree", IF(Survey_AI!M33=3, "Neutral", IF(Survey_AI!M33=4, "Partially Agree", IF(Survey_AI!M33=5, "Fully Agree", "Invalid")))))</f>
        <v>Fully Agree</v>
      </c>
      <c r="M33" t="str">
        <f>IF(Survey_AI!N33=1, "Strongly Disagree", IF(Survey_AI!N33=2, "Partially Disagree", IF(Survey_AI!N33=3, "Neutral", IF(Survey_AI!N33=4, "Partially Agree", IF(Survey_AI!N33=5, "Fully Agree", "Invalid")))))</f>
        <v>Partially Disagree</v>
      </c>
      <c r="N33" t="str">
        <f>IF(Survey_AI!O33=1, "Strongly Disagree", IF(Survey_AI!O33=2, "Partially Disagree", IF(Survey_AI!O33=3, "Neutral", IF(Survey_AI!O33=4, "Partially Agree", IF(Survey_AI!O33=5, "Fully Agree", "Invalid")))))</f>
        <v>Partially Agree</v>
      </c>
      <c r="O33" t="str">
        <f>IF(Survey_AI!P33=1, "Strongly Disagree", IF(Survey_AI!P33=2, "Partially Disagree", IF(Survey_AI!P33=3, "Neutral", IF(Survey_AI!P33=4, "Partially Agree", IF(Survey_AI!P33=5, "Fully Agree", "Invalid")))))</f>
        <v>Partially Agree</v>
      </c>
      <c r="P33" t="str">
        <f>IF(Survey_AI!Q33=1, "Curiosity", IF(Survey_AI!Q33=2, "Fear", IF(Survey_AI!Q33=3, "Indifference", IF(Survey_AI!Q33=4, "Trust", "Invalid"))))</f>
        <v>Curiosity</v>
      </c>
      <c r="Q33" t="s">
        <v>38</v>
      </c>
      <c r="R33" t="str">
        <f>IF(Survey_AI!S33=1, "Yes", IF(Survey_AI!S33=0, "No", ""))</f>
        <v>No</v>
      </c>
      <c r="S33" t="str">
        <f>IF(Survey_AI!T33=1, "Yes", IF(Survey_AI!T33=0, "No", ""))</f>
        <v>Yes</v>
      </c>
      <c r="T33" t="str">
        <f>IF(Survey_AI!U33=1, "Yes", IF(Survey_AI!U33=0, "No", ""))</f>
        <v>Yes</v>
      </c>
      <c r="U33" t="str">
        <f>IF(Survey_AI!V33=1, "Yes", IF(Survey_AI!V33=0, "No", ""))</f>
        <v>Yes</v>
      </c>
      <c r="V33" t="str">
        <f>IF(Survey_AI!W33=1, "Yes", IF(Survey_AI!W33=0, "No", ""))</f>
        <v>No</v>
      </c>
      <c r="W33" t="str">
        <f>IF(Survey_AI!X33=1, "Yes", IF(Survey_AI!X33=0, "No", ""))</f>
        <v>No</v>
      </c>
      <c r="X33" t="str">
        <f>IF(Survey_AI!Y33=1, "Yes", IF(Survey_AI!Y33=0, "No", ""))</f>
        <v>No</v>
      </c>
      <c r="Y33">
        <v>6</v>
      </c>
      <c r="Z33" t="str">
        <f>IF(Survey_AI!AA33=1,"AI Assistant",IF(Survey_AI!AA33=2,"Time Management",IF(Survey_AI!AA33=3,"Engaging Lessons",IF(Survey_AI!AA33=4,"Other","Invalid"))))</f>
        <v>Time Management</v>
      </c>
      <c r="AA33" t="str">
        <f>IF(Survey_AI!AB33=1,"Personalized Lessons",IF(Survey_AI!AB33=2,"Universal Access",IF(Survey_AI!AB33=3,"Engaging Lessons",IF(Survey_AI!AB33=4,"Other","Invalid"))))</f>
        <v>Engaging Lessons</v>
      </c>
      <c r="AB33" t="str">
        <f>IF(Survey_AI!AC33=1,"Auto Grading",IF(Survey_AI!AC33=2,"Fewer Errors",IF(Survey_AI!AC33=3,"Constant Feedback",IF(Survey_AI!AC33=4,"Other","Invalid"))))</f>
        <v>Auto Grading</v>
      </c>
      <c r="AC33" t="str">
        <f>IF(Survey_AI!AD33=1,"No Student-Teacher Bond",IF(Survey_AI!AD33=2,"Internet Addiction",IF(Survey_AI!AD33=3,"Fewer Interactions",IF(Survey_AI!AD33=4,"Data Loss","Invalid"))))</f>
        <v>No Student-Teacher Bond</v>
      </c>
      <c r="AD33" t="str">
        <f>IF(Survey_AI!AE33=1,"Female",IF(Survey_AI!AE33=2,"Male","Invalid"))</f>
        <v>Female</v>
      </c>
      <c r="AE33" t="str">
        <f>IF(Survey_AI!AF33=1,"Year 2",IF(Survey_AI!AF33=2,"Year 3","Invalid"))</f>
        <v>Year 3</v>
      </c>
      <c r="AF33" t="str">
        <f>IF(Survey_AI!AG33=1,"Economic Cybernetics",IF(Survey_AI!AG33=2,"Statistics &amp; Forecasting",IF(Survey_AI!AG33=3,"Economic Informatics","Invalid")))</f>
        <v>Economic Informatics</v>
      </c>
      <c r="AG33" t="str">
        <f>IF(Survey_AI!AH33=1,"Yes",IF(Survey_AI!AH33=0,"No","Invalid"))</f>
        <v>No</v>
      </c>
      <c r="AH33">
        <v>7.7</v>
      </c>
    </row>
    <row r="34" spans="1:34" x14ac:dyDescent="0.3">
      <c r="A34">
        <v>5</v>
      </c>
      <c r="B34" t="s">
        <v>53</v>
      </c>
      <c r="C34" t="str">
        <f>IF(Survey_AI!D34=1, "Yes", IF(Survey_AI!D34=0, "No", ""))</f>
        <v>No</v>
      </c>
      <c r="D34" t="str">
        <f>IF(Survey_AI!E34=1, "Yes", IF(Survey_AI!E34=0, "No", ""))</f>
        <v>Yes</v>
      </c>
      <c r="E34" t="str">
        <f>IF(Survey_AI!F34=1, "Yes", IF(Survey_AI!F34=0, "No", ""))</f>
        <v>No</v>
      </c>
      <c r="F34" t="str">
        <f>IF(Survey_AI!G34=1, "Yes", IF(Survey_AI!G34=0, "No", ""))</f>
        <v>No</v>
      </c>
      <c r="G34" t="str">
        <f>IF(Survey_AI!H34=1, "Yes", IF(Survey_AI!H34=0, "No", ""))</f>
        <v>No</v>
      </c>
      <c r="H34" t="str">
        <f>IF(Survey_AI!I34=1, "Strongly Disagree", IF(Survey_AI!I34=2, "Partially Disagree", IF(Survey_AI!I34=3, "Neutral", IF(Survey_AI!I34=4, "Partially Agree", IF(Survey_AI!I34=5, "Fully Agree", "Invalid")))))</f>
        <v>Fully Agree</v>
      </c>
      <c r="I34" t="str">
        <f>IF(Survey_AI!J34=1, "Strongly Disagree", IF(Survey_AI!J34=2, "Partially Disagree", IF(Survey_AI!J34=3, "Neutral", IF(Survey_AI!J34=4, "Partially Agree", IF(Survey_AI!J34=5, "Fully Agree", "Invalid")))))</f>
        <v>Fully Agree</v>
      </c>
      <c r="J34" t="str">
        <f>IF(Survey_AI!K34=1, "Strongly Disagree", IF(Survey_AI!K34=2, "Partially Disagree", IF(Survey_AI!K34=3, "Neutral", IF(Survey_AI!K34=4, "Partially Agree", IF(Survey_AI!K34=5, "Fully Agree", "Invalid")))))</f>
        <v>Fully Agree</v>
      </c>
      <c r="K34" t="str">
        <f>IF(Survey_AI!L34=1, "Strongly Disagree", IF(Survey_AI!L34=2, "Partially Disagree", IF(Survey_AI!L34=3, "Neutral", IF(Survey_AI!L34=4, "Partially Agree", IF(Survey_AI!L34=5, "Fully Agree", "Invalid")))))</f>
        <v>Fully Agree</v>
      </c>
      <c r="L34" t="str">
        <f>IF(Survey_AI!M34=1, "Strongly Disagree", IF(Survey_AI!M34=2, "Partially Disagree", IF(Survey_AI!M34=3, "Neutral", IF(Survey_AI!M34=4, "Partially Agree", IF(Survey_AI!M34=5, "Fully Agree", "Invalid")))))</f>
        <v>Neutral</v>
      </c>
      <c r="M34" t="str">
        <f>IF(Survey_AI!N34=1, "Strongly Disagree", IF(Survey_AI!N34=2, "Partially Disagree", IF(Survey_AI!N34=3, "Neutral", IF(Survey_AI!N34=4, "Partially Agree", IF(Survey_AI!N34=5, "Fully Agree", "Invalid")))))</f>
        <v>Partially Disagree</v>
      </c>
      <c r="N34" t="str">
        <f>IF(Survey_AI!O34=1, "Strongly Disagree", IF(Survey_AI!O34=2, "Partially Disagree", IF(Survey_AI!O34=3, "Neutral", IF(Survey_AI!O34=4, "Partially Agree", IF(Survey_AI!O34=5, "Fully Agree", "Invalid")))))</f>
        <v>Partially Agree</v>
      </c>
      <c r="O34" t="str">
        <f>IF(Survey_AI!P34=1, "Strongly Disagree", IF(Survey_AI!P34=2, "Partially Disagree", IF(Survey_AI!P34=3, "Neutral", IF(Survey_AI!P34=4, "Partially Agree", IF(Survey_AI!P34=5, "Fully Agree", "Invalid")))))</f>
        <v>Partially Agree</v>
      </c>
      <c r="P34" t="str">
        <f>IF(Survey_AI!Q34=1, "Curiosity", IF(Survey_AI!Q34=2, "Fear", IF(Survey_AI!Q34=3, "Indifference", IF(Survey_AI!Q34=4, "Trust", "Invalid"))))</f>
        <v>Curiosity</v>
      </c>
      <c r="Q34" t="s">
        <v>68</v>
      </c>
      <c r="R34" t="str">
        <f>IF(Survey_AI!S34=1, "Yes", IF(Survey_AI!S34=0, "No", ""))</f>
        <v>No</v>
      </c>
      <c r="S34" t="str">
        <f>IF(Survey_AI!T34=1, "Yes", IF(Survey_AI!T34=0, "No", ""))</f>
        <v>Yes</v>
      </c>
      <c r="T34" t="str">
        <f>IF(Survey_AI!U34=1, "Yes", IF(Survey_AI!U34=0, "No", ""))</f>
        <v>No</v>
      </c>
      <c r="U34" t="str">
        <f>IF(Survey_AI!V34=1, "Yes", IF(Survey_AI!V34=0, "No", ""))</f>
        <v>No</v>
      </c>
      <c r="V34" t="str">
        <f>IF(Survey_AI!W34=1, "Yes", IF(Survey_AI!W34=0, "No", ""))</f>
        <v>Yes</v>
      </c>
      <c r="W34" t="str">
        <f>IF(Survey_AI!X34=1, "Yes", IF(Survey_AI!X34=0, "No", ""))</f>
        <v>No</v>
      </c>
      <c r="X34" t="str">
        <f>IF(Survey_AI!Y34=1, "Yes", IF(Survey_AI!Y34=0, "No", ""))</f>
        <v>Yes</v>
      </c>
      <c r="Y34">
        <v>5</v>
      </c>
      <c r="Z34" t="str">
        <f>IF(Survey_AI!AA34=1,"AI Assistant",IF(Survey_AI!AA34=2,"Time Management",IF(Survey_AI!AA34=3,"Engaging Lessons",IF(Survey_AI!AA34=4,"Other","Invalid"))))</f>
        <v>AI Assistant</v>
      </c>
      <c r="AA34" t="str">
        <f>IF(Survey_AI!AB34=1,"Personalized Lessons",IF(Survey_AI!AB34=2,"Universal Access",IF(Survey_AI!AB34=3,"Engaging Lessons",IF(Survey_AI!AB34=4,"Other","Invalid"))))</f>
        <v>Universal Access</v>
      </c>
      <c r="AB34" t="str">
        <f>IF(Survey_AI!AC34=1,"Auto Grading",IF(Survey_AI!AC34=2,"Fewer Errors",IF(Survey_AI!AC34=3,"Constant Feedback",IF(Survey_AI!AC34=4,"Other","Invalid"))))</f>
        <v>Fewer Errors</v>
      </c>
      <c r="AC34" t="str">
        <f>IF(Survey_AI!AD34=1,"No Student-Teacher Bond",IF(Survey_AI!AD34=2,"Internet Addiction",IF(Survey_AI!AD34=3,"Fewer Interactions",IF(Survey_AI!AD34=4,"Data Loss","Invalid"))))</f>
        <v>No Student-Teacher Bond</v>
      </c>
      <c r="AD34" t="str">
        <f>IF(Survey_AI!AE34=1,"Female",IF(Survey_AI!AE34=2,"Male","Invalid"))</f>
        <v>Female</v>
      </c>
      <c r="AE34" t="str">
        <f>IF(Survey_AI!AF34=1,"Year 2",IF(Survey_AI!AF34=2,"Year 3","Invalid"))</f>
        <v>Year 2</v>
      </c>
      <c r="AF34" t="str">
        <f>IF(Survey_AI!AG34=1,"Economic Cybernetics",IF(Survey_AI!AG34=2,"Statistics &amp; Forecasting",IF(Survey_AI!AG34=3,"Economic Informatics","Invalid")))</f>
        <v>Economic Cybernetics</v>
      </c>
      <c r="AG34" t="str">
        <f>IF(Survey_AI!AH34=1,"Yes",IF(Survey_AI!AH34=0,"No","Invalid"))</f>
        <v>Yes</v>
      </c>
      <c r="AH34">
        <v>7.7</v>
      </c>
    </row>
    <row r="35" spans="1:34" x14ac:dyDescent="0.3">
      <c r="A35">
        <v>7</v>
      </c>
      <c r="B35" t="s">
        <v>35</v>
      </c>
      <c r="C35" t="str">
        <f>IF(Survey_AI!D35=1, "Yes", IF(Survey_AI!D35=0, "No", ""))</f>
        <v>Yes</v>
      </c>
      <c r="D35" t="str">
        <f>IF(Survey_AI!E35=1, "Yes", IF(Survey_AI!E35=0, "No", ""))</f>
        <v>Yes</v>
      </c>
      <c r="E35" t="str">
        <f>IF(Survey_AI!F35=1, "Yes", IF(Survey_AI!F35=0, "No", ""))</f>
        <v>No</v>
      </c>
      <c r="F35" t="str">
        <f>IF(Survey_AI!G35=1, "Yes", IF(Survey_AI!G35=0, "No", ""))</f>
        <v>No</v>
      </c>
      <c r="G35" t="str">
        <f>IF(Survey_AI!H35=1, "Yes", IF(Survey_AI!H35=0, "No", ""))</f>
        <v>No</v>
      </c>
      <c r="H35" t="str">
        <f>IF(Survey_AI!I35=1, "Strongly Disagree", IF(Survey_AI!I35=2, "Partially Disagree", IF(Survey_AI!I35=3, "Neutral", IF(Survey_AI!I35=4, "Partially Agree", IF(Survey_AI!I35=5, "Fully Agree", "Invalid")))))</f>
        <v>Partially Agree</v>
      </c>
      <c r="I35" t="str">
        <f>IF(Survey_AI!J35=1, "Strongly Disagree", IF(Survey_AI!J35=2, "Partially Disagree", IF(Survey_AI!J35=3, "Neutral", IF(Survey_AI!J35=4, "Partially Agree", IF(Survey_AI!J35=5, "Fully Agree", "Invalid")))))</f>
        <v>Partially Agree</v>
      </c>
      <c r="J35" t="str">
        <f>IF(Survey_AI!K35=1, "Strongly Disagree", IF(Survey_AI!K35=2, "Partially Disagree", IF(Survey_AI!K35=3, "Neutral", IF(Survey_AI!K35=4, "Partially Agree", IF(Survey_AI!K35=5, "Fully Agree", "Invalid")))))</f>
        <v>Fully Agree</v>
      </c>
      <c r="K35" t="str">
        <f>IF(Survey_AI!L35=1, "Strongly Disagree", IF(Survey_AI!L35=2, "Partially Disagree", IF(Survey_AI!L35=3, "Neutral", IF(Survey_AI!L35=4, "Partially Agree", IF(Survey_AI!L35=5, "Fully Agree", "Invalid")))))</f>
        <v>Strongly Disagree</v>
      </c>
      <c r="L35" t="str">
        <f>IF(Survey_AI!M35=1, "Strongly Disagree", IF(Survey_AI!M35=2, "Partially Disagree", IF(Survey_AI!M35=3, "Neutral", IF(Survey_AI!M35=4, "Partially Agree", IF(Survey_AI!M35=5, "Fully Agree", "Invalid")))))</f>
        <v>Partially Disagree</v>
      </c>
      <c r="M35" t="str">
        <f>IF(Survey_AI!N35=1, "Strongly Disagree", IF(Survey_AI!N35=2, "Partially Disagree", IF(Survey_AI!N35=3, "Neutral", IF(Survey_AI!N35=4, "Partially Agree", IF(Survey_AI!N35=5, "Fully Agree", "Invalid")))))</f>
        <v>Strongly Disagree</v>
      </c>
      <c r="N35" t="str">
        <f>IF(Survey_AI!O35=1, "Strongly Disagree", IF(Survey_AI!O35=2, "Partially Disagree", IF(Survey_AI!O35=3, "Neutral", IF(Survey_AI!O35=4, "Partially Agree", IF(Survey_AI!O35=5, "Fully Agree", "Invalid")))))</f>
        <v>Partially Agree</v>
      </c>
      <c r="O35" t="str">
        <f>IF(Survey_AI!P35=1, "Strongly Disagree", IF(Survey_AI!P35=2, "Partially Disagree", IF(Survey_AI!P35=3, "Neutral", IF(Survey_AI!P35=4, "Partially Agree", IF(Survey_AI!P35=5, "Fully Agree", "Invalid")))))</f>
        <v>Partially Agree</v>
      </c>
      <c r="P35" t="str">
        <f>IF(Survey_AI!Q35=1, "Curiosity", IF(Survey_AI!Q35=2, "Fear", IF(Survey_AI!Q35=3, "Indifference", IF(Survey_AI!Q35=4, "Trust", "Invalid"))))</f>
        <v>Curiosity</v>
      </c>
      <c r="Q35" t="s">
        <v>38</v>
      </c>
      <c r="R35" t="str">
        <f>IF(Survey_AI!S35=1, "Yes", IF(Survey_AI!S35=0, "No", ""))</f>
        <v>No</v>
      </c>
      <c r="S35" t="str">
        <f>IF(Survey_AI!T35=1, "Yes", IF(Survey_AI!T35=0, "No", ""))</f>
        <v>Yes</v>
      </c>
      <c r="T35" t="str">
        <f>IF(Survey_AI!U35=1, "Yes", IF(Survey_AI!U35=0, "No", ""))</f>
        <v>Yes</v>
      </c>
      <c r="U35" t="str">
        <f>IF(Survey_AI!V35=1, "Yes", IF(Survey_AI!V35=0, "No", ""))</f>
        <v>Yes</v>
      </c>
      <c r="V35" t="str">
        <f>IF(Survey_AI!W35=1, "Yes", IF(Survey_AI!W35=0, "No", ""))</f>
        <v>No</v>
      </c>
      <c r="W35" t="str">
        <f>IF(Survey_AI!X35=1, "Yes", IF(Survey_AI!X35=0, "No", ""))</f>
        <v>No</v>
      </c>
      <c r="X35" t="str">
        <f>IF(Survey_AI!Y35=1, "Yes", IF(Survey_AI!Y35=0, "No", ""))</f>
        <v>No</v>
      </c>
      <c r="Y35">
        <v>4</v>
      </c>
      <c r="Z35" t="str">
        <f>IF(Survey_AI!AA35=1,"AI Assistant",IF(Survey_AI!AA35=2,"Time Management",IF(Survey_AI!AA35=3,"Engaging Lessons",IF(Survey_AI!AA35=4,"Other","Invalid"))))</f>
        <v>Engaging Lessons</v>
      </c>
      <c r="AA35" t="str">
        <f>IF(Survey_AI!AB35=1,"Personalized Lessons",IF(Survey_AI!AB35=2,"Universal Access",IF(Survey_AI!AB35=3,"Engaging Lessons",IF(Survey_AI!AB35=4,"Other","Invalid"))))</f>
        <v>Universal Access</v>
      </c>
      <c r="AB35" t="str">
        <f>IF(Survey_AI!AC35=1,"Auto Grading",IF(Survey_AI!AC35=2,"Fewer Errors",IF(Survey_AI!AC35=3,"Constant Feedback",IF(Survey_AI!AC35=4,"Other","Invalid"))))</f>
        <v>Constant Feedback</v>
      </c>
      <c r="AC35" t="str">
        <f>IF(Survey_AI!AD35=1,"No Student-Teacher Bond",IF(Survey_AI!AD35=2,"Internet Addiction",IF(Survey_AI!AD35=3,"Fewer Interactions",IF(Survey_AI!AD35=4,"Data Loss","Invalid"))))</f>
        <v>No Student-Teacher Bond</v>
      </c>
      <c r="AD35" t="str">
        <f>IF(Survey_AI!AE35=1,"Female",IF(Survey_AI!AE35=2,"Male","Invalid"))</f>
        <v>Female</v>
      </c>
      <c r="AE35" t="str">
        <f>IF(Survey_AI!AF35=1,"Year 2",IF(Survey_AI!AF35=2,"Year 3","Invalid"))</f>
        <v>Year 3</v>
      </c>
      <c r="AF35" t="str">
        <f>IF(Survey_AI!AG35=1,"Economic Cybernetics",IF(Survey_AI!AG35=2,"Statistics &amp; Forecasting",IF(Survey_AI!AG35=3,"Economic Informatics","Invalid")))</f>
        <v>Economic Informatics</v>
      </c>
      <c r="AG35" t="str">
        <f>IF(Survey_AI!AH35=1,"Yes",IF(Survey_AI!AH35=0,"No","Invalid"))</f>
        <v>Yes</v>
      </c>
      <c r="AH35">
        <v>7.2</v>
      </c>
    </row>
    <row r="36" spans="1:34" x14ac:dyDescent="0.3">
      <c r="A36">
        <v>6</v>
      </c>
      <c r="B36" t="s">
        <v>37</v>
      </c>
      <c r="C36" t="str">
        <f>IF(Survey_AI!D36=1, "Yes", IF(Survey_AI!D36=0, "No", ""))</f>
        <v>Yes</v>
      </c>
      <c r="D36" t="str">
        <f>IF(Survey_AI!E36=1, "Yes", IF(Survey_AI!E36=0, "No", ""))</f>
        <v>No</v>
      </c>
      <c r="E36" t="str">
        <f>IF(Survey_AI!F36=1, "Yes", IF(Survey_AI!F36=0, "No", ""))</f>
        <v>Yes</v>
      </c>
      <c r="F36" t="str">
        <f>IF(Survey_AI!G36=1, "Yes", IF(Survey_AI!G36=0, "No", ""))</f>
        <v>No</v>
      </c>
      <c r="G36" t="str">
        <f>IF(Survey_AI!H36=1, "Yes", IF(Survey_AI!H36=0, "No", ""))</f>
        <v>No</v>
      </c>
      <c r="H36" t="str">
        <f>IF(Survey_AI!I36=1, "Strongly Disagree", IF(Survey_AI!I36=2, "Partially Disagree", IF(Survey_AI!I36=3, "Neutral", IF(Survey_AI!I36=4, "Partially Agree", IF(Survey_AI!I36=5, "Fully Agree", "Invalid")))))</f>
        <v>Partially Agree</v>
      </c>
      <c r="I36" t="str">
        <f>IF(Survey_AI!J36=1, "Strongly Disagree", IF(Survey_AI!J36=2, "Partially Disagree", IF(Survey_AI!J36=3, "Neutral", IF(Survey_AI!J36=4, "Partially Agree", IF(Survey_AI!J36=5, "Fully Agree", "Invalid")))))</f>
        <v>Partially Agree</v>
      </c>
      <c r="J36" t="str">
        <f>IF(Survey_AI!K36=1, "Strongly Disagree", IF(Survey_AI!K36=2, "Partially Disagree", IF(Survey_AI!K36=3, "Neutral", IF(Survey_AI!K36=4, "Partially Agree", IF(Survey_AI!K36=5, "Fully Agree", "Invalid")))))</f>
        <v>Partially Agree</v>
      </c>
      <c r="K36" t="str">
        <f>IF(Survey_AI!L36=1, "Strongly Disagree", IF(Survey_AI!L36=2, "Partially Disagree", IF(Survey_AI!L36=3, "Neutral", IF(Survey_AI!L36=4, "Partially Agree", IF(Survey_AI!L36=5, "Fully Agree", "Invalid")))))</f>
        <v>Partially Disagree</v>
      </c>
      <c r="L36" t="str">
        <f>IF(Survey_AI!M36=1, "Strongly Disagree", IF(Survey_AI!M36=2, "Partially Disagree", IF(Survey_AI!M36=3, "Neutral", IF(Survey_AI!M36=4, "Partially Agree", IF(Survey_AI!M36=5, "Fully Agree", "Invalid")))))</f>
        <v>Neutral</v>
      </c>
      <c r="M36" t="str">
        <f>IF(Survey_AI!N36=1, "Strongly Disagree", IF(Survey_AI!N36=2, "Partially Disagree", IF(Survey_AI!N36=3, "Neutral", IF(Survey_AI!N36=4, "Partially Agree", IF(Survey_AI!N36=5, "Fully Agree", "Invalid")))))</f>
        <v>Partially Agree</v>
      </c>
      <c r="N36" t="str">
        <f>IF(Survey_AI!O36=1, "Strongly Disagree", IF(Survey_AI!O36=2, "Partially Disagree", IF(Survey_AI!O36=3, "Neutral", IF(Survey_AI!O36=4, "Partially Agree", IF(Survey_AI!O36=5, "Fully Agree", "Invalid")))))</f>
        <v>Partially Agree</v>
      </c>
      <c r="O36" t="str">
        <f>IF(Survey_AI!P36=1, "Strongly Disagree", IF(Survey_AI!P36=2, "Partially Disagree", IF(Survey_AI!P36=3, "Neutral", IF(Survey_AI!P36=4, "Partially Agree", IF(Survey_AI!P36=5, "Fully Agree", "Invalid")))))</f>
        <v>Partially Agree</v>
      </c>
      <c r="P36" t="str">
        <f>IF(Survey_AI!Q36=1, "Curiosity", IF(Survey_AI!Q36=2, "Fear", IF(Survey_AI!Q36=3, "Indifference", IF(Survey_AI!Q36=4, "Trust", "Invalid"))))</f>
        <v>Curiosity</v>
      </c>
      <c r="Q36" t="s">
        <v>40</v>
      </c>
      <c r="R36" t="str">
        <f>IF(Survey_AI!S36=1, "Yes", IF(Survey_AI!S36=0, "No", ""))</f>
        <v>Yes</v>
      </c>
      <c r="S36" t="str">
        <f>IF(Survey_AI!T36=1, "Yes", IF(Survey_AI!T36=0, "No", ""))</f>
        <v>Yes</v>
      </c>
      <c r="T36" t="str">
        <f>IF(Survey_AI!U36=1, "Yes", IF(Survey_AI!U36=0, "No", ""))</f>
        <v>No</v>
      </c>
      <c r="U36" t="str">
        <f>IF(Survey_AI!V36=1, "Yes", IF(Survey_AI!V36=0, "No", ""))</f>
        <v>No</v>
      </c>
      <c r="V36" t="str">
        <f>IF(Survey_AI!W36=1, "Yes", IF(Survey_AI!W36=0, "No", ""))</f>
        <v>No</v>
      </c>
      <c r="W36" t="str">
        <f>IF(Survey_AI!X36=1, "Yes", IF(Survey_AI!X36=0, "No", ""))</f>
        <v>No</v>
      </c>
      <c r="X36" t="str">
        <f>IF(Survey_AI!Y36=1, "Yes", IF(Survey_AI!Y36=0, "No", ""))</f>
        <v>No</v>
      </c>
      <c r="Y36">
        <v>7</v>
      </c>
      <c r="Z36" t="str">
        <f>IF(Survey_AI!AA36=1,"AI Assistant",IF(Survey_AI!AA36=2,"Time Management",IF(Survey_AI!AA36=3,"Engaging Lessons",IF(Survey_AI!AA36=4,"Other","Invalid"))))</f>
        <v>Engaging Lessons</v>
      </c>
      <c r="AA36" t="str">
        <f>IF(Survey_AI!AB36=1,"Personalized Lessons",IF(Survey_AI!AB36=2,"Universal Access",IF(Survey_AI!AB36=3,"Engaging Lessons",IF(Survey_AI!AB36=4,"Other","Invalid"))))</f>
        <v>Universal Access</v>
      </c>
      <c r="AB36" t="str">
        <f>IF(Survey_AI!AC36=1,"Auto Grading",IF(Survey_AI!AC36=2,"Fewer Errors",IF(Survey_AI!AC36=3,"Constant Feedback",IF(Survey_AI!AC36=4,"Other","Invalid"))))</f>
        <v>Constant Feedback</v>
      </c>
      <c r="AC36" t="str">
        <f>IF(Survey_AI!AD36=1,"No Student-Teacher Bond",IF(Survey_AI!AD36=2,"Internet Addiction",IF(Survey_AI!AD36=3,"Fewer Interactions",IF(Survey_AI!AD36=4,"Data Loss","Invalid"))))</f>
        <v>Internet Addiction</v>
      </c>
      <c r="AD36" t="str">
        <f>IF(Survey_AI!AE36=1,"Female",IF(Survey_AI!AE36=2,"Male","Invalid"))</f>
        <v>Female</v>
      </c>
      <c r="AE36" t="str">
        <f>IF(Survey_AI!AF36=1,"Year 2",IF(Survey_AI!AF36=2,"Year 3","Invalid"))</f>
        <v>Year 3</v>
      </c>
      <c r="AF36" t="str">
        <f>IF(Survey_AI!AG36=1,"Economic Cybernetics",IF(Survey_AI!AG36=2,"Statistics &amp; Forecasting",IF(Survey_AI!AG36=3,"Economic Informatics","Invalid")))</f>
        <v>Statistics &amp; Forecasting</v>
      </c>
      <c r="AG36" t="str">
        <f>IF(Survey_AI!AH36=1,"Yes",IF(Survey_AI!AH36=0,"No","Invalid"))</f>
        <v>Yes</v>
      </c>
      <c r="AH36">
        <v>6.2</v>
      </c>
    </row>
    <row r="37" spans="1:34" x14ac:dyDescent="0.3">
      <c r="A37">
        <v>8</v>
      </c>
      <c r="B37" t="s">
        <v>41</v>
      </c>
      <c r="C37" t="str">
        <f>IF(Survey_AI!D37=1, "Yes", IF(Survey_AI!D37=0, "No", ""))</f>
        <v>Yes</v>
      </c>
      <c r="D37" t="str">
        <f>IF(Survey_AI!E37=1, "Yes", IF(Survey_AI!E37=0, "No", ""))</f>
        <v>No</v>
      </c>
      <c r="E37" t="str">
        <f>IF(Survey_AI!F37=1, "Yes", IF(Survey_AI!F37=0, "No", ""))</f>
        <v>No</v>
      </c>
      <c r="F37" t="str">
        <f>IF(Survey_AI!G37=1, "Yes", IF(Survey_AI!G37=0, "No", ""))</f>
        <v>No</v>
      </c>
      <c r="G37" t="str">
        <f>IF(Survey_AI!H37=1, "Yes", IF(Survey_AI!H37=0, "No", ""))</f>
        <v>No</v>
      </c>
      <c r="H37" t="str">
        <f>IF(Survey_AI!I37=1, "Strongly Disagree", IF(Survey_AI!I37=2, "Partially Disagree", IF(Survey_AI!I37=3, "Neutral", IF(Survey_AI!I37=4, "Partially Agree", IF(Survey_AI!I37=5, "Fully Agree", "Invalid")))))</f>
        <v>Neutral</v>
      </c>
      <c r="I37" t="str">
        <f>IF(Survey_AI!J37=1, "Strongly Disagree", IF(Survey_AI!J37=2, "Partially Disagree", IF(Survey_AI!J37=3, "Neutral", IF(Survey_AI!J37=4, "Partially Agree", IF(Survey_AI!J37=5, "Fully Agree", "Invalid")))))</f>
        <v>Partially Disagree</v>
      </c>
      <c r="J37" t="str">
        <f>IF(Survey_AI!K37=1, "Strongly Disagree", IF(Survey_AI!K37=2, "Partially Disagree", IF(Survey_AI!K37=3, "Neutral", IF(Survey_AI!K37=4, "Partially Agree", IF(Survey_AI!K37=5, "Fully Agree", "Invalid")))))</f>
        <v>Partially Agree</v>
      </c>
      <c r="K37" t="str">
        <f>IF(Survey_AI!L37=1, "Strongly Disagree", IF(Survey_AI!L37=2, "Partially Disagree", IF(Survey_AI!L37=3, "Neutral", IF(Survey_AI!L37=4, "Partially Agree", IF(Survey_AI!L37=5, "Fully Agree", "Invalid")))))</f>
        <v>Neutral</v>
      </c>
      <c r="L37" t="str">
        <f>IF(Survey_AI!M37=1, "Strongly Disagree", IF(Survey_AI!M37=2, "Partially Disagree", IF(Survey_AI!M37=3, "Neutral", IF(Survey_AI!M37=4, "Partially Agree", IF(Survey_AI!M37=5, "Fully Agree", "Invalid")))))</f>
        <v>Partially Agree</v>
      </c>
      <c r="M37" t="str">
        <f>IF(Survey_AI!N37=1, "Strongly Disagree", IF(Survey_AI!N37=2, "Partially Disagree", IF(Survey_AI!N37=3, "Neutral", IF(Survey_AI!N37=4, "Partially Agree", IF(Survey_AI!N37=5, "Fully Agree", "Invalid")))))</f>
        <v>Partially Agree</v>
      </c>
      <c r="N37" t="str">
        <f>IF(Survey_AI!O37=1, "Strongly Disagree", IF(Survey_AI!O37=2, "Partially Disagree", IF(Survey_AI!O37=3, "Neutral", IF(Survey_AI!O37=4, "Partially Agree", IF(Survey_AI!O37=5, "Fully Agree", "Invalid")))))</f>
        <v>Neutral</v>
      </c>
      <c r="O37" t="str">
        <f>IF(Survey_AI!P37=1, "Strongly Disagree", IF(Survey_AI!P37=2, "Partially Disagree", IF(Survey_AI!P37=3, "Neutral", IF(Survey_AI!P37=4, "Partially Agree", IF(Survey_AI!P37=5, "Fully Agree", "Invalid")))))</f>
        <v>Partially Agree</v>
      </c>
      <c r="P37" t="str">
        <f>IF(Survey_AI!Q37=1, "Curiosity", IF(Survey_AI!Q37=2, "Fear", IF(Survey_AI!Q37=3, "Indifference", IF(Survey_AI!Q37=4, "Trust", "Invalid"))))</f>
        <v>Indifference</v>
      </c>
      <c r="Q37" t="s">
        <v>69</v>
      </c>
      <c r="R37" t="str">
        <f>IF(Survey_AI!S37=1, "Yes", IF(Survey_AI!S37=0, "No", ""))</f>
        <v>No</v>
      </c>
      <c r="S37" t="str">
        <f>IF(Survey_AI!T37=1, "Yes", IF(Survey_AI!T37=0, "No", ""))</f>
        <v>No</v>
      </c>
      <c r="T37" t="str">
        <f>IF(Survey_AI!U37=1, "Yes", IF(Survey_AI!U37=0, "No", ""))</f>
        <v>No</v>
      </c>
      <c r="U37" t="str">
        <f>IF(Survey_AI!V37=1, "Yes", IF(Survey_AI!V37=0, "No", ""))</f>
        <v>No</v>
      </c>
      <c r="V37" t="str">
        <f>IF(Survey_AI!W37=1, "Yes", IF(Survey_AI!W37=0, "No", ""))</f>
        <v>No</v>
      </c>
      <c r="W37" t="str">
        <f>IF(Survey_AI!X37=1, "Yes", IF(Survey_AI!X37=0, "No", ""))</f>
        <v>No</v>
      </c>
      <c r="X37" t="str">
        <f>IF(Survey_AI!Y37=1, "Yes", IF(Survey_AI!Y37=0, "No", ""))</f>
        <v>No</v>
      </c>
      <c r="Y37">
        <v>9</v>
      </c>
      <c r="Z37" t="str">
        <f>IF(Survey_AI!AA37=1,"AI Assistant",IF(Survey_AI!AA37=2,"Time Management",IF(Survey_AI!AA37=3,"Engaging Lessons",IF(Survey_AI!AA37=4,"Other","Invalid"))))</f>
        <v>Engaging Lessons</v>
      </c>
      <c r="AA37" t="str">
        <f>IF(Survey_AI!AB37=1,"Personalized Lessons",IF(Survey_AI!AB37=2,"Universal Access",IF(Survey_AI!AB37=3,"Engaging Lessons",IF(Survey_AI!AB37=4,"Other","Invalid"))))</f>
        <v>Engaging Lessons</v>
      </c>
      <c r="AB37" t="str">
        <f>IF(Survey_AI!AC37=1,"Auto Grading",IF(Survey_AI!AC37=2,"Fewer Errors",IF(Survey_AI!AC37=3,"Constant Feedback",IF(Survey_AI!AC37=4,"Other","Invalid"))))</f>
        <v>Fewer Errors</v>
      </c>
      <c r="AC37" t="str">
        <f>IF(Survey_AI!AD37=1,"No Student-Teacher Bond",IF(Survey_AI!AD37=2,"Internet Addiction",IF(Survey_AI!AD37=3,"Fewer Interactions",IF(Survey_AI!AD37=4,"Data Loss","Invalid"))))</f>
        <v>Internet Addiction</v>
      </c>
      <c r="AD37" t="str">
        <f>IF(Survey_AI!AE37=1,"Female",IF(Survey_AI!AE37=2,"Male","Invalid"))</f>
        <v>Female</v>
      </c>
      <c r="AE37" t="str">
        <f>IF(Survey_AI!AF37=1,"Year 2",IF(Survey_AI!AF37=2,"Year 3","Invalid"))</f>
        <v>Year 3</v>
      </c>
      <c r="AF37" t="str">
        <f>IF(Survey_AI!AG37=1,"Economic Cybernetics",IF(Survey_AI!AG37=2,"Statistics &amp; Forecasting",IF(Survey_AI!AG37=3,"Economic Informatics","Invalid")))</f>
        <v>Statistics &amp; Forecasting</v>
      </c>
      <c r="AG37" t="str">
        <f>IF(Survey_AI!AH37=1,"Yes",IF(Survey_AI!AH37=0,"No","Invalid"))</f>
        <v>No</v>
      </c>
      <c r="AH37">
        <v>7.2</v>
      </c>
    </row>
    <row r="38" spans="1:34" x14ac:dyDescent="0.3">
      <c r="A38">
        <v>10</v>
      </c>
      <c r="B38" t="s">
        <v>35</v>
      </c>
      <c r="C38" t="str">
        <f>IF(Survey_AI!D38=1, "Yes", IF(Survey_AI!D38=0, "No", ""))</f>
        <v>Yes</v>
      </c>
      <c r="D38" t="str">
        <f>IF(Survey_AI!E38=1, "Yes", IF(Survey_AI!E38=0, "No", ""))</f>
        <v>Yes</v>
      </c>
      <c r="E38" t="str">
        <f>IF(Survey_AI!F38=1, "Yes", IF(Survey_AI!F38=0, "No", ""))</f>
        <v>No</v>
      </c>
      <c r="F38" t="str">
        <f>IF(Survey_AI!G38=1, "Yes", IF(Survey_AI!G38=0, "No", ""))</f>
        <v>No</v>
      </c>
      <c r="G38" t="str">
        <f>IF(Survey_AI!H38=1, "Yes", IF(Survey_AI!H38=0, "No", ""))</f>
        <v>No</v>
      </c>
      <c r="H38" t="str">
        <f>IF(Survey_AI!I38=1, "Strongly Disagree", IF(Survey_AI!I38=2, "Partially Disagree", IF(Survey_AI!I38=3, "Neutral", IF(Survey_AI!I38=4, "Partially Agree", IF(Survey_AI!I38=5, "Fully Agree", "Invalid")))))</f>
        <v>Partially Agree</v>
      </c>
      <c r="I38" t="str">
        <f>IF(Survey_AI!J38=1, "Strongly Disagree", IF(Survey_AI!J38=2, "Partially Disagree", IF(Survey_AI!J38=3, "Neutral", IF(Survey_AI!J38=4, "Partially Agree", IF(Survey_AI!J38=5, "Fully Agree", "Invalid")))))</f>
        <v>Fully Agree</v>
      </c>
      <c r="J38" t="str">
        <f>IF(Survey_AI!K38=1, "Strongly Disagree", IF(Survey_AI!K38=2, "Partially Disagree", IF(Survey_AI!K38=3, "Neutral", IF(Survey_AI!K38=4, "Partially Agree", IF(Survey_AI!K38=5, "Fully Agree", "Invalid")))))</f>
        <v>Fully Agree</v>
      </c>
      <c r="K38" t="str">
        <f>IF(Survey_AI!L38=1, "Strongly Disagree", IF(Survey_AI!L38=2, "Partially Disagree", IF(Survey_AI!L38=3, "Neutral", IF(Survey_AI!L38=4, "Partially Agree", IF(Survey_AI!L38=5, "Fully Agree", "Invalid")))))</f>
        <v>Strongly Disagree</v>
      </c>
      <c r="L38" t="str">
        <f>IF(Survey_AI!M38=1, "Strongly Disagree", IF(Survey_AI!M38=2, "Partially Disagree", IF(Survey_AI!M38=3, "Neutral", IF(Survey_AI!M38=4, "Partially Agree", IF(Survey_AI!M38=5, "Fully Agree", "Invalid")))))</f>
        <v>Strongly Disagree</v>
      </c>
      <c r="M38" t="str">
        <f>IF(Survey_AI!N38=1, "Strongly Disagree", IF(Survey_AI!N38=2, "Partially Disagree", IF(Survey_AI!N38=3, "Neutral", IF(Survey_AI!N38=4, "Partially Agree", IF(Survey_AI!N38=5, "Fully Agree", "Invalid")))))</f>
        <v>Partially Agree</v>
      </c>
      <c r="N38" t="str">
        <f>IF(Survey_AI!O38=1, "Strongly Disagree", IF(Survey_AI!O38=2, "Partially Disagree", IF(Survey_AI!O38=3, "Neutral", IF(Survey_AI!O38=4, "Partially Agree", IF(Survey_AI!O38=5, "Fully Agree", "Invalid")))))</f>
        <v>Partially Agree</v>
      </c>
      <c r="O38" t="str">
        <f>IF(Survey_AI!P38=1, "Strongly Disagree", IF(Survey_AI!P38=2, "Partially Disagree", IF(Survey_AI!P38=3, "Neutral", IF(Survey_AI!P38=4, "Partially Agree", IF(Survey_AI!P38=5, "Fully Agree", "Invalid")))))</f>
        <v>Fully Agree</v>
      </c>
      <c r="P38" t="str">
        <f>IF(Survey_AI!Q38=1, "Curiosity", IF(Survey_AI!Q38=2, "Fear", IF(Survey_AI!Q38=3, "Indifference", IF(Survey_AI!Q38=4, "Trust", "Invalid"))))</f>
        <v>Curiosity</v>
      </c>
      <c r="Q38" t="s">
        <v>70</v>
      </c>
      <c r="R38" t="str">
        <f>IF(Survey_AI!S38=1, "Yes", IF(Survey_AI!S38=0, "No", ""))</f>
        <v>Yes</v>
      </c>
      <c r="S38" t="str">
        <f>IF(Survey_AI!T38=1, "Yes", IF(Survey_AI!T38=0, "No", ""))</f>
        <v>Yes</v>
      </c>
      <c r="T38" t="str">
        <f>IF(Survey_AI!U38=1, "Yes", IF(Survey_AI!U38=0, "No", ""))</f>
        <v>Yes</v>
      </c>
      <c r="U38" t="str">
        <f>IF(Survey_AI!V38=1, "Yes", IF(Survey_AI!V38=0, "No", ""))</f>
        <v>Yes</v>
      </c>
      <c r="V38" t="str">
        <f>IF(Survey_AI!W38=1, "Yes", IF(Survey_AI!W38=0, "No", ""))</f>
        <v>Yes</v>
      </c>
      <c r="W38" t="str">
        <f>IF(Survey_AI!X38=1, "Yes", IF(Survey_AI!X38=0, "No", ""))</f>
        <v>Yes</v>
      </c>
      <c r="X38" t="str">
        <f>IF(Survey_AI!Y38=1, "Yes", IF(Survey_AI!Y38=0, "No", ""))</f>
        <v>Yes</v>
      </c>
      <c r="Y38">
        <v>9</v>
      </c>
      <c r="Z38" t="str">
        <f>IF(Survey_AI!AA38=1,"AI Assistant",IF(Survey_AI!AA38=2,"Time Management",IF(Survey_AI!AA38=3,"Engaging Lessons",IF(Survey_AI!AA38=4,"Other","Invalid"))))</f>
        <v>AI Assistant</v>
      </c>
      <c r="AA38" t="str">
        <f>IF(Survey_AI!AB38=1,"Personalized Lessons",IF(Survey_AI!AB38=2,"Universal Access",IF(Survey_AI!AB38=3,"Engaging Lessons",IF(Survey_AI!AB38=4,"Other","Invalid"))))</f>
        <v>Universal Access</v>
      </c>
      <c r="AB38" t="str">
        <f>IF(Survey_AI!AC38=1,"Auto Grading",IF(Survey_AI!AC38=2,"Fewer Errors",IF(Survey_AI!AC38=3,"Constant Feedback",IF(Survey_AI!AC38=4,"Other","Invalid"))))</f>
        <v>Constant Feedback</v>
      </c>
      <c r="AC38" t="str">
        <f>IF(Survey_AI!AD38=1,"No Student-Teacher Bond",IF(Survey_AI!AD38=2,"Internet Addiction",IF(Survey_AI!AD38=3,"Fewer Interactions",IF(Survey_AI!AD38=4,"Data Loss","Invalid"))))</f>
        <v>Internet Addiction</v>
      </c>
      <c r="AD38" t="str">
        <f>IF(Survey_AI!AE38=1,"Female",IF(Survey_AI!AE38=2,"Male","Invalid"))</f>
        <v>Male</v>
      </c>
      <c r="AE38" t="str">
        <f>IF(Survey_AI!AF38=1,"Year 2",IF(Survey_AI!AF38=2,"Year 3","Invalid"))</f>
        <v>Year 3</v>
      </c>
      <c r="AF38" t="str">
        <f>IF(Survey_AI!AG38=1,"Economic Cybernetics",IF(Survey_AI!AG38=2,"Statistics &amp; Forecasting",IF(Survey_AI!AG38=3,"Economic Informatics","Invalid")))</f>
        <v>Statistics &amp; Forecasting</v>
      </c>
      <c r="AG38" t="str">
        <f>IF(Survey_AI!AH38=1,"Yes",IF(Survey_AI!AH38=0,"No","Invalid"))</f>
        <v>No</v>
      </c>
      <c r="AH38">
        <v>6.7</v>
      </c>
    </row>
    <row r="39" spans="1:34" x14ac:dyDescent="0.3">
      <c r="A39">
        <v>8</v>
      </c>
      <c r="B39" t="s">
        <v>64</v>
      </c>
      <c r="C39" t="str">
        <f>IF(Survey_AI!D39=1, "Yes", IF(Survey_AI!D39=0, "No", ""))</f>
        <v>Yes</v>
      </c>
      <c r="D39" t="str">
        <f>IF(Survey_AI!E39=1, "Yes", IF(Survey_AI!E39=0, "No", ""))</f>
        <v>Yes</v>
      </c>
      <c r="E39" t="str">
        <f>IF(Survey_AI!F39=1, "Yes", IF(Survey_AI!F39=0, "No", ""))</f>
        <v>Yes</v>
      </c>
      <c r="F39" t="str">
        <f>IF(Survey_AI!G39=1, "Yes", IF(Survey_AI!G39=0, "No", ""))</f>
        <v>Yes</v>
      </c>
      <c r="G39" t="str">
        <f>IF(Survey_AI!H39=1, "Yes", IF(Survey_AI!H39=0, "No", ""))</f>
        <v>No</v>
      </c>
      <c r="H39" t="str">
        <f>IF(Survey_AI!I39=1, "Strongly Disagree", IF(Survey_AI!I39=2, "Partially Disagree", IF(Survey_AI!I39=3, "Neutral", IF(Survey_AI!I39=4, "Partially Agree", IF(Survey_AI!I39=5, "Fully Agree", "Invalid")))))</f>
        <v>Strongly Disagree</v>
      </c>
      <c r="I39" t="str">
        <f>IF(Survey_AI!J39=1, "Strongly Disagree", IF(Survey_AI!J39=2, "Partially Disagree", IF(Survey_AI!J39=3, "Neutral", IF(Survey_AI!J39=4, "Partially Agree", IF(Survey_AI!J39=5, "Fully Agree", "Invalid")))))</f>
        <v>Strongly Disagree</v>
      </c>
      <c r="J39" t="str">
        <f>IF(Survey_AI!K39=1, "Strongly Disagree", IF(Survey_AI!K39=2, "Partially Disagree", IF(Survey_AI!K39=3, "Neutral", IF(Survey_AI!K39=4, "Partially Agree", IF(Survey_AI!K39=5, "Fully Agree", "Invalid")))))</f>
        <v>Fully Agree</v>
      </c>
      <c r="K39" t="str">
        <f>IF(Survey_AI!L39=1, "Strongly Disagree", IF(Survey_AI!L39=2, "Partially Disagree", IF(Survey_AI!L39=3, "Neutral", IF(Survey_AI!L39=4, "Partially Agree", IF(Survey_AI!L39=5, "Fully Agree", "Invalid")))))</f>
        <v>Strongly Disagree</v>
      </c>
      <c r="L39" t="str">
        <f>IF(Survey_AI!M39=1, "Strongly Disagree", IF(Survey_AI!M39=2, "Partially Disagree", IF(Survey_AI!M39=3, "Neutral", IF(Survey_AI!M39=4, "Partially Agree", IF(Survey_AI!M39=5, "Fully Agree", "Invalid")))))</f>
        <v>Partially Agree</v>
      </c>
      <c r="M39" t="str">
        <f>IF(Survey_AI!N39=1, "Strongly Disagree", IF(Survey_AI!N39=2, "Partially Disagree", IF(Survey_AI!N39=3, "Neutral", IF(Survey_AI!N39=4, "Partially Agree", IF(Survey_AI!N39=5, "Fully Agree", "Invalid")))))</f>
        <v>Partially Agree</v>
      </c>
      <c r="N39" t="str">
        <f>IF(Survey_AI!O39=1, "Strongly Disagree", IF(Survey_AI!O39=2, "Partially Disagree", IF(Survey_AI!O39=3, "Neutral", IF(Survey_AI!O39=4, "Partially Agree", IF(Survey_AI!O39=5, "Fully Agree", "Invalid")))))</f>
        <v>Partially Disagree</v>
      </c>
      <c r="O39" t="str">
        <f>IF(Survey_AI!P39=1, "Strongly Disagree", IF(Survey_AI!P39=2, "Partially Disagree", IF(Survey_AI!P39=3, "Neutral", IF(Survey_AI!P39=4, "Partially Agree", IF(Survey_AI!P39=5, "Fully Agree", "Invalid")))))</f>
        <v>Neutral</v>
      </c>
      <c r="P39" t="str">
        <f>IF(Survey_AI!Q39=1, "Curiosity", IF(Survey_AI!Q39=2, "Fear", IF(Survey_AI!Q39=3, "Indifference", IF(Survey_AI!Q39=4, "Trust", "Invalid"))))</f>
        <v>Curiosity</v>
      </c>
      <c r="Q39" t="s">
        <v>70</v>
      </c>
      <c r="R39" t="str">
        <f>IF(Survey_AI!S39=1, "Yes", IF(Survey_AI!S39=0, "No", ""))</f>
        <v>Yes</v>
      </c>
      <c r="S39" t="str">
        <f>IF(Survey_AI!T39=1, "Yes", IF(Survey_AI!T39=0, "No", ""))</f>
        <v>Yes</v>
      </c>
      <c r="T39" t="str">
        <f>IF(Survey_AI!U39=1, "Yes", IF(Survey_AI!U39=0, "No", ""))</f>
        <v>Yes</v>
      </c>
      <c r="U39" t="str">
        <f>IF(Survey_AI!V39=1, "Yes", IF(Survey_AI!V39=0, "No", ""))</f>
        <v>Yes</v>
      </c>
      <c r="V39" t="str">
        <f>IF(Survey_AI!W39=1, "Yes", IF(Survey_AI!W39=0, "No", ""))</f>
        <v>Yes</v>
      </c>
      <c r="W39" t="str">
        <f>IF(Survey_AI!X39=1, "Yes", IF(Survey_AI!X39=0, "No", ""))</f>
        <v>Yes</v>
      </c>
      <c r="X39" t="str">
        <f>IF(Survey_AI!Y39=1, "Yes", IF(Survey_AI!Y39=0, "No", ""))</f>
        <v>Yes</v>
      </c>
      <c r="Y39">
        <v>10</v>
      </c>
      <c r="Z39" t="str">
        <f>IF(Survey_AI!AA39=1,"AI Assistant",IF(Survey_AI!AA39=2,"Time Management",IF(Survey_AI!AA39=3,"Engaging Lessons",IF(Survey_AI!AA39=4,"Other","Invalid"))))</f>
        <v>Time Management</v>
      </c>
      <c r="AA39" t="str">
        <f>IF(Survey_AI!AB39=1,"Personalized Lessons",IF(Survey_AI!AB39=2,"Universal Access",IF(Survey_AI!AB39=3,"Engaging Lessons",IF(Survey_AI!AB39=4,"Other","Invalid"))))</f>
        <v>Universal Access</v>
      </c>
      <c r="AB39" t="str">
        <f>IF(Survey_AI!AC39=1,"Auto Grading",IF(Survey_AI!AC39=2,"Fewer Errors",IF(Survey_AI!AC39=3,"Constant Feedback",IF(Survey_AI!AC39=4,"Other","Invalid"))))</f>
        <v>Fewer Errors</v>
      </c>
      <c r="AC39" t="str">
        <f>IF(Survey_AI!AD39=1,"No Student-Teacher Bond",IF(Survey_AI!AD39=2,"Internet Addiction",IF(Survey_AI!AD39=3,"Fewer Interactions",IF(Survey_AI!AD39=4,"Data Loss","Invalid"))))</f>
        <v>Internet Addiction</v>
      </c>
      <c r="AD39" t="str">
        <f>IF(Survey_AI!AE39=1,"Female",IF(Survey_AI!AE39=2,"Male","Invalid"))</f>
        <v>Female</v>
      </c>
      <c r="AE39" t="str">
        <f>IF(Survey_AI!AF39=1,"Year 2",IF(Survey_AI!AF39=2,"Year 3","Invalid"))</f>
        <v>Year 3</v>
      </c>
      <c r="AF39" t="str">
        <f>IF(Survey_AI!AG39=1,"Economic Cybernetics",IF(Survey_AI!AG39=2,"Statistics &amp; Forecasting",IF(Survey_AI!AG39=3,"Economic Informatics","Invalid")))</f>
        <v>Statistics &amp; Forecasting</v>
      </c>
      <c r="AG39" t="str">
        <f>IF(Survey_AI!AH39=1,"Yes",IF(Survey_AI!AH39=0,"No","Invalid"))</f>
        <v>Yes</v>
      </c>
      <c r="AH39">
        <v>7.7</v>
      </c>
    </row>
    <row r="40" spans="1:34" x14ac:dyDescent="0.3">
      <c r="A40">
        <v>7</v>
      </c>
      <c r="B40" t="s">
        <v>53</v>
      </c>
      <c r="C40" t="str">
        <f>IF(Survey_AI!D40=1, "Yes", IF(Survey_AI!D40=0, "No", ""))</f>
        <v>No</v>
      </c>
      <c r="D40" t="str">
        <f>IF(Survey_AI!E40=1, "Yes", IF(Survey_AI!E40=0, "No", ""))</f>
        <v>Yes</v>
      </c>
      <c r="E40" t="str">
        <f>IF(Survey_AI!F40=1, "Yes", IF(Survey_AI!F40=0, "No", ""))</f>
        <v>No</v>
      </c>
      <c r="F40" t="str">
        <f>IF(Survey_AI!G40=1, "Yes", IF(Survey_AI!G40=0, "No", ""))</f>
        <v>No</v>
      </c>
      <c r="G40" t="str">
        <f>IF(Survey_AI!H40=1, "Yes", IF(Survey_AI!H40=0, "No", ""))</f>
        <v>No</v>
      </c>
      <c r="H40" t="str">
        <f>IF(Survey_AI!I40=1, "Strongly Disagree", IF(Survey_AI!I40=2, "Partially Disagree", IF(Survey_AI!I40=3, "Neutral", IF(Survey_AI!I40=4, "Partially Agree", IF(Survey_AI!I40=5, "Fully Agree", "Invalid")))))</f>
        <v>Partially Disagree</v>
      </c>
      <c r="I40" t="str">
        <f>IF(Survey_AI!J40=1, "Strongly Disagree", IF(Survey_AI!J40=2, "Partially Disagree", IF(Survey_AI!J40=3, "Neutral", IF(Survey_AI!J40=4, "Partially Agree", IF(Survey_AI!J40=5, "Fully Agree", "Invalid")))))</f>
        <v>Neutral</v>
      </c>
      <c r="J40" t="str">
        <f>IF(Survey_AI!K40=1, "Strongly Disagree", IF(Survey_AI!K40=2, "Partially Disagree", IF(Survey_AI!K40=3, "Neutral", IF(Survey_AI!K40=4, "Partially Agree", IF(Survey_AI!K40=5, "Fully Agree", "Invalid")))))</f>
        <v>Partially Agree</v>
      </c>
      <c r="K40" t="str">
        <f>IF(Survey_AI!L40=1, "Strongly Disagree", IF(Survey_AI!L40=2, "Partially Disagree", IF(Survey_AI!L40=3, "Neutral", IF(Survey_AI!L40=4, "Partially Agree", IF(Survey_AI!L40=5, "Fully Agree", "Invalid")))))</f>
        <v>Neutral</v>
      </c>
      <c r="L40" t="str">
        <f>IF(Survey_AI!M40=1, "Strongly Disagree", IF(Survey_AI!M40=2, "Partially Disagree", IF(Survey_AI!M40=3, "Neutral", IF(Survey_AI!M40=4, "Partially Agree", IF(Survey_AI!M40=5, "Fully Agree", "Invalid")))))</f>
        <v>Partially Disagree</v>
      </c>
      <c r="M40" t="str">
        <f>IF(Survey_AI!N40=1, "Strongly Disagree", IF(Survey_AI!N40=2, "Partially Disagree", IF(Survey_AI!N40=3, "Neutral", IF(Survey_AI!N40=4, "Partially Agree", IF(Survey_AI!N40=5, "Fully Agree", "Invalid")))))</f>
        <v>Neutral</v>
      </c>
      <c r="N40" t="str">
        <f>IF(Survey_AI!O40=1, "Strongly Disagree", IF(Survey_AI!O40=2, "Partially Disagree", IF(Survey_AI!O40=3, "Neutral", IF(Survey_AI!O40=4, "Partially Agree", IF(Survey_AI!O40=5, "Fully Agree", "Invalid")))))</f>
        <v>Partially Agree</v>
      </c>
      <c r="O40" t="str">
        <f>IF(Survey_AI!P40=1, "Strongly Disagree", IF(Survey_AI!P40=2, "Partially Disagree", IF(Survey_AI!P40=3, "Neutral", IF(Survey_AI!P40=4, "Partially Agree", IF(Survey_AI!P40=5, "Fully Agree", "Invalid")))))</f>
        <v>Neutral</v>
      </c>
      <c r="P40" t="str">
        <f>IF(Survey_AI!Q40=1, "Curiosity", IF(Survey_AI!Q40=2, "Fear", IF(Survey_AI!Q40=3, "Indifference", IF(Survey_AI!Q40=4, "Trust", "Invalid"))))</f>
        <v>Fear</v>
      </c>
      <c r="Q40" t="s">
        <v>71</v>
      </c>
      <c r="R40" t="str">
        <f>IF(Survey_AI!S40=1, "Yes", IF(Survey_AI!S40=0, "No", ""))</f>
        <v>Yes</v>
      </c>
      <c r="S40" t="str">
        <f>IF(Survey_AI!T40=1, "Yes", IF(Survey_AI!T40=0, "No", ""))</f>
        <v>No</v>
      </c>
      <c r="T40" t="str">
        <f>IF(Survey_AI!U40=1, "Yes", IF(Survey_AI!U40=0, "No", ""))</f>
        <v>No</v>
      </c>
      <c r="U40" t="str">
        <f>IF(Survey_AI!V40=1, "Yes", IF(Survey_AI!V40=0, "No", ""))</f>
        <v>No</v>
      </c>
      <c r="V40" t="str">
        <f>IF(Survey_AI!W40=1, "Yes", IF(Survey_AI!W40=0, "No", ""))</f>
        <v>No</v>
      </c>
      <c r="W40" t="str">
        <f>IF(Survey_AI!X40=1, "Yes", IF(Survey_AI!X40=0, "No", ""))</f>
        <v>No</v>
      </c>
      <c r="X40" t="str">
        <f>IF(Survey_AI!Y40=1, "Yes", IF(Survey_AI!Y40=0, "No", ""))</f>
        <v>No</v>
      </c>
      <c r="Y40">
        <v>7</v>
      </c>
      <c r="Z40" t="str">
        <f>IF(Survey_AI!AA40=1,"AI Assistant",IF(Survey_AI!AA40=2,"Time Management",IF(Survey_AI!AA40=3,"Engaging Lessons",IF(Survey_AI!AA40=4,"Other","Invalid"))))</f>
        <v>AI Assistant</v>
      </c>
      <c r="AA40" t="str">
        <f>IF(Survey_AI!AB40=1,"Personalized Lessons",IF(Survey_AI!AB40=2,"Universal Access",IF(Survey_AI!AB40=3,"Engaging Lessons",IF(Survey_AI!AB40=4,"Other","Invalid"))))</f>
        <v>Universal Access</v>
      </c>
      <c r="AB40" t="str">
        <f>IF(Survey_AI!AC40=1,"Auto Grading",IF(Survey_AI!AC40=2,"Fewer Errors",IF(Survey_AI!AC40=3,"Constant Feedback",IF(Survey_AI!AC40=4,"Other","Invalid"))))</f>
        <v>Auto Grading</v>
      </c>
      <c r="AC40" t="str">
        <f>IF(Survey_AI!AD40=1,"No Student-Teacher Bond",IF(Survey_AI!AD40=2,"Internet Addiction",IF(Survey_AI!AD40=3,"Fewer Interactions",IF(Survey_AI!AD40=4,"Data Loss","Invalid"))))</f>
        <v>Internet Addiction</v>
      </c>
      <c r="AD40" t="str">
        <f>IF(Survey_AI!AE40=1,"Female",IF(Survey_AI!AE40=2,"Male","Invalid"))</f>
        <v>Female</v>
      </c>
      <c r="AE40" t="str">
        <f>IF(Survey_AI!AF40=1,"Year 2",IF(Survey_AI!AF40=2,"Year 3","Invalid"))</f>
        <v>Year 3</v>
      </c>
      <c r="AF40" t="str">
        <f>IF(Survey_AI!AG40=1,"Economic Cybernetics",IF(Survey_AI!AG40=2,"Statistics &amp; Forecasting",IF(Survey_AI!AG40=3,"Economic Informatics","Invalid")))</f>
        <v>Statistics &amp; Forecasting</v>
      </c>
      <c r="AG40" t="str">
        <f>IF(Survey_AI!AH40=1,"Yes",IF(Survey_AI!AH40=0,"No","Invalid"))</f>
        <v>Yes</v>
      </c>
      <c r="AH40">
        <v>7.7</v>
      </c>
    </row>
    <row r="41" spans="1:34" x14ac:dyDescent="0.3">
      <c r="A41">
        <v>7</v>
      </c>
      <c r="B41" t="s">
        <v>59</v>
      </c>
      <c r="C41" t="str">
        <f>IF(Survey_AI!D41=1, "Yes", IF(Survey_AI!D41=0, "No", ""))</f>
        <v>Yes</v>
      </c>
      <c r="D41" t="str">
        <f>IF(Survey_AI!E41=1, "Yes", IF(Survey_AI!E41=0, "No", ""))</f>
        <v>No</v>
      </c>
      <c r="E41" t="str">
        <f>IF(Survey_AI!F41=1, "Yes", IF(Survey_AI!F41=0, "No", ""))</f>
        <v>Yes</v>
      </c>
      <c r="F41" t="str">
        <f>IF(Survey_AI!G41=1, "Yes", IF(Survey_AI!G41=0, "No", ""))</f>
        <v>Yes</v>
      </c>
      <c r="G41" t="str">
        <f>IF(Survey_AI!H41=1, "Yes", IF(Survey_AI!H41=0, "No", ""))</f>
        <v>No</v>
      </c>
      <c r="H41" t="str">
        <f>IF(Survey_AI!I41=1, "Strongly Disagree", IF(Survey_AI!I41=2, "Partially Disagree", IF(Survey_AI!I41=3, "Neutral", IF(Survey_AI!I41=4, "Partially Agree", IF(Survey_AI!I41=5, "Fully Agree", "Invalid")))))</f>
        <v>Neutral</v>
      </c>
      <c r="I41" t="str">
        <f>IF(Survey_AI!J41=1, "Strongly Disagree", IF(Survey_AI!J41=2, "Partially Disagree", IF(Survey_AI!J41=3, "Neutral", IF(Survey_AI!J41=4, "Partially Agree", IF(Survey_AI!J41=5, "Fully Agree", "Invalid")))))</f>
        <v>Partially Disagree</v>
      </c>
      <c r="J41" t="str">
        <f>IF(Survey_AI!K41=1, "Strongly Disagree", IF(Survey_AI!K41=2, "Partially Disagree", IF(Survey_AI!K41=3, "Neutral", IF(Survey_AI!K41=4, "Partially Agree", IF(Survey_AI!K41=5, "Fully Agree", "Invalid")))))</f>
        <v>Fully Agree</v>
      </c>
      <c r="K41" t="str">
        <f>IF(Survey_AI!L41=1, "Strongly Disagree", IF(Survey_AI!L41=2, "Partially Disagree", IF(Survey_AI!L41=3, "Neutral", IF(Survey_AI!L41=4, "Partially Agree", IF(Survey_AI!L41=5, "Fully Agree", "Invalid")))))</f>
        <v>Neutral</v>
      </c>
      <c r="L41" t="str">
        <f>IF(Survey_AI!M41=1, "Strongly Disagree", IF(Survey_AI!M41=2, "Partially Disagree", IF(Survey_AI!M41=3, "Neutral", IF(Survey_AI!M41=4, "Partially Agree", IF(Survey_AI!M41=5, "Fully Agree", "Invalid")))))</f>
        <v>Partially Agree</v>
      </c>
      <c r="M41" t="str">
        <f>IF(Survey_AI!N41=1, "Strongly Disagree", IF(Survey_AI!N41=2, "Partially Disagree", IF(Survey_AI!N41=3, "Neutral", IF(Survey_AI!N41=4, "Partially Agree", IF(Survey_AI!N41=5, "Fully Agree", "Invalid")))))</f>
        <v>Partially Disagree</v>
      </c>
      <c r="N41" t="str">
        <f>IF(Survey_AI!O41=1, "Strongly Disagree", IF(Survey_AI!O41=2, "Partially Disagree", IF(Survey_AI!O41=3, "Neutral", IF(Survey_AI!O41=4, "Partially Agree", IF(Survey_AI!O41=5, "Fully Agree", "Invalid")))))</f>
        <v>Fully Agree</v>
      </c>
      <c r="O41" t="str">
        <f>IF(Survey_AI!P41=1, "Strongly Disagree", IF(Survey_AI!P41=2, "Partially Disagree", IF(Survey_AI!P41=3, "Neutral", IF(Survey_AI!P41=4, "Partially Agree", IF(Survey_AI!P41=5, "Fully Agree", "Invalid")))))</f>
        <v>Fully Agree</v>
      </c>
      <c r="P41" t="str">
        <f>IF(Survey_AI!Q41=1, "Curiosity", IF(Survey_AI!Q41=2, "Fear", IF(Survey_AI!Q41=3, "Indifference", IF(Survey_AI!Q41=4, "Trust", "Invalid"))))</f>
        <v>Curiosity</v>
      </c>
      <c r="Q41" t="s">
        <v>42</v>
      </c>
      <c r="R41" t="str">
        <f>IF(Survey_AI!S41=1, "Yes", IF(Survey_AI!S41=0, "No", ""))</f>
        <v>Yes</v>
      </c>
      <c r="S41" t="str">
        <f>IF(Survey_AI!T41=1, "Yes", IF(Survey_AI!T41=0, "No", ""))</f>
        <v>Yes</v>
      </c>
      <c r="T41" t="str">
        <f>IF(Survey_AI!U41=1, "Yes", IF(Survey_AI!U41=0, "No", ""))</f>
        <v>Yes</v>
      </c>
      <c r="U41" t="str">
        <f>IF(Survey_AI!V41=1, "Yes", IF(Survey_AI!V41=0, "No", ""))</f>
        <v>Yes</v>
      </c>
      <c r="V41" t="str">
        <f>IF(Survey_AI!W41=1, "Yes", IF(Survey_AI!W41=0, "No", ""))</f>
        <v>No</v>
      </c>
      <c r="W41" t="str">
        <f>IF(Survey_AI!X41=1, "Yes", IF(Survey_AI!X41=0, "No", ""))</f>
        <v>No</v>
      </c>
      <c r="X41" t="str">
        <f>IF(Survey_AI!Y41=1, "Yes", IF(Survey_AI!Y41=0, "No", ""))</f>
        <v>No</v>
      </c>
      <c r="Y41">
        <v>8</v>
      </c>
      <c r="Z41" t="str">
        <f>IF(Survey_AI!AA41=1,"AI Assistant",IF(Survey_AI!AA41=2,"Time Management",IF(Survey_AI!AA41=3,"Engaging Lessons",IF(Survey_AI!AA41=4,"Other","Invalid"))))</f>
        <v>AI Assistant</v>
      </c>
      <c r="AA41" t="str">
        <f>IF(Survey_AI!AB41=1,"Personalized Lessons",IF(Survey_AI!AB41=2,"Universal Access",IF(Survey_AI!AB41=3,"Engaging Lessons",IF(Survey_AI!AB41=4,"Other","Invalid"))))</f>
        <v>Personalized Lessons</v>
      </c>
      <c r="AB41" t="str">
        <f>IF(Survey_AI!AC41=1,"Auto Grading",IF(Survey_AI!AC41=2,"Fewer Errors",IF(Survey_AI!AC41=3,"Constant Feedback",IF(Survey_AI!AC41=4,"Other","Invalid"))))</f>
        <v>Constant Feedback</v>
      </c>
      <c r="AC41" t="str">
        <f>IF(Survey_AI!AD41=1,"No Student-Teacher Bond",IF(Survey_AI!AD41=2,"Internet Addiction",IF(Survey_AI!AD41=3,"Fewer Interactions",IF(Survey_AI!AD41=4,"Data Loss","Invalid"))))</f>
        <v>Fewer Interactions</v>
      </c>
      <c r="AD41" t="str">
        <f>IF(Survey_AI!AE41=1,"Female",IF(Survey_AI!AE41=2,"Male","Invalid"))</f>
        <v>Male</v>
      </c>
      <c r="AE41" t="str">
        <f>IF(Survey_AI!AF41=1,"Year 2",IF(Survey_AI!AF41=2,"Year 3","Invalid"))</f>
        <v>Year 3</v>
      </c>
      <c r="AF41" t="str">
        <f>IF(Survey_AI!AG41=1,"Economic Cybernetics",IF(Survey_AI!AG41=2,"Statistics &amp; Forecasting",IF(Survey_AI!AG41=3,"Economic Informatics","Invalid")))</f>
        <v>Statistics &amp; Forecasting</v>
      </c>
      <c r="AG41" t="str">
        <f>IF(Survey_AI!AH41=1,"Yes",IF(Survey_AI!AH41=0,"No","Invalid"))</f>
        <v>Yes</v>
      </c>
      <c r="AH41">
        <v>7.7</v>
      </c>
    </row>
    <row r="42" spans="1:34" x14ac:dyDescent="0.3">
      <c r="A42">
        <v>7</v>
      </c>
      <c r="B42" t="s">
        <v>60</v>
      </c>
      <c r="C42" t="str">
        <f>IF(Survey_AI!D42=1, "Yes", IF(Survey_AI!D42=0, "No", ""))</f>
        <v>No</v>
      </c>
      <c r="D42" t="str">
        <f>IF(Survey_AI!E42=1, "Yes", IF(Survey_AI!E42=0, "No", ""))</f>
        <v>No</v>
      </c>
      <c r="E42" t="str">
        <f>IF(Survey_AI!F42=1, "Yes", IF(Survey_AI!F42=0, "No", ""))</f>
        <v>Yes</v>
      </c>
      <c r="F42" t="str">
        <f>IF(Survey_AI!G42=1, "Yes", IF(Survey_AI!G42=0, "No", ""))</f>
        <v>No</v>
      </c>
      <c r="G42" t="str">
        <f>IF(Survey_AI!H42=1, "Yes", IF(Survey_AI!H42=0, "No", ""))</f>
        <v>No</v>
      </c>
      <c r="H42" t="str">
        <f>IF(Survey_AI!I42=1, "Strongly Disagree", IF(Survey_AI!I42=2, "Partially Disagree", IF(Survey_AI!I42=3, "Neutral", IF(Survey_AI!I42=4, "Partially Agree", IF(Survey_AI!I42=5, "Fully Agree", "Invalid")))))</f>
        <v>Partially Agree</v>
      </c>
      <c r="I42" t="str">
        <f>IF(Survey_AI!J42=1, "Strongly Disagree", IF(Survey_AI!J42=2, "Partially Disagree", IF(Survey_AI!J42=3, "Neutral", IF(Survey_AI!J42=4, "Partially Agree", IF(Survey_AI!J42=5, "Fully Agree", "Invalid")))))</f>
        <v>Fully Agree</v>
      </c>
      <c r="J42" t="str">
        <f>IF(Survey_AI!K42=1, "Strongly Disagree", IF(Survey_AI!K42=2, "Partially Disagree", IF(Survey_AI!K42=3, "Neutral", IF(Survey_AI!K42=4, "Partially Agree", IF(Survey_AI!K42=5, "Fully Agree", "Invalid")))))</f>
        <v>Strongly Disagree</v>
      </c>
      <c r="K42" t="str">
        <f>IF(Survey_AI!L42=1, "Strongly Disagree", IF(Survey_AI!L42=2, "Partially Disagree", IF(Survey_AI!L42=3, "Neutral", IF(Survey_AI!L42=4, "Partially Agree", IF(Survey_AI!L42=5, "Fully Agree", "Invalid")))))</f>
        <v>Neutral</v>
      </c>
      <c r="L42" t="str">
        <f>IF(Survey_AI!M42=1, "Strongly Disagree", IF(Survey_AI!M42=2, "Partially Disagree", IF(Survey_AI!M42=3, "Neutral", IF(Survey_AI!M42=4, "Partially Agree", IF(Survey_AI!M42=5, "Fully Agree", "Invalid")))))</f>
        <v>Neutral</v>
      </c>
      <c r="M42" t="str">
        <f>IF(Survey_AI!N42=1, "Strongly Disagree", IF(Survey_AI!N42=2, "Partially Disagree", IF(Survey_AI!N42=3, "Neutral", IF(Survey_AI!N42=4, "Partially Agree", IF(Survey_AI!N42=5, "Fully Agree", "Invalid")))))</f>
        <v>Partially Agree</v>
      </c>
      <c r="N42" t="str">
        <f>IF(Survey_AI!O42=1, "Strongly Disagree", IF(Survey_AI!O42=2, "Partially Disagree", IF(Survey_AI!O42=3, "Neutral", IF(Survey_AI!O42=4, "Partially Agree", IF(Survey_AI!O42=5, "Fully Agree", "Invalid")))))</f>
        <v>Partially Disagree</v>
      </c>
      <c r="O42" t="str">
        <f>IF(Survey_AI!P42=1, "Strongly Disagree", IF(Survey_AI!P42=2, "Partially Disagree", IF(Survey_AI!P42=3, "Neutral", IF(Survey_AI!P42=4, "Partially Agree", IF(Survey_AI!P42=5, "Fully Agree", "Invalid")))))</f>
        <v>Fully Agree</v>
      </c>
      <c r="P42" t="str">
        <f>IF(Survey_AI!Q42=1, "Curiosity", IF(Survey_AI!Q42=2, "Fear", IF(Survey_AI!Q42=3, "Indifference", IF(Survey_AI!Q42=4, "Trust", "Invalid"))))</f>
        <v>Fear</v>
      </c>
      <c r="Q42" t="s">
        <v>72</v>
      </c>
      <c r="R42" t="str">
        <f>IF(Survey_AI!S42=1, "Yes", IF(Survey_AI!S42=0, "No", ""))</f>
        <v>Yes</v>
      </c>
      <c r="S42" t="str">
        <f>IF(Survey_AI!T42=1, "Yes", IF(Survey_AI!T42=0, "No", ""))</f>
        <v>Yes</v>
      </c>
      <c r="T42" t="str">
        <f>IF(Survey_AI!U42=1, "Yes", IF(Survey_AI!U42=0, "No", ""))</f>
        <v>No</v>
      </c>
      <c r="U42" t="str">
        <f>IF(Survey_AI!V42=1, "Yes", IF(Survey_AI!V42=0, "No", ""))</f>
        <v>Yes</v>
      </c>
      <c r="V42" t="str">
        <f>IF(Survey_AI!W42=1, "Yes", IF(Survey_AI!W42=0, "No", ""))</f>
        <v>No</v>
      </c>
      <c r="W42" t="str">
        <f>IF(Survey_AI!X42=1, "Yes", IF(Survey_AI!X42=0, "No", ""))</f>
        <v>Yes</v>
      </c>
      <c r="X42" t="str">
        <f>IF(Survey_AI!Y42=1, "Yes", IF(Survey_AI!Y42=0, "No", ""))</f>
        <v>No</v>
      </c>
      <c r="Y42">
        <v>7</v>
      </c>
      <c r="Z42" t="str">
        <f>IF(Survey_AI!AA42=1,"AI Assistant",IF(Survey_AI!AA42=2,"Time Management",IF(Survey_AI!AA42=3,"Engaging Lessons",IF(Survey_AI!AA42=4,"Other","Invalid"))))</f>
        <v>AI Assistant</v>
      </c>
      <c r="AA42" t="str">
        <f>IF(Survey_AI!AB42=1,"Personalized Lessons",IF(Survey_AI!AB42=2,"Universal Access",IF(Survey_AI!AB42=3,"Engaging Lessons",IF(Survey_AI!AB42=4,"Other","Invalid"))))</f>
        <v>Universal Access</v>
      </c>
      <c r="AB42" t="str">
        <f>IF(Survey_AI!AC42=1,"Auto Grading",IF(Survey_AI!AC42=2,"Fewer Errors",IF(Survey_AI!AC42=3,"Constant Feedback",IF(Survey_AI!AC42=4,"Other","Invalid"))))</f>
        <v>Constant Feedback</v>
      </c>
      <c r="AC42" t="str">
        <f>IF(Survey_AI!AD42=1,"No Student-Teacher Bond",IF(Survey_AI!AD42=2,"Internet Addiction",IF(Survey_AI!AD42=3,"Fewer Interactions",IF(Survey_AI!AD42=4,"Data Loss","Invalid"))))</f>
        <v>No Student-Teacher Bond</v>
      </c>
      <c r="AD42" t="str">
        <f>IF(Survey_AI!AE42=1,"Female",IF(Survey_AI!AE42=2,"Male","Invalid"))</f>
        <v>Male</v>
      </c>
      <c r="AE42" t="str">
        <f>IF(Survey_AI!AF42=1,"Year 2",IF(Survey_AI!AF42=2,"Year 3","Invalid"))</f>
        <v>Year 3</v>
      </c>
      <c r="AF42" t="str">
        <f>IF(Survey_AI!AG42=1,"Economic Cybernetics",IF(Survey_AI!AG42=2,"Statistics &amp; Forecasting",IF(Survey_AI!AG42=3,"Economic Informatics","Invalid")))</f>
        <v>Statistics &amp; Forecasting</v>
      </c>
      <c r="AG42" t="str">
        <f>IF(Survey_AI!AH42=1,"Yes",IF(Survey_AI!AH42=0,"No","Invalid"))</f>
        <v>No</v>
      </c>
      <c r="AH42">
        <v>6.2</v>
      </c>
    </row>
    <row r="43" spans="1:34" x14ac:dyDescent="0.3">
      <c r="A43">
        <v>5</v>
      </c>
      <c r="B43" t="s">
        <v>51</v>
      </c>
      <c r="C43" t="str">
        <f>IF(Survey_AI!D43=1, "Yes", IF(Survey_AI!D43=0, "No", ""))</f>
        <v>Yes</v>
      </c>
      <c r="D43" t="str">
        <f>IF(Survey_AI!E43=1, "Yes", IF(Survey_AI!E43=0, "No", ""))</f>
        <v>Yes</v>
      </c>
      <c r="E43" t="str">
        <f>IF(Survey_AI!F43=1, "Yes", IF(Survey_AI!F43=0, "No", ""))</f>
        <v>Yes</v>
      </c>
      <c r="F43" t="str">
        <f>IF(Survey_AI!G43=1, "Yes", IF(Survey_AI!G43=0, "No", ""))</f>
        <v>No</v>
      </c>
      <c r="G43" t="str">
        <f>IF(Survey_AI!H43=1, "Yes", IF(Survey_AI!H43=0, "No", ""))</f>
        <v>No</v>
      </c>
      <c r="H43" t="str">
        <f>IF(Survey_AI!I43=1, "Strongly Disagree", IF(Survey_AI!I43=2, "Partially Disagree", IF(Survey_AI!I43=3, "Neutral", IF(Survey_AI!I43=4, "Partially Agree", IF(Survey_AI!I43=5, "Fully Agree", "Invalid")))))</f>
        <v>Neutral</v>
      </c>
      <c r="I43" t="str">
        <f>IF(Survey_AI!J43=1, "Strongly Disagree", IF(Survey_AI!J43=2, "Partially Disagree", IF(Survey_AI!J43=3, "Neutral", IF(Survey_AI!J43=4, "Partially Agree", IF(Survey_AI!J43=5, "Fully Agree", "Invalid")))))</f>
        <v>Partially Agree</v>
      </c>
      <c r="J43" t="str">
        <f>IF(Survey_AI!K43=1, "Strongly Disagree", IF(Survey_AI!K43=2, "Partially Disagree", IF(Survey_AI!K43=3, "Neutral", IF(Survey_AI!K43=4, "Partially Agree", IF(Survey_AI!K43=5, "Fully Agree", "Invalid")))))</f>
        <v>Partially Agree</v>
      </c>
      <c r="K43" t="str">
        <f>IF(Survey_AI!L43=1, "Strongly Disagree", IF(Survey_AI!L43=2, "Partially Disagree", IF(Survey_AI!L43=3, "Neutral", IF(Survey_AI!L43=4, "Partially Agree", IF(Survey_AI!L43=5, "Fully Agree", "Invalid")))))</f>
        <v>Neutral</v>
      </c>
      <c r="L43" t="str">
        <f>IF(Survey_AI!M43=1, "Strongly Disagree", IF(Survey_AI!M43=2, "Partially Disagree", IF(Survey_AI!M43=3, "Neutral", IF(Survey_AI!M43=4, "Partially Agree", IF(Survey_AI!M43=5, "Fully Agree", "Invalid")))))</f>
        <v>Partially Agree</v>
      </c>
      <c r="M43" t="str">
        <f>IF(Survey_AI!N43=1, "Strongly Disagree", IF(Survey_AI!N43=2, "Partially Disagree", IF(Survey_AI!N43=3, "Neutral", IF(Survey_AI!N43=4, "Partially Agree", IF(Survey_AI!N43=5, "Fully Agree", "Invalid")))))</f>
        <v>Partially Disagree</v>
      </c>
      <c r="N43" t="str">
        <f>IF(Survey_AI!O43=1, "Strongly Disagree", IF(Survey_AI!O43=2, "Partially Disagree", IF(Survey_AI!O43=3, "Neutral", IF(Survey_AI!O43=4, "Partially Agree", IF(Survey_AI!O43=5, "Fully Agree", "Invalid")))))</f>
        <v>Partially Agree</v>
      </c>
      <c r="O43" t="str">
        <f>IF(Survey_AI!P43=1, "Strongly Disagree", IF(Survey_AI!P43=2, "Partially Disagree", IF(Survey_AI!P43=3, "Neutral", IF(Survey_AI!P43=4, "Partially Agree", IF(Survey_AI!P43=5, "Fully Agree", "Invalid")))))</f>
        <v>Partially Agree</v>
      </c>
      <c r="P43" t="str">
        <f>IF(Survey_AI!Q43=1, "Curiosity", IF(Survey_AI!Q43=2, "Fear", IF(Survey_AI!Q43=3, "Indifference", IF(Survey_AI!Q43=4, "Trust", "Invalid"))))</f>
        <v>Curiosity</v>
      </c>
      <c r="Q43" t="s">
        <v>40</v>
      </c>
      <c r="R43" t="str">
        <f>IF(Survey_AI!S43=1, "Yes", IF(Survey_AI!S43=0, "No", ""))</f>
        <v>Yes</v>
      </c>
      <c r="S43" t="str">
        <f>IF(Survey_AI!T43=1, "Yes", IF(Survey_AI!T43=0, "No", ""))</f>
        <v>Yes</v>
      </c>
      <c r="T43" t="str">
        <f>IF(Survey_AI!U43=1, "Yes", IF(Survey_AI!U43=0, "No", ""))</f>
        <v>No</v>
      </c>
      <c r="U43" t="str">
        <f>IF(Survey_AI!V43=1, "Yes", IF(Survey_AI!V43=0, "No", ""))</f>
        <v>No</v>
      </c>
      <c r="V43" t="str">
        <f>IF(Survey_AI!W43=1, "Yes", IF(Survey_AI!W43=0, "No", ""))</f>
        <v>No</v>
      </c>
      <c r="W43" t="str">
        <f>IF(Survey_AI!X43=1, "Yes", IF(Survey_AI!X43=0, "No", ""))</f>
        <v>No</v>
      </c>
      <c r="X43" t="str">
        <f>IF(Survey_AI!Y43=1, "Yes", IF(Survey_AI!Y43=0, "No", ""))</f>
        <v>No</v>
      </c>
      <c r="Y43">
        <v>8</v>
      </c>
      <c r="Z43" t="str">
        <f>IF(Survey_AI!AA43=1,"AI Assistant",IF(Survey_AI!AA43=2,"Time Management",IF(Survey_AI!AA43=3,"Engaging Lessons",IF(Survey_AI!AA43=4,"Other","Invalid"))))</f>
        <v>AI Assistant</v>
      </c>
      <c r="AA43" t="str">
        <f>IF(Survey_AI!AB43=1,"Personalized Lessons",IF(Survey_AI!AB43=2,"Universal Access",IF(Survey_AI!AB43=3,"Engaging Lessons",IF(Survey_AI!AB43=4,"Other","Invalid"))))</f>
        <v>Universal Access</v>
      </c>
      <c r="AB43" t="str">
        <f>IF(Survey_AI!AC43=1,"Auto Grading",IF(Survey_AI!AC43=2,"Fewer Errors",IF(Survey_AI!AC43=3,"Constant Feedback",IF(Survey_AI!AC43=4,"Other","Invalid"))))</f>
        <v>Fewer Errors</v>
      </c>
      <c r="AC43" t="str">
        <f>IF(Survey_AI!AD43=1,"No Student-Teacher Bond",IF(Survey_AI!AD43=2,"Internet Addiction",IF(Survey_AI!AD43=3,"Fewer Interactions",IF(Survey_AI!AD43=4,"Data Loss","Invalid"))))</f>
        <v>Data Loss</v>
      </c>
      <c r="AD43" t="str">
        <f>IF(Survey_AI!AE43=1,"Female",IF(Survey_AI!AE43=2,"Male","Invalid"))</f>
        <v>Female</v>
      </c>
      <c r="AE43" t="str">
        <f>IF(Survey_AI!AF43=1,"Year 2",IF(Survey_AI!AF43=2,"Year 3","Invalid"))</f>
        <v>Year 3</v>
      </c>
      <c r="AF43" t="str">
        <f>IF(Survey_AI!AG43=1,"Economic Cybernetics",IF(Survey_AI!AG43=2,"Statistics &amp; Forecasting",IF(Survey_AI!AG43=3,"Economic Informatics","Invalid")))</f>
        <v>Statistics &amp; Forecasting</v>
      </c>
      <c r="AG43" t="str">
        <f>IF(Survey_AI!AH43=1,"Yes",IF(Survey_AI!AH43=0,"No","Invalid"))</f>
        <v>Yes</v>
      </c>
      <c r="AH43">
        <v>8.1999999999999993</v>
      </c>
    </row>
    <row r="44" spans="1:34" x14ac:dyDescent="0.3">
      <c r="A44">
        <v>8</v>
      </c>
      <c r="B44" t="s">
        <v>35</v>
      </c>
      <c r="C44" t="str">
        <f>IF(Survey_AI!D44=1, "Yes", IF(Survey_AI!D44=0, "No", ""))</f>
        <v>Yes</v>
      </c>
      <c r="D44" t="str">
        <f>IF(Survey_AI!E44=1, "Yes", IF(Survey_AI!E44=0, "No", ""))</f>
        <v>Yes</v>
      </c>
      <c r="E44" t="str">
        <f>IF(Survey_AI!F44=1, "Yes", IF(Survey_AI!F44=0, "No", ""))</f>
        <v>No</v>
      </c>
      <c r="F44" t="str">
        <f>IF(Survey_AI!G44=1, "Yes", IF(Survey_AI!G44=0, "No", ""))</f>
        <v>No</v>
      </c>
      <c r="G44" t="str">
        <f>IF(Survey_AI!H44=1, "Yes", IF(Survey_AI!H44=0, "No", ""))</f>
        <v>No</v>
      </c>
      <c r="H44" t="str">
        <f>IF(Survey_AI!I44=1, "Strongly Disagree", IF(Survey_AI!I44=2, "Partially Disagree", IF(Survey_AI!I44=3, "Neutral", IF(Survey_AI!I44=4, "Partially Agree", IF(Survey_AI!I44=5, "Fully Agree", "Invalid")))))</f>
        <v>Partially Disagree</v>
      </c>
      <c r="I44" t="str">
        <f>IF(Survey_AI!J44=1, "Strongly Disagree", IF(Survey_AI!J44=2, "Partially Disagree", IF(Survey_AI!J44=3, "Neutral", IF(Survey_AI!J44=4, "Partially Agree", IF(Survey_AI!J44=5, "Fully Agree", "Invalid")))))</f>
        <v>Neutral</v>
      </c>
      <c r="J44" t="str">
        <f>IF(Survey_AI!K44=1, "Strongly Disagree", IF(Survey_AI!K44=2, "Partially Disagree", IF(Survey_AI!K44=3, "Neutral", IF(Survey_AI!K44=4, "Partially Agree", IF(Survey_AI!K44=5, "Fully Agree", "Invalid")))))</f>
        <v>Fully Agree</v>
      </c>
      <c r="K44" t="str">
        <f>IF(Survey_AI!L44=1, "Strongly Disagree", IF(Survey_AI!L44=2, "Partially Disagree", IF(Survey_AI!L44=3, "Neutral", IF(Survey_AI!L44=4, "Partially Agree", IF(Survey_AI!L44=5, "Fully Agree", "Invalid")))))</f>
        <v>Neutral</v>
      </c>
      <c r="L44" t="str">
        <f>IF(Survey_AI!M44=1, "Strongly Disagree", IF(Survey_AI!M44=2, "Partially Disagree", IF(Survey_AI!M44=3, "Neutral", IF(Survey_AI!M44=4, "Partially Agree", IF(Survey_AI!M44=5, "Fully Agree", "Invalid")))))</f>
        <v>Neutral</v>
      </c>
      <c r="M44" t="str">
        <f>IF(Survey_AI!N44=1, "Strongly Disagree", IF(Survey_AI!N44=2, "Partially Disagree", IF(Survey_AI!N44=3, "Neutral", IF(Survey_AI!N44=4, "Partially Agree", IF(Survey_AI!N44=5, "Fully Agree", "Invalid")))))</f>
        <v>Partially Agree</v>
      </c>
      <c r="N44" t="str">
        <f>IF(Survey_AI!O44=1, "Strongly Disagree", IF(Survey_AI!O44=2, "Partially Disagree", IF(Survey_AI!O44=3, "Neutral", IF(Survey_AI!O44=4, "Partially Agree", IF(Survey_AI!O44=5, "Fully Agree", "Invalid")))))</f>
        <v>Fully Agree</v>
      </c>
      <c r="O44" t="str">
        <f>IF(Survey_AI!P44=1, "Strongly Disagree", IF(Survey_AI!P44=2, "Partially Disagree", IF(Survey_AI!P44=3, "Neutral", IF(Survey_AI!P44=4, "Partially Agree", IF(Survey_AI!P44=5, "Fully Agree", "Invalid")))))</f>
        <v>Neutral</v>
      </c>
      <c r="P44" t="str">
        <f>IF(Survey_AI!Q44=1, "Curiosity", IF(Survey_AI!Q44=2, "Fear", IF(Survey_AI!Q44=3, "Indifference", IF(Survey_AI!Q44=4, "Trust", "Invalid"))))</f>
        <v>Curiosity</v>
      </c>
      <c r="Q44" t="s">
        <v>73</v>
      </c>
      <c r="R44" t="str">
        <f>IF(Survey_AI!S44=1, "Yes", IF(Survey_AI!S44=0, "No", ""))</f>
        <v>Yes</v>
      </c>
      <c r="S44" t="str">
        <f>IF(Survey_AI!T44=1, "Yes", IF(Survey_AI!T44=0, "No", ""))</f>
        <v>Yes</v>
      </c>
      <c r="T44" t="str">
        <f>IF(Survey_AI!U44=1, "Yes", IF(Survey_AI!U44=0, "No", ""))</f>
        <v>Yes</v>
      </c>
      <c r="U44" t="str">
        <f>IF(Survey_AI!V44=1, "Yes", IF(Survey_AI!V44=0, "No", ""))</f>
        <v>No</v>
      </c>
      <c r="V44" t="str">
        <f>IF(Survey_AI!W44=1, "Yes", IF(Survey_AI!W44=0, "No", ""))</f>
        <v>No</v>
      </c>
      <c r="W44" t="str">
        <f>IF(Survey_AI!X44=1, "Yes", IF(Survey_AI!X44=0, "No", ""))</f>
        <v>No</v>
      </c>
      <c r="X44" t="str">
        <f>IF(Survey_AI!Y44=1, "Yes", IF(Survey_AI!Y44=0, "No", ""))</f>
        <v>No</v>
      </c>
      <c r="Y44">
        <v>9</v>
      </c>
      <c r="Z44" t="str">
        <f>IF(Survey_AI!AA44=1,"AI Assistant",IF(Survey_AI!AA44=2,"Time Management",IF(Survey_AI!AA44=3,"Engaging Lessons",IF(Survey_AI!AA44=4,"Other","Invalid"))))</f>
        <v>AI Assistant</v>
      </c>
      <c r="AA44" t="str">
        <f>IF(Survey_AI!AB44=1,"Personalized Lessons",IF(Survey_AI!AB44=2,"Universal Access",IF(Survey_AI!AB44=3,"Engaging Lessons",IF(Survey_AI!AB44=4,"Other","Invalid"))))</f>
        <v>Universal Access</v>
      </c>
      <c r="AB44" t="str">
        <f>IF(Survey_AI!AC44=1,"Auto Grading",IF(Survey_AI!AC44=2,"Fewer Errors",IF(Survey_AI!AC44=3,"Constant Feedback",IF(Survey_AI!AC44=4,"Other","Invalid"))))</f>
        <v>Fewer Errors</v>
      </c>
      <c r="AC44" t="str">
        <f>IF(Survey_AI!AD44=1,"No Student-Teacher Bond",IF(Survey_AI!AD44=2,"Internet Addiction",IF(Survey_AI!AD44=3,"Fewer Interactions",IF(Survey_AI!AD44=4,"Data Loss","Invalid"))))</f>
        <v>Fewer Interactions</v>
      </c>
      <c r="AD44" t="str">
        <f>IF(Survey_AI!AE44=1,"Female",IF(Survey_AI!AE44=2,"Male","Invalid"))</f>
        <v>Female</v>
      </c>
      <c r="AE44" t="str">
        <f>IF(Survey_AI!AF44=1,"Year 2",IF(Survey_AI!AF44=2,"Year 3","Invalid"))</f>
        <v>Year 3</v>
      </c>
      <c r="AF44" t="str">
        <f>IF(Survey_AI!AG44=1,"Economic Cybernetics",IF(Survey_AI!AG44=2,"Statistics &amp; Forecasting",IF(Survey_AI!AG44=3,"Economic Informatics","Invalid")))</f>
        <v>Statistics &amp; Forecasting</v>
      </c>
      <c r="AG44" t="str">
        <f>IF(Survey_AI!AH44=1,"Yes",IF(Survey_AI!AH44=0,"No","Invalid"))</f>
        <v>Yes</v>
      </c>
      <c r="AH44">
        <v>8.6999999999999993</v>
      </c>
    </row>
    <row r="45" spans="1:34" x14ac:dyDescent="0.3">
      <c r="A45">
        <v>5</v>
      </c>
      <c r="B45" t="s">
        <v>41</v>
      </c>
      <c r="C45" t="str">
        <f>IF(Survey_AI!D45=1, "Yes", IF(Survey_AI!D45=0, "No", ""))</f>
        <v>Yes</v>
      </c>
      <c r="D45" t="str">
        <f>IF(Survey_AI!E45=1, "Yes", IF(Survey_AI!E45=0, "No", ""))</f>
        <v>No</v>
      </c>
      <c r="E45" t="str">
        <f>IF(Survey_AI!F45=1, "Yes", IF(Survey_AI!F45=0, "No", ""))</f>
        <v>No</v>
      </c>
      <c r="F45" t="str">
        <f>IF(Survey_AI!G45=1, "Yes", IF(Survey_AI!G45=0, "No", ""))</f>
        <v>No</v>
      </c>
      <c r="G45" t="str">
        <f>IF(Survey_AI!H45=1, "Yes", IF(Survey_AI!H45=0, "No", ""))</f>
        <v>No</v>
      </c>
      <c r="H45" t="str">
        <f>IF(Survey_AI!I45=1, "Strongly Disagree", IF(Survey_AI!I45=2, "Partially Disagree", IF(Survey_AI!I45=3, "Neutral", IF(Survey_AI!I45=4, "Partially Agree", IF(Survey_AI!I45=5, "Fully Agree", "Invalid")))))</f>
        <v>Partially Disagree</v>
      </c>
      <c r="I45" t="str">
        <f>IF(Survey_AI!J45=1, "Strongly Disagree", IF(Survey_AI!J45=2, "Partially Disagree", IF(Survey_AI!J45=3, "Neutral", IF(Survey_AI!J45=4, "Partially Agree", IF(Survey_AI!J45=5, "Fully Agree", "Invalid")))))</f>
        <v>Neutral</v>
      </c>
      <c r="J45" t="str">
        <f>IF(Survey_AI!K45=1, "Strongly Disagree", IF(Survey_AI!K45=2, "Partially Disagree", IF(Survey_AI!K45=3, "Neutral", IF(Survey_AI!K45=4, "Partially Agree", IF(Survey_AI!K45=5, "Fully Agree", "Invalid")))))</f>
        <v>Fully Agree</v>
      </c>
      <c r="K45" t="str">
        <f>IF(Survey_AI!L45=1, "Strongly Disagree", IF(Survey_AI!L45=2, "Partially Disagree", IF(Survey_AI!L45=3, "Neutral", IF(Survey_AI!L45=4, "Partially Agree", IF(Survey_AI!L45=5, "Fully Agree", "Invalid")))))</f>
        <v>Strongly Disagree</v>
      </c>
      <c r="L45" t="str">
        <f>IF(Survey_AI!M45=1, "Strongly Disagree", IF(Survey_AI!M45=2, "Partially Disagree", IF(Survey_AI!M45=3, "Neutral", IF(Survey_AI!M45=4, "Partially Agree", IF(Survey_AI!M45=5, "Fully Agree", "Invalid")))))</f>
        <v>Partially Agree</v>
      </c>
      <c r="M45" t="str">
        <f>IF(Survey_AI!N45=1, "Strongly Disagree", IF(Survey_AI!N45=2, "Partially Disagree", IF(Survey_AI!N45=3, "Neutral", IF(Survey_AI!N45=4, "Partially Agree", IF(Survey_AI!N45=5, "Fully Agree", "Invalid")))))</f>
        <v>Neutral</v>
      </c>
      <c r="N45" t="str">
        <f>IF(Survey_AI!O45=1, "Strongly Disagree", IF(Survey_AI!O45=2, "Partially Disagree", IF(Survey_AI!O45=3, "Neutral", IF(Survey_AI!O45=4, "Partially Agree", IF(Survey_AI!O45=5, "Fully Agree", "Invalid")))))</f>
        <v>Partially Agree</v>
      </c>
      <c r="O45" t="str">
        <f>IF(Survey_AI!P45=1, "Strongly Disagree", IF(Survey_AI!P45=2, "Partially Disagree", IF(Survey_AI!P45=3, "Neutral", IF(Survey_AI!P45=4, "Partially Agree", IF(Survey_AI!P45=5, "Fully Agree", "Invalid")))))</f>
        <v>Neutral</v>
      </c>
      <c r="P45" t="str">
        <f>IF(Survey_AI!Q45=1, "Curiosity", IF(Survey_AI!Q45=2, "Fear", IF(Survey_AI!Q45=3, "Indifference", IF(Survey_AI!Q45=4, "Trust", "Invalid"))))</f>
        <v>Curiosity</v>
      </c>
      <c r="Q45" t="s">
        <v>42</v>
      </c>
      <c r="R45" t="str">
        <f>IF(Survey_AI!S45=1, "Yes", IF(Survey_AI!S45=0, "No", ""))</f>
        <v>Yes</v>
      </c>
      <c r="S45" t="str">
        <f>IF(Survey_AI!T45=1, "Yes", IF(Survey_AI!T45=0, "No", ""))</f>
        <v>Yes</v>
      </c>
      <c r="T45" t="str">
        <f>IF(Survey_AI!U45=1, "Yes", IF(Survey_AI!U45=0, "No", ""))</f>
        <v>Yes</v>
      </c>
      <c r="U45" t="str">
        <f>IF(Survey_AI!V45=1, "Yes", IF(Survey_AI!V45=0, "No", ""))</f>
        <v>Yes</v>
      </c>
      <c r="V45" t="str">
        <f>IF(Survey_AI!W45=1, "Yes", IF(Survey_AI!W45=0, "No", ""))</f>
        <v>No</v>
      </c>
      <c r="W45" t="str">
        <f>IF(Survey_AI!X45=1, "Yes", IF(Survey_AI!X45=0, "No", ""))</f>
        <v>No</v>
      </c>
      <c r="X45" t="str">
        <f>IF(Survey_AI!Y45=1, "Yes", IF(Survey_AI!Y45=0, "No", ""))</f>
        <v>No</v>
      </c>
      <c r="Y45">
        <v>9</v>
      </c>
      <c r="Z45" t="str">
        <f>IF(Survey_AI!AA45=1,"AI Assistant",IF(Survey_AI!AA45=2,"Time Management",IF(Survey_AI!AA45=3,"Engaging Lessons",IF(Survey_AI!AA45=4,"Other","Invalid"))))</f>
        <v>AI Assistant</v>
      </c>
      <c r="AA45" t="str">
        <f>IF(Survey_AI!AB45=1,"Personalized Lessons",IF(Survey_AI!AB45=2,"Universal Access",IF(Survey_AI!AB45=3,"Engaging Lessons",IF(Survey_AI!AB45=4,"Other","Invalid"))))</f>
        <v>Personalized Lessons</v>
      </c>
      <c r="AB45" t="str">
        <f>IF(Survey_AI!AC45=1,"Auto Grading",IF(Survey_AI!AC45=2,"Fewer Errors",IF(Survey_AI!AC45=3,"Constant Feedback",IF(Survey_AI!AC45=4,"Other","Invalid"))))</f>
        <v>Fewer Errors</v>
      </c>
      <c r="AC45" t="str">
        <f>IF(Survey_AI!AD45=1,"No Student-Teacher Bond",IF(Survey_AI!AD45=2,"Internet Addiction",IF(Survey_AI!AD45=3,"Fewer Interactions",IF(Survey_AI!AD45=4,"Data Loss","Invalid"))))</f>
        <v>No Student-Teacher Bond</v>
      </c>
      <c r="AD45" t="str">
        <f>IF(Survey_AI!AE45=1,"Female",IF(Survey_AI!AE45=2,"Male","Invalid"))</f>
        <v>Female</v>
      </c>
      <c r="AE45" t="str">
        <f>IF(Survey_AI!AF45=1,"Year 2",IF(Survey_AI!AF45=2,"Year 3","Invalid"))</f>
        <v>Year 3</v>
      </c>
      <c r="AF45" t="str">
        <f>IF(Survey_AI!AG45=1,"Economic Cybernetics",IF(Survey_AI!AG45=2,"Statistics &amp; Forecasting",IF(Survey_AI!AG45=3,"Economic Informatics","Invalid")))</f>
        <v>Economic Informatics</v>
      </c>
      <c r="AG45" t="str">
        <f>IF(Survey_AI!AH45=1,"Yes",IF(Survey_AI!AH45=0,"No","Invalid"))</f>
        <v>Yes</v>
      </c>
      <c r="AH45">
        <v>7.7</v>
      </c>
    </row>
    <row r="46" spans="1:34" x14ac:dyDescent="0.3">
      <c r="A46">
        <v>6</v>
      </c>
      <c r="B46" t="s">
        <v>59</v>
      </c>
      <c r="C46" t="str">
        <f>IF(Survey_AI!D46=1, "Yes", IF(Survey_AI!D46=0, "No", ""))</f>
        <v>Yes</v>
      </c>
      <c r="D46" t="str">
        <f>IF(Survey_AI!E46=1, "Yes", IF(Survey_AI!E46=0, "No", ""))</f>
        <v>No</v>
      </c>
      <c r="E46" t="str">
        <f>IF(Survey_AI!F46=1, "Yes", IF(Survey_AI!F46=0, "No", ""))</f>
        <v>Yes</v>
      </c>
      <c r="F46" t="str">
        <f>IF(Survey_AI!G46=1, "Yes", IF(Survey_AI!G46=0, "No", ""))</f>
        <v>Yes</v>
      </c>
      <c r="G46" t="str">
        <f>IF(Survey_AI!H46=1, "Yes", IF(Survey_AI!H46=0, "No", ""))</f>
        <v>No</v>
      </c>
      <c r="H46" t="str">
        <f>IF(Survey_AI!I46=1, "Strongly Disagree", IF(Survey_AI!I46=2, "Partially Disagree", IF(Survey_AI!I46=3, "Neutral", IF(Survey_AI!I46=4, "Partially Agree", IF(Survey_AI!I46=5, "Fully Agree", "Invalid")))))</f>
        <v>Partially Disagree</v>
      </c>
      <c r="I46" t="str">
        <f>IF(Survey_AI!J46=1, "Strongly Disagree", IF(Survey_AI!J46=2, "Partially Disagree", IF(Survey_AI!J46=3, "Neutral", IF(Survey_AI!J46=4, "Partially Agree", IF(Survey_AI!J46=5, "Fully Agree", "Invalid")))))</f>
        <v>Partially Disagree</v>
      </c>
      <c r="J46" t="str">
        <f>IF(Survey_AI!K46=1, "Strongly Disagree", IF(Survey_AI!K46=2, "Partially Disagree", IF(Survey_AI!K46=3, "Neutral", IF(Survey_AI!K46=4, "Partially Agree", IF(Survey_AI!K46=5, "Fully Agree", "Invalid")))))</f>
        <v>Fully Agree</v>
      </c>
      <c r="K46" t="str">
        <f>IF(Survey_AI!L46=1, "Strongly Disagree", IF(Survey_AI!L46=2, "Partially Disagree", IF(Survey_AI!L46=3, "Neutral", IF(Survey_AI!L46=4, "Partially Agree", IF(Survey_AI!L46=5, "Fully Agree", "Invalid")))))</f>
        <v>Partially Disagree</v>
      </c>
      <c r="L46" t="str">
        <f>IF(Survey_AI!M46=1, "Strongly Disagree", IF(Survey_AI!M46=2, "Partially Disagree", IF(Survey_AI!M46=3, "Neutral", IF(Survey_AI!M46=4, "Partially Agree", IF(Survey_AI!M46=5, "Fully Agree", "Invalid")))))</f>
        <v>Partially Agree</v>
      </c>
      <c r="M46" t="str">
        <f>IF(Survey_AI!N46=1, "Strongly Disagree", IF(Survey_AI!N46=2, "Partially Disagree", IF(Survey_AI!N46=3, "Neutral", IF(Survey_AI!N46=4, "Partially Agree", IF(Survey_AI!N46=5, "Fully Agree", "Invalid")))))</f>
        <v>Partially Disagree</v>
      </c>
      <c r="N46" t="str">
        <f>IF(Survey_AI!O46=1, "Strongly Disagree", IF(Survey_AI!O46=2, "Partially Disagree", IF(Survey_AI!O46=3, "Neutral", IF(Survey_AI!O46=4, "Partially Agree", IF(Survey_AI!O46=5, "Fully Agree", "Invalid")))))</f>
        <v>Fully Agree</v>
      </c>
      <c r="O46" t="str">
        <f>IF(Survey_AI!P46=1, "Strongly Disagree", IF(Survey_AI!P46=2, "Partially Disagree", IF(Survey_AI!P46=3, "Neutral", IF(Survey_AI!P46=4, "Partially Agree", IF(Survey_AI!P46=5, "Fully Agree", "Invalid")))))</f>
        <v>Neutral</v>
      </c>
      <c r="P46" t="str">
        <f>IF(Survey_AI!Q46=1, "Curiosity", IF(Survey_AI!Q46=2, "Fear", IF(Survey_AI!Q46=3, "Indifference", IF(Survey_AI!Q46=4, "Trust", "Invalid"))))</f>
        <v>Curiosity</v>
      </c>
      <c r="Q46" t="s">
        <v>74</v>
      </c>
      <c r="R46" t="str">
        <f>IF(Survey_AI!S46=1, "Yes", IF(Survey_AI!S46=0, "No", ""))</f>
        <v>Yes</v>
      </c>
      <c r="S46" t="str">
        <f>IF(Survey_AI!T46=1, "Yes", IF(Survey_AI!T46=0, "No", ""))</f>
        <v>Yes</v>
      </c>
      <c r="T46" t="str">
        <f>IF(Survey_AI!U46=1, "Yes", IF(Survey_AI!U46=0, "No", ""))</f>
        <v>No</v>
      </c>
      <c r="U46" t="str">
        <f>IF(Survey_AI!V46=1, "Yes", IF(Survey_AI!V46=0, "No", ""))</f>
        <v>No</v>
      </c>
      <c r="V46" t="str">
        <f>IF(Survey_AI!W46=1, "Yes", IF(Survey_AI!W46=0, "No", ""))</f>
        <v>Yes</v>
      </c>
      <c r="W46" t="str">
        <f>IF(Survey_AI!X46=1, "Yes", IF(Survey_AI!X46=0, "No", ""))</f>
        <v>Yes</v>
      </c>
      <c r="X46" t="str">
        <f>IF(Survey_AI!Y46=1, "Yes", IF(Survey_AI!Y46=0, "No", ""))</f>
        <v>Yes</v>
      </c>
      <c r="Y46">
        <v>10</v>
      </c>
      <c r="Z46" t="str">
        <f>IF(Survey_AI!AA46=1,"AI Assistant",IF(Survey_AI!AA46=2,"Time Management",IF(Survey_AI!AA46=3,"Engaging Lessons",IF(Survey_AI!AA46=4,"Other","Invalid"))))</f>
        <v>AI Assistant</v>
      </c>
      <c r="AA46" t="str">
        <f>IF(Survey_AI!AB46=1,"Personalized Lessons",IF(Survey_AI!AB46=2,"Universal Access",IF(Survey_AI!AB46=3,"Engaging Lessons",IF(Survey_AI!AB46=4,"Other","Invalid"))))</f>
        <v>Universal Access</v>
      </c>
      <c r="AB46" t="str">
        <f>IF(Survey_AI!AC46=1,"Auto Grading",IF(Survey_AI!AC46=2,"Fewer Errors",IF(Survey_AI!AC46=3,"Constant Feedback",IF(Survey_AI!AC46=4,"Other","Invalid"))))</f>
        <v>Auto Grading</v>
      </c>
      <c r="AC46" t="str">
        <f>IF(Survey_AI!AD46=1,"No Student-Teacher Bond",IF(Survey_AI!AD46=2,"Internet Addiction",IF(Survey_AI!AD46=3,"Fewer Interactions",IF(Survey_AI!AD46=4,"Data Loss","Invalid"))))</f>
        <v>No Student-Teacher Bond</v>
      </c>
      <c r="AD46" t="str">
        <f>IF(Survey_AI!AE46=1,"Female",IF(Survey_AI!AE46=2,"Male","Invalid"))</f>
        <v>Male</v>
      </c>
      <c r="AE46" t="str">
        <f>IF(Survey_AI!AF46=1,"Year 2",IF(Survey_AI!AF46=2,"Year 3","Invalid"))</f>
        <v>Year 3</v>
      </c>
      <c r="AF46" t="str">
        <f>IF(Survey_AI!AG46=1,"Economic Cybernetics",IF(Survey_AI!AG46=2,"Statistics &amp; Forecasting",IF(Survey_AI!AG46=3,"Economic Informatics","Invalid")))</f>
        <v>Economic Informatics</v>
      </c>
      <c r="AG46" t="str">
        <f>IF(Survey_AI!AH46=1,"Yes",IF(Survey_AI!AH46=0,"No","Invalid"))</f>
        <v>Yes</v>
      </c>
      <c r="AH46">
        <v>7.7</v>
      </c>
    </row>
    <row r="47" spans="1:34" x14ac:dyDescent="0.3">
      <c r="A47">
        <v>3</v>
      </c>
      <c r="B47" t="s">
        <v>35</v>
      </c>
      <c r="C47" t="str">
        <f>IF(Survey_AI!D47=1, "Yes", IF(Survey_AI!D47=0, "No", ""))</f>
        <v>Yes</v>
      </c>
      <c r="D47" t="str">
        <f>IF(Survey_AI!E47=1, "Yes", IF(Survey_AI!E47=0, "No", ""))</f>
        <v>Yes</v>
      </c>
      <c r="E47" t="str">
        <f>IF(Survey_AI!F47=1, "Yes", IF(Survey_AI!F47=0, "No", ""))</f>
        <v>No</v>
      </c>
      <c r="F47" t="str">
        <f>IF(Survey_AI!G47=1, "Yes", IF(Survey_AI!G47=0, "No", ""))</f>
        <v>No</v>
      </c>
      <c r="G47" t="str">
        <f>IF(Survey_AI!H47=1, "Yes", IF(Survey_AI!H47=0, "No", ""))</f>
        <v>No</v>
      </c>
      <c r="H47" t="str">
        <f>IF(Survey_AI!I47=1, "Strongly Disagree", IF(Survey_AI!I47=2, "Partially Disagree", IF(Survey_AI!I47=3, "Neutral", IF(Survey_AI!I47=4, "Partially Agree", IF(Survey_AI!I47=5, "Fully Agree", "Invalid")))))</f>
        <v>Neutral</v>
      </c>
      <c r="I47" t="str">
        <f>IF(Survey_AI!J47=1, "Strongly Disagree", IF(Survey_AI!J47=2, "Partially Disagree", IF(Survey_AI!J47=3, "Neutral", IF(Survey_AI!J47=4, "Partially Agree", IF(Survey_AI!J47=5, "Fully Agree", "Invalid")))))</f>
        <v>Partially Disagree</v>
      </c>
      <c r="J47" t="str">
        <f>IF(Survey_AI!K47=1, "Strongly Disagree", IF(Survey_AI!K47=2, "Partially Disagree", IF(Survey_AI!K47=3, "Neutral", IF(Survey_AI!K47=4, "Partially Agree", IF(Survey_AI!K47=5, "Fully Agree", "Invalid")))))</f>
        <v>Strongly Disagree</v>
      </c>
      <c r="K47" t="str">
        <f>IF(Survey_AI!L47=1, "Strongly Disagree", IF(Survey_AI!L47=2, "Partially Disagree", IF(Survey_AI!L47=3, "Neutral", IF(Survey_AI!L47=4, "Partially Agree", IF(Survey_AI!L47=5, "Fully Agree", "Invalid")))))</f>
        <v>Neutral</v>
      </c>
      <c r="L47" t="str">
        <f>IF(Survey_AI!M47=1, "Strongly Disagree", IF(Survey_AI!M47=2, "Partially Disagree", IF(Survey_AI!M47=3, "Neutral", IF(Survey_AI!M47=4, "Partially Agree", IF(Survey_AI!M47=5, "Fully Agree", "Invalid")))))</f>
        <v>Partially Agree</v>
      </c>
      <c r="M47" t="str">
        <f>IF(Survey_AI!N47=1, "Strongly Disagree", IF(Survey_AI!N47=2, "Partially Disagree", IF(Survey_AI!N47=3, "Neutral", IF(Survey_AI!N47=4, "Partially Agree", IF(Survey_AI!N47=5, "Fully Agree", "Invalid")))))</f>
        <v>Neutral</v>
      </c>
      <c r="N47" t="str">
        <f>IF(Survey_AI!O47=1, "Strongly Disagree", IF(Survey_AI!O47=2, "Partially Disagree", IF(Survey_AI!O47=3, "Neutral", IF(Survey_AI!O47=4, "Partially Agree", IF(Survey_AI!O47=5, "Fully Agree", "Invalid")))))</f>
        <v>Partially Agree</v>
      </c>
      <c r="O47" t="str">
        <f>IF(Survey_AI!P47=1, "Strongly Disagree", IF(Survey_AI!P47=2, "Partially Disagree", IF(Survey_AI!P47=3, "Neutral", IF(Survey_AI!P47=4, "Partially Agree", IF(Survey_AI!P47=5, "Fully Agree", "Invalid")))))</f>
        <v>Neutral</v>
      </c>
      <c r="P47" t="str">
        <f>IF(Survey_AI!Q47=1, "Curiosity", IF(Survey_AI!Q47=2, "Fear", IF(Survey_AI!Q47=3, "Indifference", IF(Survey_AI!Q47=4, "Trust", "Invalid"))))</f>
        <v>Curiosity</v>
      </c>
      <c r="Q47" t="s">
        <v>46</v>
      </c>
      <c r="R47" t="str">
        <f>IF(Survey_AI!S47=1, "Yes", IF(Survey_AI!S47=0, "No", ""))</f>
        <v>Yes</v>
      </c>
      <c r="S47" t="str">
        <f>IF(Survey_AI!T47=1, "Yes", IF(Survey_AI!T47=0, "No", ""))</f>
        <v>Yes</v>
      </c>
      <c r="T47" t="str">
        <f>IF(Survey_AI!U47=1, "Yes", IF(Survey_AI!U47=0, "No", ""))</f>
        <v>No</v>
      </c>
      <c r="U47" t="str">
        <f>IF(Survey_AI!V47=1, "Yes", IF(Survey_AI!V47=0, "No", ""))</f>
        <v>Yes</v>
      </c>
      <c r="V47" t="str">
        <f>IF(Survey_AI!W47=1, "Yes", IF(Survey_AI!W47=0, "No", ""))</f>
        <v>No</v>
      </c>
      <c r="W47" t="str">
        <f>IF(Survey_AI!X47=1, "Yes", IF(Survey_AI!X47=0, "No", ""))</f>
        <v>No</v>
      </c>
      <c r="X47" t="str">
        <f>IF(Survey_AI!Y47=1, "Yes", IF(Survey_AI!Y47=0, "No", ""))</f>
        <v>No</v>
      </c>
      <c r="Y47">
        <v>10</v>
      </c>
      <c r="Z47" t="str">
        <f>IF(Survey_AI!AA47=1,"AI Assistant",IF(Survey_AI!AA47=2,"Time Management",IF(Survey_AI!AA47=3,"Engaging Lessons",IF(Survey_AI!AA47=4,"Other","Invalid"))))</f>
        <v>Engaging Lessons</v>
      </c>
      <c r="AA47" t="str">
        <f>IF(Survey_AI!AB47=1,"Personalized Lessons",IF(Survey_AI!AB47=2,"Universal Access",IF(Survey_AI!AB47=3,"Engaging Lessons",IF(Survey_AI!AB47=4,"Other","Invalid"))))</f>
        <v>Personalized Lessons</v>
      </c>
      <c r="AB47" t="str">
        <f>IF(Survey_AI!AC47=1,"Auto Grading",IF(Survey_AI!AC47=2,"Fewer Errors",IF(Survey_AI!AC47=3,"Constant Feedback",IF(Survey_AI!AC47=4,"Other","Invalid"))))</f>
        <v>Auto Grading</v>
      </c>
      <c r="AC47" t="str">
        <f>IF(Survey_AI!AD47=1,"No Student-Teacher Bond",IF(Survey_AI!AD47=2,"Internet Addiction",IF(Survey_AI!AD47=3,"Fewer Interactions",IF(Survey_AI!AD47=4,"Data Loss","Invalid"))))</f>
        <v>No Student-Teacher Bond</v>
      </c>
      <c r="AD47" t="str">
        <f>IF(Survey_AI!AE47=1,"Female",IF(Survey_AI!AE47=2,"Male","Invalid"))</f>
        <v>Female</v>
      </c>
      <c r="AE47" t="str">
        <f>IF(Survey_AI!AF47=1,"Year 2",IF(Survey_AI!AF47=2,"Year 3","Invalid"))</f>
        <v>Year 3</v>
      </c>
      <c r="AF47" t="str">
        <f>IF(Survey_AI!AG47=1,"Economic Cybernetics",IF(Survey_AI!AG47=2,"Statistics &amp; Forecasting",IF(Survey_AI!AG47=3,"Economic Informatics","Invalid")))</f>
        <v>Economic Informatics</v>
      </c>
      <c r="AG47" t="str">
        <f>IF(Survey_AI!AH47=1,"Yes",IF(Survey_AI!AH47=0,"No","Invalid"))</f>
        <v>No</v>
      </c>
      <c r="AH47">
        <v>6.7</v>
      </c>
    </row>
    <row r="48" spans="1:34" x14ac:dyDescent="0.3">
      <c r="A48">
        <v>8</v>
      </c>
      <c r="B48" t="s">
        <v>37</v>
      </c>
      <c r="C48" t="str">
        <f>IF(Survey_AI!D48=1, "Yes", IF(Survey_AI!D48=0, "No", ""))</f>
        <v>Yes</v>
      </c>
      <c r="D48" t="str">
        <f>IF(Survey_AI!E48=1, "Yes", IF(Survey_AI!E48=0, "No", ""))</f>
        <v>No</v>
      </c>
      <c r="E48" t="str">
        <f>IF(Survey_AI!F48=1, "Yes", IF(Survey_AI!F48=0, "No", ""))</f>
        <v>Yes</v>
      </c>
      <c r="F48" t="str">
        <f>IF(Survey_AI!G48=1, "Yes", IF(Survey_AI!G48=0, "No", ""))</f>
        <v>No</v>
      </c>
      <c r="G48" t="str">
        <f>IF(Survey_AI!H48=1, "Yes", IF(Survey_AI!H48=0, "No", ""))</f>
        <v>No</v>
      </c>
      <c r="H48" t="str">
        <f>IF(Survey_AI!I48=1, "Strongly Disagree", IF(Survey_AI!I48=2, "Partially Disagree", IF(Survey_AI!I48=3, "Neutral", IF(Survey_AI!I48=4, "Partially Agree", IF(Survey_AI!I48=5, "Fully Agree", "Invalid")))))</f>
        <v>Fully Agree</v>
      </c>
      <c r="I48" t="str">
        <f>IF(Survey_AI!J48=1, "Strongly Disagree", IF(Survey_AI!J48=2, "Partially Disagree", IF(Survey_AI!J48=3, "Neutral", IF(Survey_AI!J48=4, "Partially Agree", IF(Survey_AI!J48=5, "Fully Agree", "Invalid")))))</f>
        <v>Fully Agree</v>
      </c>
      <c r="J48" t="str">
        <f>IF(Survey_AI!K48=1, "Strongly Disagree", IF(Survey_AI!K48=2, "Partially Disagree", IF(Survey_AI!K48=3, "Neutral", IF(Survey_AI!K48=4, "Partially Agree", IF(Survey_AI!K48=5, "Fully Agree", "Invalid")))))</f>
        <v>Partially Disagree</v>
      </c>
      <c r="K48" t="str">
        <f>IF(Survey_AI!L48=1, "Strongly Disagree", IF(Survey_AI!L48=2, "Partially Disagree", IF(Survey_AI!L48=3, "Neutral", IF(Survey_AI!L48=4, "Partially Agree", IF(Survey_AI!L48=5, "Fully Agree", "Invalid")))))</f>
        <v>Fully Agree</v>
      </c>
      <c r="L48" t="str">
        <f>IF(Survey_AI!M48=1, "Strongly Disagree", IF(Survey_AI!M48=2, "Partially Disagree", IF(Survey_AI!M48=3, "Neutral", IF(Survey_AI!M48=4, "Partially Agree", IF(Survey_AI!M48=5, "Fully Agree", "Invalid")))))</f>
        <v>Partially Agree</v>
      </c>
      <c r="M48" t="str">
        <f>IF(Survey_AI!N48=1, "Strongly Disagree", IF(Survey_AI!N48=2, "Partially Disagree", IF(Survey_AI!N48=3, "Neutral", IF(Survey_AI!N48=4, "Partially Agree", IF(Survey_AI!N48=5, "Fully Agree", "Invalid")))))</f>
        <v>Neutral</v>
      </c>
      <c r="N48" t="str">
        <f>IF(Survey_AI!O48=1, "Strongly Disagree", IF(Survey_AI!O48=2, "Partially Disagree", IF(Survey_AI!O48=3, "Neutral", IF(Survey_AI!O48=4, "Partially Agree", IF(Survey_AI!O48=5, "Fully Agree", "Invalid")))))</f>
        <v>Neutral</v>
      </c>
      <c r="O48" t="str">
        <f>IF(Survey_AI!P48=1, "Strongly Disagree", IF(Survey_AI!P48=2, "Partially Disagree", IF(Survey_AI!P48=3, "Neutral", IF(Survey_AI!P48=4, "Partially Agree", IF(Survey_AI!P48=5, "Fully Agree", "Invalid")))))</f>
        <v>Fully Agree</v>
      </c>
      <c r="P48" t="str">
        <f>IF(Survey_AI!Q48=1, "Curiosity", IF(Survey_AI!Q48=2, "Fear", IF(Survey_AI!Q48=3, "Indifference", IF(Survey_AI!Q48=4, "Trust", "Invalid"))))</f>
        <v>Fear</v>
      </c>
      <c r="Q48" t="s">
        <v>50</v>
      </c>
      <c r="R48" t="str">
        <f>IF(Survey_AI!S48=1, "Yes", IF(Survey_AI!S48=0, "No", ""))</f>
        <v>No</v>
      </c>
      <c r="S48" t="str">
        <f>IF(Survey_AI!T48=1, "Yes", IF(Survey_AI!T48=0, "No", ""))</f>
        <v>Yes</v>
      </c>
      <c r="T48" t="str">
        <f>IF(Survey_AI!U48=1, "Yes", IF(Survey_AI!U48=0, "No", ""))</f>
        <v>Yes</v>
      </c>
      <c r="U48" t="str">
        <f>IF(Survey_AI!V48=1, "Yes", IF(Survey_AI!V48=0, "No", ""))</f>
        <v>Yes</v>
      </c>
      <c r="V48" t="str">
        <f>IF(Survey_AI!W48=1, "Yes", IF(Survey_AI!W48=0, "No", ""))</f>
        <v>No</v>
      </c>
      <c r="W48" t="str">
        <f>IF(Survey_AI!X48=1, "Yes", IF(Survey_AI!X48=0, "No", ""))</f>
        <v>Yes</v>
      </c>
      <c r="X48" t="str">
        <f>IF(Survey_AI!Y48=1, "Yes", IF(Survey_AI!Y48=0, "No", ""))</f>
        <v>No</v>
      </c>
      <c r="Y48">
        <v>3</v>
      </c>
      <c r="Z48" t="str">
        <f>IF(Survey_AI!AA48=1,"AI Assistant",IF(Survey_AI!AA48=2,"Time Management",IF(Survey_AI!AA48=3,"Engaging Lessons",IF(Survey_AI!AA48=4,"Other","Invalid"))))</f>
        <v>AI Assistant</v>
      </c>
      <c r="AA48" t="str">
        <f>IF(Survey_AI!AB48=1,"Personalized Lessons",IF(Survey_AI!AB48=2,"Universal Access",IF(Survey_AI!AB48=3,"Engaging Lessons",IF(Survey_AI!AB48=4,"Other","Invalid"))))</f>
        <v>Universal Access</v>
      </c>
      <c r="AB48" t="str">
        <f>IF(Survey_AI!AC48=1,"Auto Grading",IF(Survey_AI!AC48=2,"Fewer Errors",IF(Survey_AI!AC48=3,"Constant Feedback",IF(Survey_AI!AC48=4,"Other","Invalid"))))</f>
        <v>Auto Grading</v>
      </c>
      <c r="AC48" t="str">
        <f>IF(Survey_AI!AD48=1,"No Student-Teacher Bond",IF(Survey_AI!AD48=2,"Internet Addiction",IF(Survey_AI!AD48=3,"Fewer Interactions",IF(Survey_AI!AD48=4,"Data Loss","Invalid"))))</f>
        <v>No Student-Teacher Bond</v>
      </c>
      <c r="AD48" t="str">
        <f>IF(Survey_AI!AE48=1,"Female",IF(Survey_AI!AE48=2,"Male","Invalid"))</f>
        <v>Male</v>
      </c>
      <c r="AE48" t="str">
        <f>IF(Survey_AI!AF48=1,"Year 2",IF(Survey_AI!AF48=2,"Year 3","Invalid"))</f>
        <v>Year 3</v>
      </c>
      <c r="AF48" t="str">
        <f>IF(Survey_AI!AG48=1,"Economic Cybernetics",IF(Survey_AI!AG48=2,"Statistics &amp; Forecasting",IF(Survey_AI!AG48=3,"Economic Informatics","Invalid")))</f>
        <v>Statistics &amp; Forecasting</v>
      </c>
      <c r="AG48" t="str">
        <f>IF(Survey_AI!AH48=1,"Yes",IF(Survey_AI!AH48=0,"No","Invalid"))</f>
        <v>Yes</v>
      </c>
      <c r="AH48">
        <v>7.2</v>
      </c>
    </row>
    <row r="49" spans="1:34" x14ac:dyDescent="0.3">
      <c r="A49">
        <v>7</v>
      </c>
      <c r="B49" t="s">
        <v>41</v>
      </c>
      <c r="C49" t="str">
        <f>IF(Survey_AI!D49=1, "Yes", IF(Survey_AI!D49=0, "No", ""))</f>
        <v>Yes</v>
      </c>
      <c r="D49" t="str">
        <f>IF(Survey_AI!E49=1, "Yes", IF(Survey_AI!E49=0, "No", ""))</f>
        <v>No</v>
      </c>
      <c r="E49" t="str">
        <f>IF(Survey_AI!F49=1, "Yes", IF(Survey_AI!F49=0, "No", ""))</f>
        <v>No</v>
      </c>
      <c r="F49" t="str">
        <f>IF(Survey_AI!G49=1, "Yes", IF(Survey_AI!G49=0, "No", ""))</f>
        <v>No</v>
      </c>
      <c r="G49" t="str">
        <f>IF(Survey_AI!H49=1, "Yes", IF(Survey_AI!H49=0, "No", ""))</f>
        <v>No</v>
      </c>
      <c r="H49" t="str">
        <f>IF(Survey_AI!I49=1, "Strongly Disagree", IF(Survey_AI!I49=2, "Partially Disagree", IF(Survey_AI!I49=3, "Neutral", IF(Survey_AI!I49=4, "Partially Agree", IF(Survey_AI!I49=5, "Fully Agree", "Invalid")))))</f>
        <v>Strongly Disagree</v>
      </c>
      <c r="I49" t="str">
        <f>IF(Survey_AI!J49=1, "Strongly Disagree", IF(Survey_AI!J49=2, "Partially Disagree", IF(Survey_AI!J49=3, "Neutral", IF(Survey_AI!J49=4, "Partially Agree", IF(Survey_AI!J49=5, "Fully Agree", "Invalid")))))</f>
        <v>Partially Disagree</v>
      </c>
      <c r="J49" t="str">
        <f>IF(Survey_AI!K49=1, "Strongly Disagree", IF(Survey_AI!K49=2, "Partially Disagree", IF(Survey_AI!K49=3, "Neutral", IF(Survey_AI!K49=4, "Partially Agree", IF(Survey_AI!K49=5, "Fully Agree", "Invalid")))))</f>
        <v>Fully Agree</v>
      </c>
      <c r="K49" t="str">
        <f>IF(Survey_AI!L49=1, "Strongly Disagree", IF(Survey_AI!L49=2, "Partially Disagree", IF(Survey_AI!L49=3, "Neutral", IF(Survey_AI!L49=4, "Partially Agree", IF(Survey_AI!L49=5, "Fully Agree", "Invalid")))))</f>
        <v>Strongly Disagree</v>
      </c>
      <c r="L49" t="str">
        <f>IF(Survey_AI!M49=1, "Strongly Disagree", IF(Survey_AI!M49=2, "Partially Disagree", IF(Survey_AI!M49=3, "Neutral", IF(Survey_AI!M49=4, "Partially Agree", IF(Survey_AI!M49=5, "Fully Agree", "Invalid")))))</f>
        <v>Partially Agree</v>
      </c>
      <c r="M49" t="str">
        <f>IF(Survey_AI!N49=1, "Strongly Disagree", IF(Survey_AI!N49=2, "Partially Disagree", IF(Survey_AI!N49=3, "Neutral", IF(Survey_AI!N49=4, "Partially Agree", IF(Survey_AI!N49=5, "Fully Agree", "Invalid")))))</f>
        <v>Partially Disagree</v>
      </c>
      <c r="N49" t="str">
        <f>IF(Survey_AI!O49=1, "Strongly Disagree", IF(Survey_AI!O49=2, "Partially Disagree", IF(Survey_AI!O49=3, "Neutral", IF(Survey_AI!O49=4, "Partially Agree", IF(Survey_AI!O49=5, "Fully Agree", "Invalid")))))</f>
        <v>Partially Agree</v>
      </c>
      <c r="O49" t="str">
        <f>IF(Survey_AI!P49=1, "Strongly Disagree", IF(Survey_AI!P49=2, "Partially Disagree", IF(Survey_AI!P49=3, "Neutral", IF(Survey_AI!P49=4, "Partially Agree", IF(Survey_AI!P49=5, "Fully Agree", "Invalid")))))</f>
        <v>Strongly Disagree</v>
      </c>
      <c r="P49" t="str">
        <f>IF(Survey_AI!Q49=1, "Curiosity", IF(Survey_AI!Q49=2, "Fear", IF(Survey_AI!Q49=3, "Indifference", IF(Survey_AI!Q49=4, "Trust", "Invalid"))))</f>
        <v>Trust</v>
      </c>
      <c r="Q49" t="s">
        <v>75</v>
      </c>
      <c r="R49" t="str">
        <f>IF(Survey_AI!S49=1, "Yes", IF(Survey_AI!S49=0, "No", ""))</f>
        <v>Yes</v>
      </c>
      <c r="S49" t="str">
        <f>IF(Survey_AI!T49=1, "Yes", IF(Survey_AI!T49=0, "No", ""))</f>
        <v>Yes</v>
      </c>
      <c r="T49" t="str">
        <f>IF(Survey_AI!U49=1, "Yes", IF(Survey_AI!U49=0, "No", ""))</f>
        <v>No</v>
      </c>
      <c r="U49" t="str">
        <f>IF(Survey_AI!V49=1, "Yes", IF(Survey_AI!V49=0, "No", ""))</f>
        <v>No</v>
      </c>
      <c r="V49" t="str">
        <f>IF(Survey_AI!W49=1, "Yes", IF(Survey_AI!W49=0, "No", ""))</f>
        <v>No</v>
      </c>
      <c r="W49" t="str">
        <f>IF(Survey_AI!X49=1, "Yes", IF(Survey_AI!X49=0, "No", ""))</f>
        <v>Yes</v>
      </c>
      <c r="X49" t="str">
        <f>IF(Survey_AI!Y49=1, "Yes", IF(Survey_AI!Y49=0, "No", ""))</f>
        <v>No</v>
      </c>
      <c r="Y49">
        <v>10</v>
      </c>
      <c r="Z49" t="str">
        <f>IF(Survey_AI!AA49=1,"AI Assistant",IF(Survey_AI!AA49=2,"Time Management",IF(Survey_AI!AA49=3,"Engaging Lessons",IF(Survey_AI!AA49=4,"Other","Invalid"))))</f>
        <v>Engaging Lessons</v>
      </c>
      <c r="AA49" t="str">
        <f>IF(Survey_AI!AB49=1,"Personalized Lessons",IF(Survey_AI!AB49=2,"Universal Access",IF(Survey_AI!AB49=3,"Engaging Lessons",IF(Survey_AI!AB49=4,"Other","Invalid"))))</f>
        <v>Personalized Lessons</v>
      </c>
      <c r="AB49" t="str">
        <f>IF(Survey_AI!AC49=1,"Auto Grading",IF(Survey_AI!AC49=2,"Fewer Errors",IF(Survey_AI!AC49=3,"Constant Feedback",IF(Survey_AI!AC49=4,"Other","Invalid"))))</f>
        <v>Constant Feedback</v>
      </c>
      <c r="AC49" t="str">
        <f>IF(Survey_AI!AD49=1,"No Student-Teacher Bond",IF(Survey_AI!AD49=2,"Internet Addiction",IF(Survey_AI!AD49=3,"Fewer Interactions",IF(Survey_AI!AD49=4,"Data Loss","Invalid"))))</f>
        <v>Data Loss</v>
      </c>
      <c r="AD49" t="str">
        <f>IF(Survey_AI!AE49=1,"Female",IF(Survey_AI!AE49=2,"Male","Invalid"))</f>
        <v>Male</v>
      </c>
      <c r="AE49" t="str">
        <f>IF(Survey_AI!AF49=1,"Year 2",IF(Survey_AI!AF49=2,"Year 3","Invalid"))</f>
        <v>Year 3</v>
      </c>
      <c r="AF49" t="str">
        <f>IF(Survey_AI!AG49=1,"Economic Cybernetics",IF(Survey_AI!AG49=2,"Statistics &amp; Forecasting",IF(Survey_AI!AG49=3,"Economic Informatics","Invalid")))</f>
        <v>Economic Informatics</v>
      </c>
      <c r="AG49" t="str">
        <f>IF(Survey_AI!AH49=1,"Yes",IF(Survey_AI!AH49=0,"No","Invalid"))</f>
        <v>No</v>
      </c>
      <c r="AH49">
        <v>7.7</v>
      </c>
    </row>
    <row r="50" spans="1:34" x14ac:dyDescent="0.3">
      <c r="A50">
        <v>9</v>
      </c>
      <c r="B50" t="s">
        <v>35</v>
      </c>
      <c r="C50" t="str">
        <f>IF(Survey_AI!D50=1, "Yes", IF(Survey_AI!D50=0, "No", ""))</f>
        <v>Yes</v>
      </c>
      <c r="D50" t="str">
        <f>IF(Survey_AI!E50=1, "Yes", IF(Survey_AI!E50=0, "No", ""))</f>
        <v>Yes</v>
      </c>
      <c r="E50" t="str">
        <f>IF(Survey_AI!F50=1, "Yes", IF(Survey_AI!F50=0, "No", ""))</f>
        <v>No</v>
      </c>
      <c r="F50" t="str">
        <f>IF(Survey_AI!G50=1, "Yes", IF(Survey_AI!G50=0, "No", ""))</f>
        <v>No</v>
      </c>
      <c r="G50" t="str">
        <f>IF(Survey_AI!H50=1, "Yes", IF(Survey_AI!H50=0, "No", ""))</f>
        <v>No</v>
      </c>
      <c r="H50" t="str">
        <f>IF(Survey_AI!I50=1, "Strongly Disagree", IF(Survey_AI!I50=2, "Partially Disagree", IF(Survey_AI!I50=3, "Neutral", IF(Survey_AI!I50=4, "Partially Agree", IF(Survey_AI!I50=5, "Fully Agree", "Invalid")))))</f>
        <v>Strongly Disagree</v>
      </c>
      <c r="I50" t="str">
        <f>IF(Survey_AI!J50=1, "Strongly Disagree", IF(Survey_AI!J50=2, "Partially Disagree", IF(Survey_AI!J50=3, "Neutral", IF(Survey_AI!J50=4, "Partially Agree", IF(Survey_AI!J50=5, "Fully Agree", "Invalid")))))</f>
        <v>Partially Disagree</v>
      </c>
      <c r="J50" t="str">
        <f>IF(Survey_AI!K50=1, "Strongly Disagree", IF(Survey_AI!K50=2, "Partially Disagree", IF(Survey_AI!K50=3, "Neutral", IF(Survey_AI!K50=4, "Partially Agree", IF(Survey_AI!K50=5, "Fully Agree", "Invalid")))))</f>
        <v>Fully Agree</v>
      </c>
      <c r="K50" t="str">
        <f>IF(Survey_AI!L50=1, "Strongly Disagree", IF(Survey_AI!L50=2, "Partially Disagree", IF(Survey_AI!L50=3, "Neutral", IF(Survey_AI!L50=4, "Partially Agree", IF(Survey_AI!L50=5, "Fully Agree", "Invalid")))))</f>
        <v>Neutral</v>
      </c>
      <c r="L50" t="str">
        <f>IF(Survey_AI!M50=1, "Strongly Disagree", IF(Survey_AI!M50=2, "Partially Disagree", IF(Survey_AI!M50=3, "Neutral", IF(Survey_AI!M50=4, "Partially Agree", IF(Survey_AI!M50=5, "Fully Agree", "Invalid")))))</f>
        <v>Neutral</v>
      </c>
      <c r="M50" t="str">
        <f>IF(Survey_AI!N50=1, "Strongly Disagree", IF(Survey_AI!N50=2, "Partially Disagree", IF(Survey_AI!N50=3, "Neutral", IF(Survey_AI!N50=4, "Partially Agree", IF(Survey_AI!N50=5, "Fully Agree", "Invalid")))))</f>
        <v>Strongly Disagree</v>
      </c>
      <c r="N50" t="str">
        <f>IF(Survey_AI!O50=1, "Strongly Disagree", IF(Survey_AI!O50=2, "Partially Disagree", IF(Survey_AI!O50=3, "Neutral", IF(Survey_AI!O50=4, "Partially Agree", IF(Survey_AI!O50=5, "Fully Agree", "Invalid")))))</f>
        <v>Partially Agree</v>
      </c>
      <c r="O50" t="str">
        <f>IF(Survey_AI!P50=1, "Strongly Disagree", IF(Survey_AI!P50=2, "Partially Disagree", IF(Survey_AI!P50=3, "Neutral", IF(Survey_AI!P50=4, "Partially Agree", IF(Survey_AI!P50=5, "Fully Agree", "Invalid")))))</f>
        <v>Neutral</v>
      </c>
      <c r="P50" t="str">
        <f>IF(Survey_AI!Q50=1, "Curiosity", IF(Survey_AI!Q50=2, "Fear", IF(Survey_AI!Q50=3, "Indifference", IF(Survey_AI!Q50=4, "Trust", "Invalid"))))</f>
        <v>Curiosity</v>
      </c>
      <c r="Q50" t="s">
        <v>36</v>
      </c>
      <c r="R50" t="str">
        <f>IF(Survey_AI!S50=1, "Yes", IF(Survey_AI!S50=0, "No", ""))</f>
        <v>Yes</v>
      </c>
      <c r="S50" t="str">
        <f>IF(Survey_AI!T50=1, "Yes", IF(Survey_AI!T50=0, "No", ""))</f>
        <v>Yes</v>
      </c>
      <c r="T50" t="str">
        <f>IF(Survey_AI!U50=1, "Yes", IF(Survey_AI!U50=0, "No", ""))</f>
        <v>No</v>
      </c>
      <c r="U50" t="str">
        <f>IF(Survey_AI!V50=1, "Yes", IF(Survey_AI!V50=0, "No", ""))</f>
        <v>No</v>
      </c>
      <c r="V50" t="str">
        <f>IF(Survey_AI!W50=1, "Yes", IF(Survey_AI!W50=0, "No", ""))</f>
        <v>Yes</v>
      </c>
      <c r="W50" t="str">
        <f>IF(Survey_AI!X50=1, "Yes", IF(Survey_AI!X50=0, "No", ""))</f>
        <v>No</v>
      </c>
      <c r="X50" t="str">
        <f>IF(Survey_AI!Y50=1, "Yes", IF(Survey_AI!Y50=0, "No", ""))</f>
        <v>No</v>
      </c>
      <c r="Y50">
        <v>10</v>
      </c>
      <c r="Z50" t="str">
        <f>IF(Survey_AI!AA50=1,"AI Assistant",IF(Survey_AI!AA50=2,"Time Management",IF(Survey_AI!AA50=3,"Engaging Lessons",IF(Survey_AI!AA50=4,"Other","Invalid"))))</f>
        <v>Time Management</v>
      </c>
      <c r="AA50" t="str">
        <f>IF(Survey_AI!AB50=1,"Personalized Lessons",IF(Survey_AI!AB50=2,"Universal Access",IF(Survey_AI!AB50=3,"Engaging Lessons",IF(Survey_AI!AB50=4,"Other","Invalid"))))</f>
        <v>Personalized Lessons</v>
      </c>
      <c r="AB50" t="str">
        <f>IF(Survey_AI!AC50=1,"Auto Grading",IF(Survey_AI!AC50=2,"Fewer Errors",IF(Survey_AI!AC50=3,"Constant Feedback",IF(Survey_AI!AC50=4,"Other","Invalid"))))</f>
        <v>Constant Feedback</v>
      </c>
      <c r="AC50" t="str">
        <f>IF(Survey_AI!AD50=1,"No Student-Teacher Bond",IF(Survey_AI!AD50=2,"Internet Addiction",IF(Survey_AI!AD50=3,"Fewer Interactions",IF(Survey_AI!AD50=4,"Data Loss","Invalid"))))</f>
        <v>Data Loss</v>
      </c>
      <c r="AD50" t="str">
        <f>IF(Survey_AI!AE50=1,"Female",IF(Survey_AI!AE50=2,"Male","Invalid"))</f>
        <v>Female</v>
      </c>
      <c r="AE50" t="str">
        <f>IF(Survey_AI!AF50=1,"Year 2",IF(Survey_AI!AF50=2,"Year 3","Invalid"))</f>
        <v>Year 3</v>
      </c>
      <c r="AF50" t="str">
        <f>IF(Survey_AI!AG50=1,"Economic Cybernetics",IF(Survey_AI!AG50=2,"Statistics &amp; Forecasting",IF(Survey_AI!AG50=3,"Economic Informatics","Invalid")))</f>
        <v>Economic Informatics</v>
      </c>
      <c r="AG50" t="str">
        <f>IF(Survey_AI!AH50=1,"Yes",IF(Survey_AI!AH50=0,"No","Invalid"))</f>
        <v>Yes</v>
      </c>
      <c r="AH50">
        <v>7.7</v>
      </c>
    </row>
    <row r="51" spans="1:34" x14ac:dyDescent="0.3">
      <c r="A51">
        <v>7</v>
      </c>
      <c r="B51" t="s">
        <v>37</v>
      </c>
      <c r="C51" t="str">
        <f>IF(Survey_AI!D51=1, "Yes", IF(Survey_AI!D51=0, "No", ""))</f>
        <v>Yes</v>
      </c>
      <c r="D51" t="str">
        <f>IF(Survey_AI!E51=1, "Yes", IF(Survey_AI!E51=0, "No", ""))</f>
        <v>No</v>
      </c>
      <c r="E51" t="str">
        <f>IF(Survey_AI!F51=1, "Yes", IF(Survey_AI!F51=0, "No", ""))</f>
        <v>Yes</v>
      </c>
      <c r="F51" t="str">
        <f>IF(Survey_AI!G51=1, "Yes", IF(Survey_AI!G51=0, "No", ""))</f>
        <v>No</v>
      </c>
      <c r="G51" t="str">
        <f>IF(Survey_AI!H51=1, "Yes", IF(Survey_AI!H51=0, "No", ""))</f>
        <v>No</v>
      </c>
      <c r="H51" t="str">
        <f>IF(Survey_AI!I51=1, "Strongly Disagree", IF(Survey_AI!I51=2, "Partially Disagree", IF(Survey_AI!I51=3, "Neutral", IF(Survey_AI!I51=4, "Partially Agree", IF(Survey_AI!I51=5, "Fully Agree", "Invalid")))))</f>
        <v>Neutral</v>
      </c>
      <c r="I51" t="str">
        <f>IF(Survey_AI!J51=1, "Strongly Disagree", IF(Survey_AI!J51=2, "Partially Disagree", IF(Survey_AI!J51=3, "Neutral", IF(Survey_AI!J51=4, "Partially Agree", IF(Survey_AI!J51=5, "Fully Agree", "Invalid")))))</f>
        <v>Neutral</v>
      </c>
      <c r="J51" t="str">
        <f>IF(Survey_AI!K51=1, "Strongly Disagree", IF(Survey_AI!K51=2, "Partially Disagree", IF(Survey_AI!K51=3, "Neutral", IF(Survey_AI!K51=4, "Partially Agree", IF(Survey_AI!K51=5, "Fully Agree", "Invalid")))))</f>
        <v>Neutral</v>
      </c>
      <c r="K51" t="str">
        <f>IF(Survey_AI!L51=1, "Strongly Disagree", IF(Survey_AI!L51=2, "Partially Disagree", IF(Survey_AI!L51=3, "Neutral", IF(Survey_AI!L51=4, "Partially Agree", IF(Survey_AI!L51=5, "Fully Agree", "Invalid")))))</f>
        <v>Neutral</v>
      </c>
      <c r="L51" t="str">
        <f>IF(Survey_AI!M51=1, "Strongly Disagree", IF(Survey_AI!M51=2, "Partially Disagree", IF(Survey_AI!M51=3, "Neutral", IF(Survey_AI!M51=4, "Partially Agree", IF(Survey_AI!M51=5, "Fully Agree", "Invalid")))))</f>
        <v>Neutral</v>
      </c>
      <c r="M51" t="str">
        <f>IF(Survey_AI!N51=1, "Strongly Disagree", IF(Survey_AI!N51=2, "Partially Disagree", IF(Survey_AI!N51=3, "Neutral", IF(Survey_AI!N51=4, "Partially Agree", IF(Survey_AI!N51=5, "Fully Agree", "Invalid")))))</f>
        <v>Neutral</v>
      </c>
      <c r="N51" t="str">
        <f>IF(Survey_AI!O51=1, "Strongly Disagree", IF(Survey_AI!O51=2, "Partially Disagree", IF(Survey_AI!O51=3, "Neutral", IF(Survey_AI!O51=4, "Partially Agree", IF(Survey_AI!O51=5, "Fully Agree", "Invalid")))))</f>
        <v>Neutral</v>
      </c>
      <c r="O51" t="str">
        <f>IF(Survey_AI!P51=1, "Strongly Disagree", IF(Survey_AI!P51=2, "Partially Disagree", IF(Survey_AI!P51=3, "Neutral", IF(Survey_AI!P51=4, "Partially Agree", IF(Survey_AI!P51=5, "Fully Agree", "Invalid")))))</f>
        <v>Neutral</v>
      </c>
      <c r="P51" t="str">
        <f>IF(Survey_AI!Q51=1, "Curiosity", IF(Survey_AI!Q51=2, "Fear", IF(Survey_AI!Q51=3, "Indifference", IF(Survey_AI!Q51=4, "Trust", "Invalid"))))</f>
        <v>Curiosity</v>
      </c>
      <c r="Q51" t="s">
        <v>76</v>
      </c>
      <c r="R51" t="str">
        <f>IF(Survey_AI!S51=1, "Yes", IF(Survey_AI!S51=0, "No", ""))</f>
        <v>Yes</v>
      </c>
      <c r="S51" t="str">
        <f>IF(Survey_AI!T51=1, "Yes", IF(Survey_AI!T51=0, "No", ""))</f>
        <v>No</v>
      </c>
      <c r="T51" t="str">
        <f>IF(Survey_AI!U51=1, "Yes", IF(Survey_AI!U51=0, "No", ""))</f>
        <v>No</v>
      </c>
      <c r="U51" t="str">
        <f>IF(Survey_AI!V51=1, "Yes", IF(Survey_AI!V51=0, "No", ""))</f>
        <v>No</v>
      </c>
      <c r="V51" t="str">
        <f>IF(Survey_AI!W51=1, "Yes", IF(Survey_AI!W51=0, "No", ""))</f>
        <v>Yes</v>
      </c>
      <c r="W51" t="str">
        <f>IF(Survey_AI!X51=1, "Yes", IF(Survey_AI!X51=0, "No", ""))</f>
        <v>No</v>
      </c>
      <c r="X51" t="str">
        <f>IF(Survey_AI!Y51=1, "Yes", IF(Survey_AI!Y51=0, "No", ""))</f>
        <v>No</v>
      </c>
      <c r="Y51">
        <v>8</v>
      </c>
      <c r="Z51" t="str">
        <f>IF(Survey_AI!AA51=1,"AI Assistant",IF(Survey_AI!AA51=2,"Time Management",IF(Survey_AI!AA51=3,"Engaging Lessons",IF(Survey_AI!AA51=4,"Other","Invalid"))))</f>
        <v>AI Assistant</v>
      </c>
      <c r="AA51" t="str">
        <f>IF(Survey_AI!AB51=1,"Personalized Lessons",IF(Survey_AI!AB51=2,"Universal Access",IF(Survey_AI!AB51=3,"Engaging Lessons",IF(Survey_AI!AB51=4,"Other","Invalid"))))</f>
        <v>Personalized Lessons</v>
      </c>
      <c r="AB51" t="str">
        <f>IF(Survey_AI!AC51=1,"Auto Grading",IF(Survey_AI!AC51=2,"Fewer Errors",IF(Survey_AI!AC51=3,"Constant Feedback",IF(Survey_AI!AC51=4,"Other","Invalid"))))</f>
        <v>Auto Grading</v>
      </c>
      <c r="AC51" t="str">
        <f>IF(Survey_AI!AD51=1,"No Student-Teacher Bond",IF(Survey_AI!AD51=2,"Internet Addiction",IF(Survey_AI!AD51=3,"Fewer Interactions",IF(Survey_AI!AD51=4,"Data Loss","Invalid"))))</f>
        <v>No Student-Teacher Bond</v>
      </c>
      <c r="AD51" t="str">
        <f>IF(Survey_AI!AE51=1,"Female",IF(Survey_AI!AE51=2,"Male","Invalid"))</f>
        <v>Female</v>
      </c>
      <c r="AE51" t="str">
        <f>IF(Survey_AI!AF51=1,"Year 2",IF(Survey_AI!AF51=2,"Year 3","Invalid"))</f>
        <v>Year 3</v>
      </c>
      <c r="AF51" t="str">
        <f>IF(Survey_AI!AG51=1,"Economic Cybernetics",IF(Survey_AI!AG51=2,"Statistics &amp; Forecasting",IF(Survey_AI!AG51=3,"Economic Informatics","Invalid")))</f>
        <v>Statistics &amp; Forecasting</v>
      </c>
      <c r="AG51" t="str">
        <f>IF(Survey_AI!AH51=1,"Yes",IF(Survey_AI!AH51=0,"No","Invalid"))</f>
        <v>Yes</v>
      </c>
      <c r="AH51">
        <v>7.2</v>
      </c>
    </row>
    <row r="52" spans="1:34" x14ac:dyDescent="0.3">
      <c r="A52">
        <v>3</v>
      </c>
      <c r="B52" t="s">
        <v>37</v>
      </c>
      <c r="C52" t="str">
        <f>IF(Survey_AI!D52=1, "Yes", IF(Survey_AI!D52=0, "No", ""))</f>
        <v>Yes</v>
      </c>
      <c r="D52" t="str">
        <f>IF(Survey_AI!E52=1, "Yes", IF(Survey_AI!E52=0, "No", ""))</f>
        <v>No</v>
      </c>
      <c r="E52" t="str">
        <f>IF(Survey_AI!F52=1, "Yes", IF(Survey_AI!F52=0, "No", ""))</f>
        <v>Yes</v>
      </c>
      <c r="F52" t="str">
        <f>IF(Survey_AI!G52=1, "Yes", IF(Survey_AI!G52=0, "No", ""))</f>
        <v>No</v>
      </c>
      <c r="G52" t="str">
        <f>IF(Survey_AI!H52=1, "Yes", IF(Survey_AI!H52=0, "No", ""))</f>
        <v>No</v>
      </c>
      <c r="H52" t="str">
        <f>IF(Survey_AI!I52=1, "Strongly Disagree", IF(Survey_AI!I52=2, "Partially Disagree", IF(Survey_AI!I52=3, "Neutral", IF(Survey_AI!I52=4, "Partially Agree", IF(Survey_AI!I52=5, "Fully Agree", "Invalid")))))</f>
        <v>Neutral</v>
      </c>
      <c r="I52" t="str">
        <f>IF(Survey_AI!J52=1, "Strongly Disagree", IF(Survey_AI!J52=2, "Partially Disagree", IF(Survey_AI!J52=3, "Neutral", IF(Survey_AI!J52=4, "Partially Agree", IF(Survey_AI!J52=5, "Fully Agree", "Invalid")))))</f>
        <v>Partially Agree</v>
      </c>
      <c r="J52" t="str">
        <f>IF(Survey_AI!K52=1, "Strongly Disagree", IF(Survey_AI!K52=2, "Partially Disagree", IF(Survey_AI!K52=3, "Neutral", IF(Survey_AI!K52=4, "Partially Agree", IF(Survey_AI!K52=5, "Fully Agree", "Invalid")))))</f>
        <v>Partially Agree</v>
      </c>
      <c r="K52" t="str">
        <f>IF(Survey_AI!L52=1, "Strongly Disagree", IF(Survey_AI!L52=2, "Partially Disagree", IF(Survey_AI!L52=3, "Neutral", IF(Survey_AI!L52=4, "Partially Agree", IF(Survey_AI!L52=5, "Fully Agree", "Invalid")))))</f>
        <v>Neutral</v>
      </c>
      <c r="L52" t="str">
        <f>IF(Survey_AI!M52=1, "Strongly Disagree", IF(Survey_AI!M52=2, "Partially Disagree", IF(Survey_AI!M52=3, "Neutral", IF(Survey_AI!M52=4, "Partially Agree", IF(Survey_AI!M52=5, "Fully Agree", "Invalid")))))</f>
        <v>Neutral</v>
      </c>
      <c r="M52" t="str">
        <f>IF(Survey_AI!N52=1, "Strongly Disagree", IF(Survey_AI!N52=2, "Partially Disagree", IF(Survey_AI!N52=3, "Neutral", IF(Survey_AI!N52=4, "Partially Agree", IF(Survey_AI!N52=5, "Fully Agree", "Invalid")))))</f>
        <v>Neutral</v>
      </c>
      <c r="N52" t="str">
        <f>IF(Survey_AI!O52=1, "Strongly Disagree", IF(Survey_AI!O52=2, "Partially Disagree", IF(Survey_AI!O52=3, "Neutral", IF(Survey_AI!O52=4, "Partially Agree", IF(Survey_AI!O52=5, "Fully Agree", "Invalid")))))</f>
        <v>Partially Agree</v>
      </c>
      <c r="O52" t="str">
        <f>IF(Survey_AI!P52=1, "Strongly Disagree", IF(Survey_AI!P52=2, "Partially Disagree", IF(Survey_AI!P52=3, "Neutral", IF(Survey_AI!P52=4, "Partially Agree", IF(Survey_AI!P52=5, "Fully Agree", "Invalid")))))</f>
        <v>Partially Agree</v>
      </c>
      <c r="P52" t="str">
        <f>IF(Survey_AI!Q52=1, "Curiosity", IF(Survey_AI!Q52=2, "Fear", IF(Survey_AI!Q52=3, "Indifference", IF(Survey_AI!Q52=4, "Trust", "Invalid"))))</f>
        <v>Curiosity</v>
      </c>
      <c r="Q52" t="s">
        <v>50</v>
      </c>
      <c r="R52" t="str">
        <f>IF(Survey_AI!S52=1, "Yes", IF(Survey_AI!S52=0, "No", ""))</f>
        <v>No</v>
      </c>
      <c r="S52" t="str">
        <f>IF(Survey_AI!T52=1, "Yes", IF(Survey_AI!T52=0, "No", ""))</f>
        <v>Yes</v>
      </c>
      <c r="T52" t="str">
        <f>IF(Survey_AI!U52=1, "Yes", IF(Survey_AI!U52=0, "No", ""))</f>
        <v>Yes</v>
      </c>
      <c r="U52" t="str">
        <f>IF(Survey_AI!V52=1, "Yes", IF(Survey_AI!V52=0, "No", ""))</f>
        <v>Yes</v>
      </c>
      <c r="V52" t="str">
        <f>IF(Survey_AI!W52=1, "Yes", IF(Survey_AI!W52=0, "No", ""))</f>
        <v>No</v>
      </c>
      <c r="W52" t="str">
        <f>IF(Survey_AI!X52=1, "Yes", IF(Survey_AI!X52=0, "No", ""))</f>
        <v>Yes</v>
      </c>
      <c r="X52" t="str">
        <f>IF(Survey_AI!Y52=1, "Yes", IF(Survey_AI!Y52=0, "No", ""))</f>
        <v>No</v>
      </c>
      <c r="Y52">
        <v>8</v>
      </c>
      <c r="Z52" t="str">
        <f>IF(Survey_AI!AA52=1,"AI Assistant",IF(Survey_AI!AA52=2,"Time Management",IF(Survey_AI!AA52=3,"Engaging Lessons",IF(Survey_AI!AA52=4,"Other","Invalid"))))</f>
        <v>Engaging Lessons</v>
      </c>
      <c r="AA52" t="str">
        <f>IF(Survey_AI!AB52=1,"Personalized Lessons",IF(Survey_AI!AB52=2,"Universal Access",IF(Survey_AI!AB52=3,"Engaging Lessons",IF(Survey_AI!AB52=4,"Other","Invalid"))))</f>
        <v>Personalized Lessons</v>
      </c>
      <c r="AB52" t="str">
        <f>IF(Survey_AI!AC52=1,"Auto Grading",IF(Survey_AI!AC52=2,"Fewer Errors",IF(Survey_AI!AC52=3,"Constant Feedback",IF(Survey_AI!AC52=4,"Other","Invalid"))))</f>
        <v>Constant Feedback</v>
      </c>
      <c r="AC52" t="str">
        <f>IF(Survey_AI!AD52=1,"No Student-Teacher Bond",IF(Survey_AI!AD52=2,"Internet Addiction",IF(Survey_AI!AD52=3,"Fewer Interactions",IF(Survey_AI!AD52=4,"Data Loss","Invalid"))))</f>
        <v>No Student-Teacher Bond</v>
      </c>
      <c r="AD52" t="str">
        <f>IF(Survey_AI!AE52=1,"Female",IF(Survey_AI!AE52=2,"Male","Invalid"))</f>
        <v>Female</v>
      </c>
      <c r="AE52" t="str">
        <f>IF(Survey_AI!AF52=1,"Year 2",IF(Survey_AI!AF52=2,"Year 3","Invalid"))</f>
        <v>Year 3</v>
      </c>
      <c r="AF52" t="str">
        <f>IF(Survey_AI!AG52=1,"Economic Cybernetics",IF(Survey_AI!AG52=2,"Statistics &amp; Forecasting",IF(Survey_AI!AG52=3,"Economic Informatics","Invalid")))</f>
        <v>Statistics &amp; Forecasting</v>
      </c>
      <c r="AG52" t="str">
        <f>IF(Survey_AI!AH52=1,"Yes",IF(Survey_AI!AH52=0,"No","Invalid"))</f>
        <v>Yes</v>
      </c>
      <c r="AH52">
        <v>7.7</v>
      </c>
    </row>
    <row r="53" spans="1:34" x14ac:dyDescent="0.3">
      <c r="A53">
        <v>4</v>
      </c>
      <c r="B53" t="s">
        <v>64</v>
      </c>
      <c r="C53" t="str">
        <f>IF(Survey_AI!D53=1, "Yes", IF(Survey_AI!D53=0, "No", ""))</f>
        <v>Yes</v>
      </c>
      <c r="D53" t="str">
        <f>IF(Survey_AI!E53=1, "Yes", IF(Survey_AI!E53=0, "No", ""))</f>
        <v>Yes</v>
      </c>
      <c r="E53" t="str">
        <f>IF(Survey_AI!F53=1, "Yes", IF(Survey_AI!F53=0, "No", ""))</f>
        <v>Yes</v>
      </c>
      <c r="F53" t="str">
        <f>IF(Survey_AI!G53=1, "Yes", IF(Survey_AI!G53=0, "No", ""))</f>
        <v>Yes</v>
      </c>
      <c r="G53" t="str">
        <f>IF(Survey_AI!H53=1, "Yes", IF(Survey_AI!H53=0, "No", ""))</f>
        <v>No</v>
      </c>
      <c r="H53" t="str">
        <f>IF(Survey_AI!I53=1, "Strongly Disagree", IF(Survey_AI!I53=2, "Partially Disagree", IF(Survey_AI!I53=3, "Neutral", IF(Survey_AI!I53=4, "Partially Agree", IF(Survey_AI!I53=5, "Fully Agree", "Invalid")))))</f>
        <v>Neutral</v>
      </c>
      <c r="I53" t="str">
        <f>IF(Survey_AI!J53=1, "Strongly Disagree", IF(Survey_AI!J53=2, "Partially Disagree", IF(Survey_AI!J53=3, "Neutral", IF(Survey_AI!J53=4, "Partially Agree", IF(Survey_AI!J53=5, "Fully Agree", "Invalid")))))</f>
        <v>Partially Disagree</v>
      </c>
      <c r="J53" t="str">
        <f>IF(Survey_AI!K53=1, "Strongly Disagree", IF(Survey_AI!K53=2, "Partially Disagree", IF(Survey_AI!K53=3, "Neutral", IF(Survey_AI!K53=4, "Partially Agree", IF(Survey_AI!K53=5, "Fully Agree", "Invalid")))))</f>
        <v>Fully Agree</v>
      </c>
      <c r="K53" t="str">
        <f>IF(Survey_AI!L53=1, "Strongly Disagree", IF(Survey_AI!L53=2, "Partially Disagree", IF(Survey_AI!L53=3, "Neutral", IF(Survey_AI!L53=4, "Partially Agree", IF(Survey_AI!L53=5, "Fully Agree", "Invalid")))))</f>
        <v>Strongly Disagree</v>
      </c>
      <c r="L53" t="str">
        <f>IF(Survey_AI!M53=1, "Strongly Disagree", IF(Survey_AI!M53=2, "Partially Disagree", IF(Survey_AI!M53=3, "Neutral", IF(Survey_AI!M53=4, "Partially Agree", IF(Survey_AI!M53=5, "Fully Agree", "Invalid")))))</f>
        <v>Fully Agree</v>
      </c>
      <c r="M53" t="str">
        <f>IF(Survey_AI!N53=1, "Strongly Disagree", IF(Survey_AI!N53=2, "Partially Disagree", IF(Survey_AI!N53=3, "Neutral", IF(Survey_AI!N53=4, "Partially Agree", IF(Survey_AI!N53=5, "Fully Agree", "Invalid")))))</f>
        <v>Partially Disagree</v>
      </c>
      <c r="N53" t="str">
        <f>IF(Survey_AI!O53=1, "Strongly Disagree", IF(Survey_AI!O53=2, "Partially Disagree", IF(Survey_AI!O53=3, "Neutral", IF(Survey_AI!O53=4, "Partially Agree", IF(Survey_AI!O53=5, "Fully Agree", "Invalid")))))</f>
        <v>Partially Agree</v>
      </c>
      <c r="O53" t="str">
        <f>IF(Survey_AI!P53=1, "Strongly Disagree", IF(Survey_AI!P53=2, "Partially Disagree", IF(Survey_AI!P53=3, "Neutral", IF(Survey_AI!P53=4, "Partially Agree", IF(Survey_AI!P53=5, "Fully Agree", "Invalid")))))</f>
        <v>Partially Agree</v>
      </c>
      <c r="P53" t="str">
        <f>IF(Survey_AI!Q53=1, "Curiosity", IF(Survey_AI!Q53=2, "Fear", IF(Survey_AI!Q53=3, "Indifference", IF(Survey_AI!Q53=4, "Trust", "Invalid"))))</f>
        <v>Curiosity</v>
      </c>
      <c r="Q53" t="s">
        <v>77</v>
      </c>
      <c r="R53" t="str">
        <f>IF(Survey_AI!S53=1, "Yes", IF(Survey_AI!S53=0, "No", ""))</f>
        <v>No</v>
      </c>
      <c r="S53" t="str">
        <f>IF(Survey_AI!T53=1, "Yes", IF(Survey_AI!T53=0, "No", ""))</f>
        <v>No</v>
      </c>
      <c r="T53" t="str">
        <f>IF(Survey_AI!U53=1, "Yes", IF(Survey_AI!U53=0, "No", ""))</f>
        <v>Yes</v>
      </c>
      <c r="U53" t="str">
        <f>IF(Survey_AI!V53=1, "Yes", IF(Survey_AI!V53=0, "No", ""))</f>
        <v>Yes</v>
      </c>
      <c r="V53" t="str">
        <f>IF(Survey_AI!W53=1, "Yes", IF(Survey_AI!W53=0, "No", ""))</f>
        <v>No</v>
      </c>
      <c r="W53" t="str">
        <f>IF(Survey_AI!X53=1, "Yes", IF(Survey_AI!X53=0, "No", ""))</f>
        <v>No</v>
      </c>
      <c r="X53" t="str">
        <f>IF(Survey_AI!Y53=1, "Yes", IF(Survey_AI!Y53=0, "No", ""))</f>
        <v>No</v>
      </c>
      <c r="Y53">
        <v>5</v>
      </c>
      <c r="Z53" t="str">
        <f>IF(Survey_AI!AA53=1,"AI Assistant",IF(Survey_AI!AA53=2,"Time Management",IF(Survey_AI!AA53=3,"Engaging Lessons",IF(Survey_AI!AA53=4,"Other","Invalid"))))</f>
        <v>AI Assistant</v>
      </c>
      <c r="AA53" t="str">
        <f>IF(Survey_AI!AB53=1,"Personalized Lessons",IF(Survey_AI!AB53=2,"Universal Access",IF(Survey_AI!AB53=3,"Engaging Lessons",IF(Survey_AI!AB53=4,"Other","Invalid"))))</f>
        <v>Engaging Lessons</v>
      </c>
      <c r="AB53" t="str">
        <f>IF(Survey_AI!AC53=1,"Auto Grading",IF(Survey_AI!AC53=2,"Fewer Errors",IF(Survey_AI!AC53=3,"Constant Feedback",IF(Survey_AI!AC53=4,"Other","Invalid"))))</f>
        <v>Auto Grading</v>
      </c>
      <c r="AC53" t="str">
        <f>IF(Survey_AI!AD53=1,"No Student-Teacher Bond",IF(Survey_AI!AD53=2,"Internet Addiction",IF(Survey_AI!AD53=3,"Fewer Interactions",IF(Survey_AI!AD53=4,"Data Loss","Invalid"))))</f>
        <v>No Student-Teacher Bond</v>
      </c>
      <c r="AD53" t="str">
        <f>IF(Survey_AI!AE53=1,"Female",IF(Survey_AI!AE53=2,"Male","Invalid"))</f>
        <v>Female</v>
      </c>
      <c r="AE53" t="str">
        <f>IF(Survey_AI!AF53=1,"Year 2",IF(Survey_AI!AF53=2,"Year 3","Invalid"))</f>
        <v>Year 3</v>
      </c>
      <c r="AF53" t="str">
        <f>IF(Survey_AI!AG53=1,"Economic Cybernetics",IF(Survey_AI!AG53=2,"Statistics &amp; Forecasting",IF(Survey_AI!AG53=3,"Economic Informatics","Invalid")))</f>
        <v>Statistics &amp; Forecasting</v>
      </c>
      <c r="AG53" t="str">
        <f>IF(Survey_AI!AH53=1,"Yes",IF(Survey_AI!AH53=0,"No","Invalid"))</f>
        <v>No</v>
      </c>
      <c r="AH53">
        <v>6.2</v>
      </c>
    </row>
    <row r="54" spans="1:34" x14ac:dyDescent="0.3">
      <c r="A54">
        <v>7</v>
      </c>
      <c r="B54" t="s">
        <v>37</v>
      </c>
      <c r="C54" t="str">
        <f>IF(Survey_AI!D54=1, "Yes", IF(Survey_AI!D54=0, "No", ""))</f>
        <v>Yes</v>
      </c>
      <c r="D54" t="str">
        <f>IF(Survey_AI!E54=1, "Yes", IF(Survey_AI!E54=0, "No", ""))</f>
        <v>No</v>
      </c>
      <c r="E54" t="str">
        <f>IF(Survey_AI!F54=1, "Yes", IF(Survey_AI!F54=0, "No", ""))</f>
        <v>Yes</v>
      </c>
      <c r="F54" t="str">
        <f>IF(Survey_AI!G54=1, "Yes", IF(Survey_AI!G54=0, "No", ""))</f>
        <v>No</v>
      </c>
      <c r="G54" t="str">
        <f>IF(Survey_AI!H54=1, "Yes", IF(Survey_AI!H54=0, "No", ""))</f>
        <v>No</v>
      </c>
      <c r="H54" t="str">
        <f>IF(Survey_AI!I54=1, "Strongly Disagree", IF(Survey_AI!I54=2, "Partially Disagree", IF(Survey_AI!I54=3, "Neutral", IF(Survey_AI!I54=4, "Partially Agree", IF(Survey_AI!I54=5, "Fully Agree", "Invalid")))))</f>
        <v>Neutral</v>
      </c>
      <c r="I54" t="str">
        <f>IF(Survey_AI!J54=1, "Strongly Disagree", IF(Survey_AI!J54=2, "Partially Disagree", IF(Survey_AI!J54=3, "Neutral", IF(Survey_AI!J54=4, "Partially Agree", IF(Survey_AI!J54=5, "Fully Agree", "Invalid")))))</f>
        <v>Partially Agree</v>
      </c>
      <c r="J54" t="str">
        <f>IF(Survey_AI!K54=1, "Strongly Disagree", IF(Survey_AI!K54=2, "Partially Disagree", IF(Survey_AI!K54=3, "Neutral", IF(Survey_AI!K54=4, "Partially Agree", IF(Survey_AI!K54=5, "Fully Agree", "Invalid")))))</f>
        <v>Partially Agree</v>
      </c>
      <c r="K54" t="str">
        <f>IF(Survey_AI!L54=1, "Strongly Disagree", IF(Survey_AI!L54=2, "Partially Disagree", IF(Survey_AI!L54=3, "Neutral", IF(Survey_AI!L54=4, "Partially Agree", IF(Survey_AI!L54=5, "Fully Agree", "Invalid")))))</f>
        <v>Partially Agree</v>
      </c>
      <c r="L54" t="str">
        <f>IF(Survey_AI!M54=1, "Strongly Disagree", IF(Survey_AI!M54=2, "Partially Disagree", IF(Survey_AI!M54=3, "Neutral", IF(Survey_AI!M54=4, "Partially Agree", IF(Survey_AI!M54=5, "Fully Agree", "Invalid")))))</f>
        <v>Fully Agree</v>
      </c>
      <c r="M54" t="str">
        <f>IF(Survey_AI!N54=1, "Strongly Disagree", IF(Survey_AI!N54=2, "Partially Disagree", IF(Survey_AI!N54=3, "Neutral", IF(Survey_AI!N54=4, "Partially Agree", IF(Survey_AI!N54=5, "Fully Agree", "Invalid")))))</f>
        <v>Partially Agree</v>
      </c>
      <c r="N54" t="str">
        <f>IF(Survey_AI!O54=1, "Strongly Disagree", IF(Survey_AI!O54=2, "Partially Disagree", IF(Survey_AI!O54=3, "Neutral", IF(Survey_AI!O54=4, "Partially Agree", IF(Survey_AI!O54=5, "Fully Agree", "Invalid")))))</f>
        <v>Partially Agree</v>
      </c>
      <c r="O54" t="str">
        <f>IF(Survey_AI!P54=1, "Strongly Disagree", IF(Survey_AI!P54=2, "Partially Disagree", IF(Survey_AI!P54=3, "Neutral", IF(Survey_AI!P54=4, "Partially Agree", IF(Survey_AI!P54=5, "Fully Agree", "Invalid")))))</f>
        <v>Partially Agree</v>
      </c>
      <c r="P54" t="str">
        <f>IF(Survey_AI!Q54=1, "Curiosity", IF(Survey_AI!Q54=2, "Fear", IF(Survey_AI!Q54=3, "Indifference", IF(Survey_AI!Q54=4, "Trust", "Invalid"))))</f>
        <v>Fear</v>
      </c>
      <c r="Q54" t="s">
        <v>78</v>
      </c>
      <c r="R54" t="str">
        <f>IF(Survey_AI!S54=1, "Yes", IF(Survey_AI!S54=0, "No", ""))</f>
        <v>No</v>
      </c>
      <c r="S54" t="str">
        <f>IF(Survey_AI!T54=1, "Yes", IF(Survey_AI!T54=0, "No", ""))</f>
        <v>Yes</v>
      </c>
      <c r="T54" t="str">
        <f>IF(Survey_AI!U54=1, "Yes", IF(Survey_AI!U54=0, "No", ""))</f>
        <v>Yes</v>
      </c>
      <c r="U54" t="str">
        <f>IF(Survey_AI!V54=1, "Yes", IF(Survey_AI!V54=0, "No", ""))</f>
        <v>No</v>
      </c>
      <c r="V54" t="str">
        <f>IF(Survey_AI!W54=1, "Yes", IF(Survey_AI!W54=0, "No", ""))</f>
        <v>No</v>
      </c>
      <c r="W54" t="str">
        <f>IF(Survey_AI!X54=1, "Yes", IF(Survey_AI!X54=0, "No", ""))</f>
        <v>Yes</v>
      </c>
      <c r="X54" t="str">
        <f>IF(Survey_AI!Y54=1, "Yes", IF(Survey_AI!Y54=0, "No", ""))</f>
        <v>No</v>
      </c>
      <c r="Y54">
        <v>6</v>
      </c>
      <c r="Z54" t="str">
        <f>IF(Survey_AI!AA54=1,"AI Assistant",IF(Survey_AI!AA54=2,"Time Management",IF(Survey_AI!AA54=3,"Engaging Lessons",IF(Survey_AI!AA54=4,"Other","Invalid"))))</f>
        <v>Time Management</v>
      </c>
      <c r="AA54" t="str">
        <f>IF(Survey_AI!AB54=1,"Personalized Lessons",IF(Survey_AI!AB54=2,"Universal Access",IF(Survey_AI!AB54=3,"Engaging Lessons",IF(Survey_AI!AB54=4,"Other","Invalid"))))</f>
        <v>Universal Access</v>
      </c>
      <c r="AB54" t="str">
        <f>IF(Survey_AI!AC54=1,"Auto Grading",IF(Survey_AI!AC54=2,"Fewer Errors",IF(Survey_AI!AC54=3,"Constant Feedback",IF(Survey_AI!AC54=4,"Other","Invalid"))))</f>
        <v>Fewer Errors</v>
      </c>
      <c r="AC54" t="str">
        <f>IF(Survey_AI!AD54=1,"No Student-Teacher Bond",IF(Survey_AI!AD54=2,"Internet Addiction",IF(Survey_AI!AD54=3,"Fewer Interactions",IF(Survey_AI!AD54=4,"Data Loss","Invalid"))))</f>
        <v>Internet Addiction</v>
      </c>
      <c r="AD54" t="str">
        <f>IF(Survey_AI!AE54=1,"Female",IF(Survey_AI!AE54=2,"Male","Invalid"))</f>
        <v>Female</v>
      </c>
      <c r="AE54" t="str">
        <f>IF(Survey_AI!AF54=1,"Year 2",IF(Survey_AI!AF54=2,"Year 3","Invalid"))</f>
        <v>Year 3</v>
      </c>
      <c r="AF54" t="str">
        <f>IF(Survey_AI!AG54=1,"Economic Cybernetics",IF(Survey_AI!AG54=2,"Statistics &amp; Forecasting",IF(Survey_AI!AG54=3,"Economic Informatics","Invalid")))</f>
        <v>Statistics &amp; Forecasting</v>
      </c>
      <c r="AG54" t="str">
        <f>IF(Survey_AI!AH54=1,"Yes",IF(Survey_AI!AH54=0,"No","Invalid"))</f>
        <v>Yes</v>
      </c>
      <c r="AH54">
        <v>9.1999999999999993</v>
      </c>
    </row>
    <row r="55" spans="1:34" x14ac:dyDescent="0.3">
      <c r="A55">
        <v>5</v>
      </c>
      <c r="B55" t="s">
        <v>41</v>
      </c>
      <c r="C55" t="str">
        <f>IF(Survey_AI!D55=1, "Yes", IF(Survey_AI!D55=0, "No", ""))</f>
        <v>Yes</v>
      </c>
      <c r="D55" t="str">
        <f>IF(Survey_AI!E55=1, "Yes", IF(Survey_AI!E55=0, "No", ""))</f>
        <v>No</v>
      </c>
      <c r="E55" t="str">
        <f>IF(Survey_AI!F55=1, "Yes", IF(Survey_AI!F55=0, "No", ""))</f>
        <v>No</v>
      </c>
      <c r="F55" t="str">
        <f>IF(Survey_AI!G55=1, "Yes", IF(Survey_AI!G55=0, "No", ""))</f>
        <v>No</v>
      </c>
      <c r="G55" t="str">
        <f>IF(Survey_AI!H55=1, "Yes", IF(Survey_AI!H55=0, "No", ""))</f>
        <v>No</v>
      </c>
      <c r="H55" t="str">
        <f>IF(Survey_AI!I55=1, "Strongly Disagree", IF(Survey_AI!I55=2, "Partially Disagree", IF(Survey_AI!I55=3, "Neutral", IF(Survey_AI!I55=4, "Partially Agree", IF(Survey_AI!I55=5, "Fully Agree", "Invalid")))))</f>
        <v>Partially Disagree</v>
      </c>
      <c r="I55" t="str">
        <f>IF(Survey_AI!J55=1, "Strongly Disagree", IF(Survey_AI!J55=2, "Partially Disagree", IF(Survey_AI!J55=3, "Neutral", IF(Survey_AI!J55=4, "Partially Agree", IF(Survey_AI!J55=5, "Fully Agree", "Invalid")))))</f>
        <v>Partially Disagree</v>
      </c>
      <c r="J55" t="str">
        <f>IF(Survey_AI!K55=1, "Strongly Disagree", IF(Survey_AI!K55=2, "Partially Disagree", IF(Survey_AI!K55=3, "Neutral", IF(Survey_AI!K55=4, "Partially Agree", IF(Survey_AI!K55=5, "Fully Agree", "Invalid")))))</f>
        <v>Fully Agree</v>
      </c>
      <c r="K55" t="str">
        <f>IF(Survey_AI!L55=1, "Strongly Disagree", IF(Survey_AI!L55=2, "Partially Disagree", IF(Survey_AI!L55=3, "Neutral", IF(Survey_AI!L55=4, "Partially Agree", IF(Survey_AI!L55=5, "Fully Agree", "Invalid")))))</f>
        <v>Partially Agree</v>
      </c>
      <c r="L55" t="str">
        <f>IF(Survey_AI!M55=1, "Strongly Disagree", IF(Survey_AI!M55=2, "Partially Disagree", IF(Survey_AI!M55=3, "Neutral", IF(Survey_AI!M55=4, "Partially Agree", IF(Survey_AI!M55=5, "Fully Agree", "Invalid")))))</f>
        <v>Neutral</v>
      </c>
      <c r="M55" t="str">
        <f>IF(Survey_AI!N55=1, "Strongly Disagree", IF(Survey_AI!N55=2, "Partially Disagree", IF(Survey_AI!N55=3, "Neutral", IF(Survey_AI!N55=4, "Partially Agree", IF(Survey_AI!N55=5, "Fully Agree", "Invalid")))))</f>
        <v>Neutral</v>
      </c>
      <c r="N55" t="str">
        <f>IF(Survey_AI!O55=1, "Strongly Disagree", IF(Survey_AI!O55=2, "Partially Disagree", IF(Survey_AI!O55=3, "Neutral", IF(Survey_AI!O55=4, "Partially Agree", IF(Survey_AI!O55=5, "Fully Agree", "Invalid")))))</f>
        <v>Fully Agree</v>
      </c>
      <c r="O55" t="str">
        <f>IF(Survey_AI!P55=1, "Strongly Disagree", IF(Survey_AI!P55=2, "Partially Disagree", IF(Survey_AI!P55=3, "Neutral", IF(Survey_AI!P55=4, "Partially Agree", IF(Survey_AI!P55=5, "Fully Agree", "Invalid")))))</f>
        <v>Partially Agree</v>
      </c>
      <c r="P55" t="str">
        <f>IF(Survey_AI!Q55=1, "Curiosity", IF(Survey_AI!Q55=2, "Fear", IF(Survey_AI!Q55=3, "Indifference", IF(Survey_AI!Q55=4, "Trust", "Invalid"))))</f>
        <v>Trust</v>
      </c>
      <c r="Q55" t="s">
        <v>75</v>
      </c>
      <c r="R55" t="str">
        <f>IF(Survey_AI!S55=1, "Yes", IF(Survey_AI!S55=0, "No", ""))</f>
        <v>Yes</v>
      </c>
      <c r="S55" t="str">
        <f>IF(Survey_AI!T55=1, "Yes", IF(Survey_AI!T55=0, "No", ""))</f>
        <v>Yes</v>
      </c>
      <c r="T55" t="str">
        <f>IF(Survey_AI!U55=1, "Yes", IF(Survey_AI!U55=0, "No", ""))</f>
        <v>No</v>
      </c>
      <c r="U55" t="str">
        <f>IF(Survey_AI!V55=1, "Yes", IF(Survey_AI!V55=0, "No", ""))</f>
        <v>No</v>
      </c>
      <c r="V55" t="str">
        <f>IF(Survey_AI!W55=1, "Yes", IF(Survey_AI!W55=0, "No", ""))</f>
        <v>No</v>
      </c>
      <c r="W55" t="str">
        <f>IF(Survey_AI!X55=1, "Yes", IF(Survey_AI!X55=0, "No", ""))</f>
        <v>Yes</v>
      </c>
      <c r="X55" t="str">
        <f>IF(Survey_AI!Y55=1, "Yes", IF(Survey_AI!Y55=0, "No", ""))</f>
        <v>No</v>
      </c>
      <c r="Y55">
        <v>9</v>
      </c>
      <c r="Z55" t="str">
        <f>IF(Survey_AI!AA55=1,"AI Assistant",IF(Survey_AI!AA55=2,"Time Management",IF(Survey_AI!AA55=3,"Engaging Lessons",IF(Survey_AI!AA55=4,"Other","Invalid"))))</f>
        <v>Time Management</v>
      </c>
      <c r="AA55" t="str">
        <f>IF(Survey_AI!AB55=1,"Personalized Lessons",IF(Survey_AI!AB55=2,"Universal Access",IF(Survey_AI!AB55=3,"Engaging Lessons",IF(Survey_AI!AB55=4,"Other","Invalid"))))</f>
        <v>Universal Access</v>
      </c>
      <c r="AB55" t="str">
        <f>IF(Survey_AI!AC55=1,"Auto Grading",IF(Survey_AI!AC55=2,"Fewer Errors",IF(Survey_AI!AC55=3,"Constant Feedback",IF(Survey_AI!AC55=4,"Other","Invalid"))))</f>
        <v>Fewer Errors</v>
      </c>
      <c r="AC55" t="str">
        <f>IF(Survey_AI!AD55=1,"No Student-Teacher Bond",IF(Survey_AI!AD55=2,"Internet Addiction",IF(Survey_AI!AD55=3,"Fewer Interactions",IF(Survey_AI!AD55=4,"Data Loss","Invalid"))))</f>
        <v>Data Loss</v>
      </c>
      <c r="AD55" t="str">
        <f>IF(Survey_AI!AE55=1,"Female",IF(Survey_AI!AE55=2,"Male","Invalid"))</f>
        <v>Female</v>
      </c>
      <c r="AE55" t="str">
        <f>IF(Survey_AI!AF55=1,"Year 2",IF(Survey_AI!AF55=2,"Year 3","Invalid"))</f>
        <v>Year 3</v>
      </c>
      <c r="AF55" t="str">
        <f>IF(Survey_AI!AG55=1,"Economic Cybernetics",IF(Survey_AI!AG55=2,"Statistics &amp; Forecasting",IF(Survey_AI!AG55=3,"Economic Informatics","Invalid")))</f>
        <v>Statistics &amp; Forecasting</v>
      </c>
      <c r="AG55" t="str">
        <f>IF(Survey_AI!AH55=1,"Yes",IF(Survey_AI!AH55=0,"No","Invalid"))</f>
        <v>No</v>
      </c>
      <c r="AH55">
        <v>7.7</v>
      </c>
    </row>
    <row r="56" spans="1:34" x14ac:dyDescent="0.3">
      <c r="A56">
        <v>5</v>
      </c>
      <c r="B56" t="s">
        <v>41</v>
      </c>
      <c r="C56" t="str">
        <f>IF(Survey_AI!D56=1, "Yes", IF(Survey_AI!D56=0, "No", ""))</f>
        <v>Yes</v>
      </c>
      <c r="D56" t="str">
        <f>IF(Survey_AI!E56=1, "Yes", IF(Survey_AI!E56=0, "No", ""))</f>
        <v>No</v>
      </c>
      <c r="E56" t="str">
        <f>IF(Survey_AI!F56=1, "Yes", IF(Survey_AI!F56=0, "No", ""))</f>
        <v>No</v>
      </c>
      <c r="F56" t="str">
        <f>IF(Survey_AI!G56=1, "Yes", IF(Survey_AI!G56=0, "No", ""))</f>
        <v>No</v>
      </c>
      <c r="G56" t="str">
        <f>IF(Survey_AI!H56=1, "Yes", IF(Survey_AI!H56=0, "No", ""))</f>
        <v>No</v>
      </c>
      <c r="H56" t="str">
        <f>IF(Survey_AI!I56=1, "Strongly Disagree", IF(Survey_AI!I56=2, "Partially Disagree", IF(Survey_AI!I56=3, "Neutral", IF(Survey_AI!I56=4, "Partially Agree", IF(Survey_AI!I56=5, "Fully Agree", "Invalid")))))</f>
        <v>Strongly Disagree</v>
      </c>
      <c r="I56" t="str">
        <f>IF(Survey_AI!J56=1, "Strongly Disagree", IF(Survey_AI!J56=2, "Partially Disagree", IF(Survey_AI!J56=3, "Neutral", IF(Survey_AI!J56=4, "Partially Agree", IF(Survey_AI!J56=5, "Fully Agree", "Invalid")))))</f>
        <v>Partially Agree</v>
      </c>
      <c r="J56" t="str">
        <f>IF(Survey_AI!K56=1, "Strongly Disagree", IF(Survey_AI!K56=2, "Partially Disagree", IF(Survey_AI!K56=3, "Neutral", IF(Survey_AI!K56=4, "Partially Agree", IF(Survey_AI!K56=5, "Fully Agree", "Invalid")))))</f>
        <v>Partially Agree</v>
      </c>
      <c r="K56" t="str">
        <f>IF(Survey_AI!L56=1, "Strongly Disagree", IF(Survey_AI!L56=2, "Partially Disagree", IF(Survey_AI!L56=3, "Neutral", IF(Survey_AI!L56=4, "Partially Agree", IF(Survey_AI!L56=5, "Fully Agree", "Invalid")))))</f>
        <v>Neutral</v>
      </c>
      <c r="L56" t="str">
        <f>IF(Survey_AI!M56=1, "Strongly Disagree", IF(Survey_AI!M56=2, "Partially Disagree", IF(Survey_AI!M56=3, "Neutral", IF(Survey_AI!M56=4, "Partially Agree", IF(Survey_AI!M56=5, "Fully Agree", "Invalid")))))</f>
        <v>Neutral</v>
      </c>
      <c r="M56" t="str">
        <f>IF(Survey_AI!N56=1, "Strongly Disagree", IF(Survey_AI!N56=2, "Partially Disagree", IF(Survey_AI!N56=3, "Neutral", IF(Survey_AI!N56=4, "Partially Agree", IF(Survey_AI!N56=5, "Fully Agree", "Invalid")))))</f>
        <v>Partially Disagree</v>
      </c>
      <c r="N56" t="str">
        <f>IF(Survey_AI!O56=1, "Strongly Disagree", IF(Survey_AI!O56=2, "Partially Disagree", IF(Survey_AI!O56=3, "Neutral", IF(Survey_AI!O56=4, "Partially Agree", IF(Survey_AI!O56=5, "Fully Agree", "Invalid")))))</f>
        <v>Neutral</v>
      </c>
      <c r="O56" t="str">
        <f>IF(Survey_AI!P56=1, "Strongly Disagree", IF(Survey_AI!P56=2, "Partially Disagree", IF(Survey_AI!P56=3, "Neutral", IF(Survey_AI!P56=4, "Partially Agree", IF(Survey_AI!P56=5, "Fully Agree", "Invalid")))))</f>
        <v>Strongly Disagree</v>
      </c>
      <c r="P56" t="str">
        <f>IF(Survey_AI!Q56=1, "Curiosity", IF(Survey_AI!Q56=2, "Fear", IF(Survey_AI!Q56=3, "Indifference", IF(Survey_AI!Q56=4, "Trust", "Invalid"))))</f>
        <v>Curiosity</v>
      </c>
      <c r="Q56" t="s">
        <v>79</v>
      </c>
      <c r="R56" t="str">
        <f>IF(Survey_AI!S56=1, "Yes", IF(Survey_AI!S56=0, "No", ""))</f>
        <v>Yes</v>
      </c>
      <c r="S56" t="str">
        <f>IF(Survey_AI!T56=1, "Yes", IF(Survey_AI!T56=0, "No", ""))</f>
        <v>Yes</v>
      </c>
      <c r="T56" t="str">
        <f>IF(Survey_AI!U56=1, "Yes", IF(Survey_AI!U56=0, "No", ""))</f>
        <v>No</v>
      </c>
      <c r="U56" t="str">
        <f>IF(Survey_AI!V56=1, "Yes", IF(Survey_AI!V56=0, "No", ""))</f>
        <v>Yes</v>
      </c>
      <c r="V56" t="str">
        <f>IF(Survey_AI!W56=1, "Yes", IF(Survey_AI!W56=0, "No", ""))</f>
        <v>Yes</v>
      </c>
      <c r="W56" t="str">
        <f>IF(Survey_AI!X56=1, "Yes", IF(Survey_AI!X56=0, "No", ""))</f>
        <v>No</v>
      </c>
      <c r="X56" t="str">
        <f>IF(Survey_AI!Y56=1, "Yes", IF(Survey_AI!Y56=0, "No", ""))</f>
        <v>No</v>
      </c>
      <c r="Y56">
        <v>7</v>
      </c>
      <c r="Z56" t="str">
        <f>IF(Survey_AI!AA56=1,"AI Assistant",IF(Survey_AI!AA56=2,"Time Management",IF(Survey_AI!AA56=3,"Engaging Lessons",IF(Survey_AI!AA56=4,"Other","Invalid"))))</f>
        <v>AI Assistant</v>
      </c>
      <c r="AA56" t="str">
        <f>IF(Survey_AI!AB56=1,"Personalized Lessons",IF(Survey_AI!AB56=2,"Universal Access",IF(Survey_AI!AB56=3,"Engaging Lessons",IF(Survey_AI!AB56=4,"Other","Invalid"))))</f>
        <v>Engaging Lessons</v>
      </c>
      <c r="AB56" t="str">
        <f>IF(Survey_AI!AC56=1,"Auto Grading",IF(Survey_AI!AC56=2,"Fewer Errors",IF(Survey_AI!AC56=3,"Constant Feedback",IF(Survey_AI!AC56=4,"Other","Invalid"))))</f>
        <v>Fewer Errors</v>
      </c>
      <c r="AC56" t="str">
        <f>IF(Survey_AI!AD56=1,"No Student-Teacher Bond",IF(Survey_AI!AD56=2,"Internet Addiction",IF(Survey_AI!AD56=3,"Fewer Interactions",IF(Survey_AI!AD56=4,"Data Loss","Invalid"))))</f>
        <v>Internet Addiction</v>
      </c>
      <c r="AD56" t="str">
        <f>IF(Survey_AI!AE56=1,"Female",IF(Survey_AI!AE56=2,"Male","Invalid"))</f>
        <v>Male</v>
      </c>
      <c r="AE56" t="str">
        <f>IF(Survey_AI!AF56=1,"Year 2",IF(Survey_AI!AF56=2,"Year 3","Invalid"))</f>
        <v>Year 3</v>
      </c>
      <c r="AF56" t="str">
        <f>IF(Survey_AI!AG56=1,"Economic Cybernetics",IF(Survey_AI!AG56=2,"Statistics &amp; Forecasting",IF(Survey_AI!AG56=3,"Economic Informatics","Invalid")))</f>
        <v>Statistics &amp; Forecasting</v>
      </c>
      <c r="AG56" t="str">
        <f>IF(Survey_AI!AH56=1,"Yes",IF(Survey_AI!AH56=0,"No","Invalid"))</f>
        <v>No</v>
      </c>
      <c r="AH56">
        <v>7.2</v>
      </c>
    </row>
    <row r="57" spans="1:34" x14ac:dyDescent="0.3">
      <c r="A57">
        <v>6</v>
      </c>
      <c r="B57" t="s">
        <v>35</v>
      </c>
      <c r="C57" t="str">
        <f>IF(Survey_AI!D57=1, "Yes", IF(Survey_AI!D57=0, "No", ""))</f>
        <v>Yes</v>
      </c>
      <c r="D57" t="str">
        <f>IF(Survey_AI!E57=1, "Yes", IF(Survey_AI!E57=0, "No", ""))</f>
        <v>Yes</v>
      </c>
      <c r="E57" t="str">
        <f>IF(Survey_AI!F57=1, "Yes", IF(Survey_AI!F57=0, "No", ""))</f>
        <v>No</v>
      </c>
      <c r="F57" t="str">
        <f>IF(Survey_AI!G57=1, "Yes", IF(Survey_AI!G57=0, "No", ""))</f>
        <v>No</v>
      </c>
      <c r="G57" t="str">
        <f>IF(Survey_AI!H57=1, "Yes", IF(Survey_AI!H57=0, "No", ""))</f>
        <v>No</v>
      </c>
      <c r="H57" t="str">
        <f>IF(Survey_AI!I57=1, "Strongly Disagree", IF(Survey_AI!I57=2, "Partially Disagree", IF(Survey_AI!I57=3, "Neutral", IF(Survey_AI!I57=4, "Partially Agree", IF(Survey_AI!I57=5, "Fully Agree", "Invalid")))))</f>
        <v>Partially Disagree</v>
      </c>
      <c r="I57" t="str">
        <f>IF(Survey_AI!J57=1, "Strongly Disagree", IF(Survey_AI!J57=2, "Partially Disagree", IF(Survey_AI!J57=3, "Neutral", IF(Survey_AI!J57=4, "Partially Agree", IF(Survey_AI!J57=5, "Fully Agree", "Invalid")))))</f>
        <v>Neutral</v>
      </c>
      <c r="J57" t="str">
        <f>IF(Survey_AI!K57=1, "Strongly Disagree", IF(Survey_AI!K57=2, "Partially Disagree", IF(Survey_AI!K57=3, "Neutral", IF(Survey_AI!K57=4, "Partially Agree", IF(Survey_AI!K57=5, "Fully Agree", "Invalid")))))</f>
        <v>Fully Agree</v>
      </c>
      <c r="K57" t="str">
        <f>IF(Survey_AI!L57=1, "Strongly Disagree", IF(Survey_AI!L57=2, "Partially Disagree", IF(Survey_AI!L57=3, "Neutral", IF(Survey_AI!L57=4, "Partially Agree", IF(Survey_AI!L57=5, "Fully Agree", "Invalid")))))</f>
        <v>Strongly Disagree</v>
      </c>
      <c r="L57" t="str">
        <f>IF(Survey_AI!M57=1, "Strongly Disagree", IF(Survey_AI!M57=2, "Partially Disagree", IF(Survey_AI!M57=3, "Neutral", IF(Survey_AI!M57=4, "Partially Agree", IF(Survey_AI!M57=5, "Fully Agree", "Invalid")))))</f>
        <v>Partially Agree</v>
      </c>
      <c r="M57" t="str">
        <f>IF(Survey_AI!N57=1, "Strongly Disagree", IF(Survey_AI!N57=2, "Partially Disagree", IF(Survey_AI!N57=3, "Neutral", IF(Survey_AI!N57=4, "Partially Agree", IF(Survey_AI!N57=5, "Fully Agree", "Invalid")))))</f>
        <v>Fully Agree</v>
      </c>
      <c r="N57" t="str">
        <f>IF(Survey_AI!O57=1, "Strongly Disagree", IF(Survey_AI!O57=2, "Partially Disagree", IF(Survey_AI!O57=3, "Neutral", IF(Survey_AI!O57=4, "Partially Agree", IF(Survey_AI!O57=5, "Fully Agree", "Invalid")))))</f>
        <v>Fully Agree</v>
      </c>
      <c r="O57" t="str">
        <f>IF(Survey_AI!P57=1, "Strongly Disagree", IF(Survey_AI!P57=2, "Partially Disagree", IF(Survey_AI!P57=3, "Neutral", IF(Survey_AI!P57=4, "Partially Agree", IF(Survey_AI!P57=5, "Fully Agree", "Invalid")))))</f>
        <v>Partially Agree</v>
      </c>
      <c r="P57" t="str">
        <f>IF(Survey_AI!Q57=1, "Curiosity", IF(Survey_AI!Q57=2, "Fear", IF(Survey_AI!Q57=3, "Indifference", IF(Survey_AI!Q57=4, "Trust", "Invalid"))))</f>
        <v>Curiosity</v>
      </c>
      <c r="Q57" t="s">
        <v>80</v>
      </c>
      <c r="R57" t="str">
        <f>IF(Survey_AI!S57=1, "Yes", IF(Survey_AI!S57=0, "No", ""))</f>
        <v>Yes</v>
      </c>
      <c r="S57" t="str">
        <f>IF(Survey_AI!T57=1, "Yes", IF(Survey_AI!T57=0, "No", ""))</f>
        <v>Yes</v>
      </c>
      <c r="T57" t="str">
        <f>IF(Survey_AI!U57=1, "Yes", IF(Survey_AI!U57=0, "No", ""))</f>
        <v>Yes</v>
      </c>
      <c r="U57" t="str">
        <f>IF(Survey_AI!V57=1, "Yes", IF(Survey_AI!V57=0, "No", ""))</f>
        <v>No</v>
      </c>
      <c r="V57" t="str">
        <f>IF(Survey_AI!W57=1, "Yes", IF(Survey_AI!W57=0, "No", ""))</f>
        <v>Yes</v>
      </c>
      <c r="W57" t="str">
        <f>IF(Survey_AI!X57=1, "Yes", IF(Survey_AI!X57=0, "No", ""))</f>
        <v>No</v>
      </c>
      <c r="X57" t="str">
        <f>IF(Survey_AI!Y57=1, "Yes", IF(Survey_AI!Y57=0, "No", ""))</f>
        <v>No</v>
      </c>
      <c r="Y57">
        <v>10</v>
      </c>
      <c r="Z57" t="str">
        <f>IF(Survey_AI!AA57=1,"AI Assistant",IF(Survey_AI!AA57=2,"Time Management",IF(Survey_AI!AA57=3,"Engaging Lessons",IF(Survey_AI!AA57=4,"Other","Invalid"))))</f>
        <v>AI Assistant</v>
      </c>
      <c r="AA57" t="str">
        <f>IF(Survey_AI!AB57=1,"Personalized Lessons",IF(Survey_AI!AB57=2,"Universal Access",IF(Survey_AI!AB57=3,"Engaging Lessons",IF(Survey_AI!AB57=4,"Other","Invalid"))))</f>
        <v>Universal Access</v>
      </c>
      <c r="AB57" t="str">
        <f>IF(Survey_AI!AC57=1,"Auto Grading",IF(Survey_AI!AC57=2,"Fewer Errors",IF(Survey_AI!AC57=3,"Constant Feedback",IF(Survey_AI!AC57=4,"Other","Invalid"))))</f>
        <v>Constant Feedback</v>
      </c>
      <c r="AC57" t="str">
        <f>IF(Survey_AI!AD57=1,"No Student-Teacher Bond",IF(Survey_AI!AD57=2,"Internet Addiction",IF(Survey_AI!AD57=3,"Fewer Interactions",IF(Survey_AI!AD57=4,"Data Loss","Invalid"))))</f>
        <v>No Student-Teacher Bond</v>
      </c>
      <c r="AD57" t="str">
        <f>IF(Survey_AI!AE57=1,"Female",IF(Survey_AI!AE57=2,"Male","Invalid"))</f>
        <v>Female</v>
      </c>
      <c r="AE57" t="str">
        <f>IF(Survey_AI!AF57=1,"Year 2",IF(Survey_AI!AF57=2,"Year 3","Invalid"))</f>
        <v>Year 3</v>
      </c>
      <c r="AF57" t="str">
        <f>IF(Survey_AI!AG57=1,"Economic Cybernetics",IF(Survey_AI!AG57=2,"Statistics &amp; Forecasting",IF(Survey_AI!AG57=3,"Economic Informatics","Invalid")))</f>
        <v>Economic Cybernetics</v>
      </c>
      <c r="AG57" t="str">
        <f>IF(Survey_AI!AH57=1,"Yes",IF(Survey_AI!AH57=0,"No","Invalid"))</f>
        <v>No</v>
      </c>
      <c r="AH57">
        <v>7.2</v>
      </c>
    </row>
    <row r="58" spans="1:34" x14ac:dyDescent="0.3">
      <c r="A58">
        <v>5</v>
      </c>
      <c r="B58" t="s">
        <v>41</v>
      </c>
      <c r="C58" t="str">
        <f>IF(Survey_AI!D58=1, "Yes", IF(Survey_AI!D58=0, "No", ""))</f>
        <v>Yes</v>
      </c>
      <c r="D58" t="str">
        <f>IF(Survey_AI!E58=1, "Yes", IF(Survey_AI!E58=0, "No", ""))</f>
        <v>No</v>
      </c>
      <c r="E58" t="str">
        <f>IF(Survey_AI!F58=1, "Yes", IF(Survey_AI!F58=0, "No", ""))</f>
        <v>No</v>
      </c>
      <c r="F58" t="str">
        <f>IF(Survey_AI!G58=1, "Yes", IF(Survey_AI!G58=0, "No", ""))</f>
        <v>No</v>
      </c>
      <c r="G58" t="str">
        <f>IF(Survey_AI!H58=1, "Yes", IF(Survey_AI!H58=0, "No", ""))</f>
        <v>No</v>
      </c>
      <c r="H58" t="str">
        <f>IF(Survey_AI!I58=1, "Strongly Disagree", IF(Survey_AI!I58=2, "Partially Disagree", IF(Survey_AI!I58=3, "Neutral", IF(Survey_AI!I58=4, "Partially Agree", IF(Survey_AI!I58=5, "Fully Agree", "Invalid")))))</f>
        <v>Partially Disagree</v>
      </c>
      <c r="I58" t="str">
        <f>IF(Survey_AI!J58=1, "Strongly Disagree", IF(Survey_AI!J58=2, "Partially Disagree", IF(Survey_AI!J58=3, "Neutral", IF(Survey_AI!J58=4, "Partially Agree", IF(Survey_AI!J58=5, "Fully Agree", "Invalid")))))</f>
        <v>Partially Agree</v>
      </c>
      <c r="J58" t="str">
        <f>IF(Survey_AI!K58=1, "Strongly Disagree", IF(Survey_AI!K58=2, "Partially Disagree", IF(Survey_AI!K58=3, "Neutral", IF(Survey_AI!K58=4, "Partially Agree", IF(Survey_AI!K58=5, "Fully Agree", "Invalid")))))</f>
        <v>Partially Agree</v>
      </c>
      <c r="K58" t="str">
        <f>IF(Survey_AI!L58=1, "Strongly Disagree", IF(Survey_AI!L58=2, "Partially Disagree", IF(Survey_AI!L58=3, "Neutral", IF(Survey_AI!L58=4, "Partially Agree", IF(Survey_AI!L58=5, "Fully Agree", "Invalid")))))</f>
        <v>Partially Disagree</v>
      </c>
      <c r="L58" t="str">
        <f>IF(Survey_AI!M58=1, "Strongly Disagree", IF(Survey_AI!M58=2, "Partially Disagree", IF(Survey_AI!M58=3, "Neutral", IF(Survey_AI!M58=4, "Partially Agree", IF(Survey_AI!M58=5, "Fully Agree", "Invalid")))))</f>
        <v>Partially Agree</v>
      </c>
      <c r="M58" t="str">
        <f>IF(Survey_AI!N58=1, "Strongly Disagree", IF(Survey_AI!N58=2, "Partially Disagree", IF(Survey_AI!N58=3, "Neutral", IF(Survey_AI!N58=4, "Partially Agree", IF(Survey_AI!N58=5, "Fully Agree", "Invalid")))))</f>
        <v>Partially Disagree</v>
      </c>
      <c r="N58" t="str">
        <f>IF(Survey_AI!O58=1, "Strongly Disagree", IF(Survey_AI!O58=2, "Partially Disagree", IF(Survey_AI!O58=3, "Neutral", IF(Survey_AI!O58=4, "Partially Agree", IF(Survey_AI!O58=5, "Fully Agree", "Invalid")))))</f>
        <v>Partially Agree</v>
      </c>
      <c r="O58" t="str">
        <f>IF(Survey_AI!P58=1, "Strongly Disagree", IF(Survey_AI!P58=2, "Partially Disagree", IF(Survey_AI!P58=3, "Neutral", IF(Survey_AI!P58=4, "Partially Agree", IF(Survey_AI!P58=5, "Fully Agree", "Invalid")))))</f>
        <v>Partially Agree</v>
      </c>
      <c r="P58" t="str">
        <f>IF(Survey_AI!Q58=1, "Curiosity", IF(Survey_AI!Q58=2, "Fear", IF(Survey_AI!Q58=3, "Indifference", IF(Survey_AI!Q58=4, "Trust", "Invalid"))))</f>
        <v>Curiosity</v>
      </c>
      <c r="Q58" t="s">
        <v>54</v>
      </c>
      <c r="R58" t="str">
        <f>IF(Survey_AI!S58=1, "Yes", IF(Survey_AI!S58=0, "No", ""))</f>
        <v>No</v>
      </c>
      <c r="S58" t="str">
        <f>IF(Survey_AI!T58=1, "Yes", IF(Survey_AI!T58=0, "No", ""))</f>
        <v>Yes</v>
      </c>
      <c r="T58" t="str">
        <f>IF(Survey_AI!U58=1, "Yes", IF(Survey_AI!U58=0, "No", ""))</f>
        <v>Yes</v>
      </c>
      <c r="U58" t="str">
        <f>IF(Survey_AI!V58=1, "Yes", IF(Survey_AI!V58=0, "No", ""))</f>
        <v>Yes</v>
      </c>
      <c r="V58" t="str">
        <f>IF(Survey_AI!W58=1, "Yes", IF(Survey_AI!W58=0, "No", ""))</f>
        <v>Yes</v>
      </c>
      <c r="W58" t="str">
        <f>IF(Survey_AI!X58=1, "Yes", IF(Survey_AI!X58=0, "No", ""))</f>
        <v>Yes</v>
      </c>
      <c r="X58" t="str">
        <f>IF(Survey_AI!Y58=1, "Yes", IF(Survey_AI!Y58=0, "No", ""))</f>
        <v>No</v>
      </c>
      <c r="Y58">
        <v>8</v>
      </c>
      <c r="Z58" t="str">
        <f>IF(Survey_AI!AA58=1,"AI Assistant",IF(Survey_AI!AA58=2,"Time Management",IF(Survey_AI!AA58=3,"Engaging Lessons",IF(Survey_AI!AA58=4,"Other","Invalid"))))</f>
        <v>Engaging Lessons</v>
      </c>
      <c r="AA58" t="str">
        <f>IF(Survey_AI!AB58=1,"Personalized Lessons",IF(Survey_AI!AB58=2,"Universal Access",IF(Survey_AI!AB58=3,"Engaging Lessons",IF(Survey_AI!AB58=4,"Other","Invalid"))))</f>
        <v>Universal Access</v>
      </c>
      <c r="AB58" t="str">
        <f>IF(Survey_AI!AC58=1,"Auto Grading",IF(Survey_AI!AC58=2,"Fewer Errors",IF(Survey_AI!AC58=3,"Constant Feedback",IF(Survey_AI!AC58=4,"Other","Invalid"))))</f>
        <v>Constant Feedback</v>
      </c>
      <c r="AC58" t="str">
        <f>IF(Survey_AI!AD58=1,"No Student-Teacher Bond",IF(Survey_AI!AD58=2,"Internet Addiction",IF(Survey_AI!AD58=3,"Fewer Interactions",IF(Survey_AI!AD58=4,"Data Loss","Invalid"))))</f>
        <v>No Student-Teacher Bond</v>
      </c>
      <c r="AD58" t="str">
        <f>IF(Survey_AI!AE58=1,"Female",IF(Survey_AI!AE58=2,"Male","Invalid"))</f>
        <v>Female</v>
      </c>
      <c r="AE58" t="str">
        <f>IF(Survey_AI!AF58=1,"Year 2",IF(Survey_AI!AF58=2,"Year 3","Invalid"))</f>
        <v>Year 2</v>
      </c>
      <c r="AF58" t="str">
        <f>IF(Survey_AI!AG58=1,"Economic Cybernetics",IF(Survey_AI!AG58=2,"Statistics &amp; Forecasting",IF(Survey_AI!AG58=3,"Economic Informatics","Invalid")))</f>
        <v>Economic Cybernetics</v>
      </c>
      <c r="AG58" t="str">
        <f>IF(Survey_AI!AH58=1,"Yes",IF(Survey_AI!AH58=0,"No","Invalid"))</f>
        <v>Yes</v>
      </c>
      <c r="AH58">
        <v>9.1999999999999993</v>
      </c>
    </row>
    <row r="59" spans="1:34" x14ac:dyDescent="0.3">
      <c r="A59">
        <v>8</v>
      </c>
      <c r="B59" t="s">
        <v>64</v>
      </c>
      <c r="C59" t="str">
        <f>IF(Survey_AI!D59=1, "Yes", IF(Survey_AI!D59=0, "No", ""))</f>
        <v>Yes</v>
      </c>
      <c r="D59" t="str">
        <f>IF(Survey_AI!E59=1, "Yes", IF(Survey_AI!E59=0, "No", ""))</f>
        <v>Yes</v>
      </c>
      <c r="E59" t="str">
        <f>IF(Survey_AI!F59=1, "Yes", IF(Survey_AI!F59=0, "No", ""))</f>
        <v>Yes</v>
      </c>
      <c r="F59" t="str">
        <f>IF(Survey_AI!G59=1, "Yes", IF(Survey_AI!G59=0, "No", ""))</f>
        <v>Yes</v>
      </c>
      <c r="G59" t="str">
        <f>IF(Survey_AI!H59=1, "Yes", IF(Survey_AI!H59=0, "No", ""))</f>
        <v>No</v>
      </c>
      <c r="H59" t="str">
        <f>IF(Survey_AI!I59=1, "Strongly Disagree", IF(Survey_AI!I59=2, "Partially Disagree", IF(Survey_AI!I59=3, "Neutral", IF(Survey_AI!I59=4, "Partially Agree", IF(Survey_AI!I59=5, "Fully Agree", "Invalid")))))</f>
        <v>Strongly Disagree</v>
      </c>
      <c r="I59" t="str">
        <f>IF(Survey_AI!J59=1, "Strongly Disagree", IF(Survey_AI!J59=2, "Partially Disagree", IF(Survey_AI!J59=3, "Neutral", IF(Survey_AI!J59=4, "Partially Agree", IF(Survey_AI!J59=5, "Fully Agree", "Invalid")))))</f>
        <v>Partially Disagree</v>
      </c>
      <c r="J59" t="str">
        <f>IF(Survey_AI!K59=1, "Strongly Disagree", IF(Survey_AI!K59=2, "Partially Disagree", IF(Survey_AI!K59=3, "Neutral", IF(Survey_AI!K59=4, "Partially Agree", IF(Survey_AI!K59=5, "Fully Agree", "Invalid")))))</f>
        <v>Fully Agree</v>
      </c>
      <c r="K59" t="str">
        <f>IF(Survey_AI!L59=1, "Strongly Disagree", IF(Survey_AI!L59=2, "Partially Disagree", IF(Survey_AI!L59=3, "Neutral", IF(Survey_AI!L59=4, "Partially Agree", IF(Survey_AI!L59=5, "Fully Agree", "Invalid")))))</f>
        <v>Neutral</v>
      </c>
      <c r="L59" t="str">
        <f>IF(Survey_AI!M59=1, "Strongly Disagree", IF(Survey_AI!M59=2, "Partially Disagree", IF(Survey_AI!M59=3, "Neutral", IF(Survey_AI!M59=4, "Partially Agree", IF(Survey_AI!M59=5, "Fully Agree", "Invalid")))))</f>
        <v>Fully Agree</v>
      </c>
      <c r="M59" t="str">
        <f>IF(Survey_AI!N59=1, "Strongly Disagree", IF(Survey_AI!N59=2, "Partially Disagree", IF(Survey_AI!N59=3, "Neutral", IF(Survey_AI!N59=4, "Partially Agree", IF(Survey_AI!N59=5, "Fully Agree", "Invalid")))))</f>
        <v>Neutral</v>
      </c>
      <c r="N59" t="str">
        <f>IF(Survey_AI!O59=1, "Strongly Disagree", IF(Survey_AI!O59=2, "Partially Disagree", IF(Survey_AI!O59=3, "Neutral", IF(Survey_AI!O59=4, "Partially Agree", IF(Survey_AI!O59=5, "Fully Agree", "Invalid")))))</f>
        <v>Partially Agree</v>
      </c>
      <c r="O59" t="str">
        <f>IF(Survey_AI!P59=1, "Strongly Disagree", IF(Survey_AI!P59=2, "Partially Disagree", IF(Survey_AI!P59=3, "Neutral", IF(Survey_AI!P59=4, "Partially Agree", IF(Survey_AI!P59=5, "Fully Agree", "Invalid")))))</f>
        <v>Neutral</v>
      </c>
      <c r="P59" t="str">
        <f>IF(Survey_AI!Q59=1, "Curiosity", IF(Survey_AI!Q59=2, "Fear", IF(Survey_AI!Q59=3, "Indifference", IF(Survey_AI!Q59=4, "Trust", "Invalid"))))</f>
        <v>Indifference</v>
      </c>
      <c r="Q59" t="s">
        <v>70</v>
      </c>
      <c r="R59" t="str">
        <f>IF(Survey_AI!S59=1, "Yes", IF(Survey_AI!S59=0, "No", ""))</f>
        <v>Yes</v>
      </c>
      <c r="S59" t="str">
        <f>IF(Survey_AI!T59=1, "Yes", IF(Survey_AI!T59=0, "No", ""))</f>
        <v>Yes</v>
      </c>
      <c r="T59" t="str">
        <f>IF(Survey_AI!U59=1, "Yes", IF(Survey_AI!U59=0, "No", ""))</f>
        <v>Yes</v>
      </c>
      <c r="U59" t="str">
        <f>IF(Survey_AI!V59=1, "Yes", IF(Survey_AI!V59=0, "No", ""))</f>
        <v>Yes</v>
      </c>
      <c r="V59" t="str">
        <f>IF(Survey_AI!W59=1, "Yes", IF(Survey_AI!W59=0, "No", ""))</f>
        <v>Yes</v>
      </c>
      <c r="W59" t="str">
        <f>IF(Survey_AI!X59=1, "Yes", IF(Survey_AI!X59=0, "No", ""))</f>
        <v>Yes</v>
      </c>
      <c r="X59" t="str">
        <f>IF(Survey_AI!Y59=1, "Yes", IF(Survey_AI!Y59=0, "No", ""))</f>
        <v>Yes</v>
      </c>
      <c r="Y59">
        <v>8</v>
      </c>
      <c r="Z59" t="str">
        <f>IF(Survey_AI!AA59=1,"AI Assistant",IF(Survey_AI!AA59=2,"Time Management",IF(Survey_AI!AA59=3,"Engaging Lessons",IF(Survey_AI!AA59=4,"Other","Invalid"))))</f>
        <v>AI Assistant</v>
      </c>
      <c r="AA59" t="str">
        <f>IF(Survey_AI!AB59=1,"Personalized Lessons",IF(Survey_AI!AB59=2,"Universal Access",IF(Survey_AI!AB59=3,"Engaging Lessons",IF(Survey_AI!AB59=4,"Other","Invalid"))))</f>
        <v>Universal Access</v>
      </c>
      <c r="AB59" t="str">
        <f>IF(Survey_AI!AC59=1,"Auto Grading",IF(Survey_AI!AC59=2,"Fewer Errors",IF(Survey_AI!AC59=3,"Constant Feedback",IF(Survey_AI!AC59=4,"Other","Invalid"))))</f>
        <v>Auto Grading</v>
      </c>
      <c r="AC59" t="str">
        <f>IF(Survey_AI!AD59=1,"No Student-Teacher Bond",IF(Survey_AI!AD59=2,"Internet Addiction",IF(Survey_AI!AD59=3,"Fewer Interactions",IF(Survey_AI!AD59=4,"Data Loss","Invalid"))))</f>
        <v>Internet Addiction</v>
      </c>
      <c r="AD59" t="str">
        <f>IF(Survey_AI!AE59=1,"Female",IF(Survey_AI!AE59=2,"Male","Invalid"))</f>
        <v>Female</v>
      </c>
      <c r="AE59" t="str">
        <f>IF(Survey_AI!AF59=1,"Year 2",IF(Survey_AI!AF59=2,"Year 3","Invalid"))</f>
        <v>Year 3</v>
      </c>
      <c r="AF59" t="str">
        <f>IF(Survey_AI!AG59=1,"Economic Cybernetics",IF(Survey_AI!AG59=2,"Statistics &amp; Forecasting",IF(Survey_AI!AG59=3,"Economic Informatics","Invalid")))</f>
        <v>Statistics &amp; Forecasting</v>
      </c>
      <c r="AG59" t="str">
        <f>IF(Survey_AI!AH59=1,"Yes",IF(Survey_AI!AH59=0,"No","Invalid"))</f>
        <v>Yes</v>
      </c>
      <c r="AH59">
        <v>7.7</v>
      </c>
    </row>
    <row r="60" spans="1:34" x14ac:dyDescent="0.3">
      <c r="A60">
        <v>4</v>
      </c>
      <c r="B60" t="s">
        <v>56</v>
      </c>
      <c r="C60" t="str">
        <f>IF(Survey_AI!D60=1, "Yes", IF(Survey_AI!D60=0, "No", ""))</f>
        <v>No</v>
      </c>
      <c r="D60" t="str">
        <f>IF(Survey_AI!E60=1, "Yes", IF(Survey_AI!E60=0, "No", ""))</f>
        <v>No</v>
      </c>
      <c r="E60" t="str">
        <f>IF(Survey_AI!F60=1, "Yes", IF(Survey_AI!F60=0, "No", ""))</f>
        <v>No</v>
      </c>
      <c r="F60" t="str">
        <f>IF(Survey_AI!G60=1, "Yes", IF(Survey_AI!G60=0, "No", ""))</f>
        <v>No</v>
      </c>
      <c r="G60" t="str">
        <f>IF(Survey_AI!H60=1, "Yes", IF(Survey_AI!H60=0, "No", ""))</f>
        <v>Yes</v>
      </c>
      <c r="H60" t="str">
        <f>IF(Survey_AI!I60=1, "Strongly Disagree", IF(Survey_AI!I60=2, "Partially Disagree", IF(Survey_AI!I60=3, "Neutral", IF(Survey_AI!I60=4, "Partially Agree", IF(Survey_AI!I60=5, "Fully Agree", "Invalid")))))</f>
        <v>Partially Disagree</v>
      </c>
      <c r="I60" t="str">
        <f>IF(Survey_AI!J60=1, "Strongly Disagree", IF(Survey_AI!J60=2, "Partially Disagree", IF(Survey_AI!J60=3, "Neutral", IF(Survey_AI!J60=4, "Partially Agree", IF(Survey_AI!J60=5, "Fully Agree", "Invalid")))))</f>
        <v>Partially Disagree</v>
      </c>
      <c r="J60" t="str">
        <f>IF(Survey_AI!K60=1, "Strongly Disagree", IF(Survey_AI!K60=2, "Partially Disagree", IF(Survey_AI!K60=3, "Neutral", IF(Survey_AI!K60=4, "Partially Agree", IF(Survey_AI!K60=5, "Fully Agree", "Invalid")))))</f>
        <v>Fully Agree</v>
      </c>
      <c r="K60" t="str">
        <f>IF(Survey_AI!L60=1, "Strongly Disagree", IF(Survey_AI!L60=2, "Partially Disagree", IF(Survey_AI!L60=3, "Neutral", IF(Survey_AI!L60=4, "Partially Agree", IF(Survey_AI!L60=5, "Fully Agree", "Invalid")))))</f>
        <v>Partially Disagree</v>
      </c>
      <c r="L60" t="str">
        <f>IF(Survey_AI!M60=1, "Strongly Disagree", IF(Survey_AI!M60=2, "Partially Disagree", IF(Survey_AI!M60=3, "Neutral", IF(Survey_AI!M60=4, "Partially Agree", IF(Survey_AI!M60=5, "Fully Agree", "Invalid")))))</f>
        <v>Partially Agree</v>
      </c>
      <c r="M60" t="str">
        <f>IF(Survey_AI!N60=1, "Strongly Disagree", IF(Survey_AI!N60=2, "Partially Disagree", IF(Survey_AI!N60=3, "Neutral", IF(Survey_AI!N60=4, "Partially Agree", IF(Survey_AI!N60=5, "Fully Agree", "Invalid")))))</f>
        <v>Partially Disagree</v>
      </c>
      <c r="N60" t="str">
        <f>IF(Survey_AI!O60=1, "Strongly Disagree", IF(Survey_AI!O60=2, "Partially Disagree", IF(Survey_AI!O60=3, "Neutral", IF(Survey_AI!O60=4, "Partially Agree", IF(Survey_AI!O60=5, "Fully Agree", "Invalid")))))</f>
        <v>Fully Agree</v>
      </c>
      <c r="O60" t="str">
        <f>IF(Survey_AI!P60=1, "Strongly Disagree", IF(Survey_AI!P60=2, "Partially Disagree", IF(Survey_AI!P60=3, "Neutral", IF(Survey_AI!P60=4, "Partially Agree", IF(Survey_AI!P60=5, "Fully Agree", "Invalid")))))</f>
        <v>Neutral</v>
      </c>
      <c r="P60" t="str">
        <f>IF(Survey_AI!Q60=1, "Curiosity", IF(Survey_AI!Q60=2, "Fear", IF(Survey_AI!Q60=3, "Indifference", IF(Survey_AI!Q60=4, "Trust", "Invalid"))))</f>
        <v>Curiosity</v>
      </c>
      <c r="Q60" t="s">
        <v>81</v>
      </c>
      <c r="R60" t="str">
        <f>IF(Survey_AI!S60=1, "Yes", IF(Survey_AI!S60=0, "No", ""))</f>
        <v>Yes</v>
      </c>
      <c r="S60" t="str">
        <f>IF(Survey_AI!T60=1, "Yes", IF(Survey_AI!T60=0, "No", ""))</f>
        <v>Yes</v>
      </c>
      <c r="T60" t="str">
        <f>IF(Survey_AI!U60=1, "Yes", IF(Survey_AI!U60=0, "No", ""))</f>
        <v>Yes</v>
      </c>
      <c r="U60" t="str">
        <f>IF(Survey_AI!V60=1, "Yes", IF(Survey_AI!V60=0, "No", ""))</f>
        <v>Yes</v>
      </c>
      <c r="V60" t="str">
        <f>IF(Survey_AI!W60=1, "Yes", IF(Survey_AI!W60=0, "No", ""))</f>
        <v>Yes</v>
      </c>
      <c r="W60" t="str">
        <f>IF(Survey_AI!X60=1, "Yes", IF(Survey_AI!X60=0, "No", ""))</f>
        <v>No</v>
      </c>
      <c r="X60" t="str">
        <f>IF(Survey_AI!Y60=1, "Yes", IF(Survey_AI!Y60=0, "No", ""))</f>
        <v>No</v>
      </c>
      <c r="Y60">
        <v>10</v>
      </c>
      <c r="Z60" t="str">
        <f>IF(Survey_AI!AA60=1,"AI Assistant",IF(Survey_AI!AA60=2,"Time Management",IF(Survey_AI!AA60=3,"Engaging Lessons",IF(Survey_AI!AA60=4,"Other","Invalid"))))</f>
        <v>AI Assistant</v>
      </c>
      <c r="AA60" t="str">
        <f>IF(Survey_AI!AB60=1,"Personalized Lessons",IF(Survey_AI!AB60=2,"Universal Access",IF(Survey_AI!AB60=3,"Engaging Lessons",IF(Survey_AI!AB60=4,"Other","Invalid"))))</f>
        <v>Universal Access</v>
      </c>
      <c r="AB60" t="str">
        <f>IF(Survey_AI!AC60=1,"Auto Grading",IF(Survey_AI!AC60=2,"Fewer Errors",IF(Survey_AI!AC60=3,"Constant Feedback",IF(Survey_AI!AC60=4,"Other","Invalid"))))</f>
        <v>Fewer Errors</v>
      </c>
      <c r="AC60" t="str">
        <f>IF(Survey_AI!AD60=1,"No Student-Teacher Bond",IF(Survey_AI!AD60=2,"Internet Addiction",IF(Survey_AI!AD60=3,"Fewer Interactions",IF(Survey_AI!AD60=4,"Data Loss","Invalid"))))</f>
        <v>Data Loss</v>
      </c>
      <c r="AD60" t="str">
        <f>IF(Survey_AI!AE60=1,"Female",IF(Survey_AI!AE60=2,"Male","Invalid"))</f>
        <v>Female</v>
      </c>
      <c r="AE60" t="str">
        <f>IF(Survey_AI!AF60=1,"Year 2",IF(Survey_AI!AF60=2,"Year 3","Invalid"))</f>
        <v>Year 2</v>
      </c>
      <c r="AF60" t="str">
        <f>IF(Survey_AI!AG60=1,"Economic Cybernetics",IF(Survey_AI!AG60=2,"Statistics &amp; Forecasting",IF(Survey_AI!AG60=3,"Economic Informatics","Invalid")))</f>
        <v>Economic Cybernetics</v>
      </c>
      <c r="AG60" t="str">
        <f>IF(Survey_AI!AH60=1,"Yes",IF(Survey_AI!AH60=0,"No","Invalid"))</f>
        <v>Yes</v>
      </c>
      <c r="AH60">
        <v>9.6999999999999993</v>
      </c>
    </row>
    <row r="61" spans="1:34" x14ac:dyDescent="0.3">
      <c r="A61">
        <v>5</v>
      </c>
      <c r="B61" t="s">
        <v>51</v>
      </c>
      <c r="C61" t="str">
        <f>IF(Survey_AI!D61=1, "Yes", IF(Survey_AI!D61=0, "No", ""))</f>
        <v>Yes</v>
      </c>
      <c r="D61" t="str">
        <f>IF(Survey_AI!E61=1, "Yes", IF(Survey_AI!E61=0, "No", ""))</f>
        <v>Yes</v>
      </c>
      <c r="E61" t="str">
        <f>IF(Survey_AI!F61=1, "Yes", IF(Survey_AI!F61=0, "No", ""))</f>
        <v>Yes</v>
      </c>
      <c r="F61" t="str">
        <f>IF(Survey_AI!G61=1, "Yes", IF(Survey_AI!G61=0, "No", ""))</f>
        <v>No</v>
      </c>
      <c r="G61" t="str">
        <f>IF(Survey_AI!H61=1, "Yes", IF(Survey_AI!H61=0, "No", ""))</f>
        <v>No</v>
      </c>
      <c r="H61" t="str">
        <f>IF(Survey_AI!I61=1, "Strongly Disagree", IF(Survey_AI!I61=2, "Partially Disagree", IF(Survey_AI!I61=3, "Neutral", IF(Survey_AI!I61=4, "Partially Agree", IF(Survey_AI!I61=5, "Fully Agree", "Invalid")))))</f>
        <v>Strongly Disagree</v>
      </c>
      <c r="I61" t="str">
        <f>IF(Survey_AI!J61=1, "Strongly Disagree", IF(Survey_AI!J61=2, "Partially Disagree", IF(Survey_AI!J61=3, "Neutral", IF(Survey_AI!J61=4, "Partially Agree", IF(Survey_AI!J61=5, "Fully Agree", "Invalid")))))</f>
        <v>Partially Disagree</v>
      </c>
      <c r="J61" t="str">
        <f>IF(Survey_AI!K61=1, "Strongly Disagree", IF(Survey_AI!K61=2, "Partially Disagree", IF(Survey_AI!K61=3, "Neutral", IF(Survey_AI!K61=4, "Partially Agree", IF(Survey_AI!K61=5, "Fully Agree", "Invalid")))))</f>
        <v>Fully Agree</v>
      </c>
      <c r="K61" t="str">
        <f>IF(Survey_AI!L61=1, "Strongly Disagree", IF(Survey_AI!L61=2, "Partially Disagree", IF(Survey_AI!L61=3, "Neutral", IF(Survey_AI!L61=4, "Partially Agree", IF(Survey_AI!L61=5, "Fully Agree", "Invalid")))))</f>
        <v>Strongly Disagree</v>
      </c>
      <c r="L61" t="str">
        <f>IF(Survey_AI!M61=1, "Strongly Disagree", IF(Survey_AI!M61=2, "Partially Disagree", IF(Survey_AI!M61=3, "Neutral", IF(Survey_AI!M61=4, "Partially Agree", IF(Survey_AI!M61=5, "Fully Agree", "Invalid")))))</f>
        <v>Partially Disagree</v>
      </c>
      <c r="M61" t="str">
        <f>IF(Survey_AI!N61=1, "Strongly Disagree", IF(Survey_AI!N61=2, "Partially Disagree", IF(Survey_AI!N61=3, "Neutral", IF(Survey_AI!N61=4, "Partially Agree", IF(Survey_AI!N61=5, "Fully Agree", "Invalid")))))</f>
        <v>Strongly Disagree</v>
      </c>
      <c r="N61" t="str">
        <f>IF(Survey_AI!O61=1, "Strongly Disagree", IF(Survey_AI!O61=2, "Partially Disagree", IF(Survey_AI!O61=3, "Neutral", IF(Survey_AI!O61=4, "Partially Agree", IF(Survey_AI!O61=5, "Fully Agree", "Invalid")))))</f>
        <v>Fully Agree</v>
      </c>
      <c r="O61" t="str">
        <f>IF(Survey_AI!P61=1, "Strongly Disagree", IF(Survey_AI!P61=2, "Partially Disagree", IF(Survey_AI!P61=3, "Neutral", IF(Survey_AI!P61=4, "Partially Agree", IF(Survey_AI!P61=5, "Fully Agree", "Invalid")))))</f>
        <v>Partially Disagree</v>
      </c>
      <c r="P61" t="str">
        <f>IF(Survey_AI!Q61=1, "Curiosity", IF(Survey_AI!Q61=2, "Fear", IF(Survey_AI!Q61=3, "Indifference", IF(Survey_AI!Q61=4, "Trust", "Invalid"))))</f>
        <v>Trust</v>
      </c>
      <c r="Q61" t="s">
        <v>49</v>
      </c>
      <c r="R61" t="str">
        <f>IF(Survey_AI!S61=1, "Yes", IF(Survey_AI!S61=0, "No", ""))</f>
        <v>Yes</v>
      </c>
      <c r="S61" t="str">
        <f>IF(Survey_AI!T61=1, "Yes", IF(Survey_AI!T61=0, "No", ""))</f>
        <v>Yes</v>
      </c>
      <c r="T61" t="str">
        <f>IF(Survey_AI!U61=1, "Yes", IF(Survey_AI!U61=0, "No", ""))</f>
        <v>Yes</v>
      </c>
      <c r="U61" t="str">
        <f>IF(Survey_AI!V61=1, "Yes", IF(Survey_AI!V61=0, "No", ""))</f>
        <v>Yes</v>
      </c>
      <c r="V61" t="str">
        <f>IF(Survey_AI!W61=1, "Yes", IF(Survey_AI!W61=0, "No", ""))</f>
        <v>Yes</v>
      </c>
      <c r="W61" t="str">
        <f>IF(Survey_AI!X61=1, "Yes", IF(Survey_AI!X61=0, "No", ""))</f>
        <v>Yes</v>
      </c>
      <c r="X61" t="str">
        <f>IF(Survey_AI!Y61=1, "Yes", IF(Survey_AI!Y61=0, "No", ""))</f>
        <v>No</v>
      </c>
      <c r="Y61">
        <v>10</v>
      </c>
      <c r="Z61" t="str">
        <f>IF(Survey_AI!AA61=1,"AI Assistant",IF(Survey_AI!AA61=2,"Time Management",IF(Survey_AI!AA61=3,"Engaging Lessons",IF(Survey_AI!AA61=4,"Other","Invalid"))))</f>
        <v>Time Management</v>
      </c>
      <c r="AA61" t="str">
        <f>IF(Survey_AI!AB61=1,"Personalized Lessons",IF(Survey_AI!AB61=2,"Universal Access",IF(Survey_AI!AB61=3,"Engaging Lessons",IF(Survey_AI!AB61=4,"Other","Invalid"))))</f>
        <v>Universal Access</v>
      </c>
      <c r="AB61" t="str">
        <f>IF(Survey_AI!AC61=1,"Auto Grading",IF(Survey_AI!AC61=2,"Fewer Errors",IF(Survey_AI!AC61=3,"Constant Feedback",IF(Survey_AI!AC61=4,"Other","Invalid"))))</f>
        <v>Constant Feedback</v>
      </c>
      <c r="AC61" t="str">
        <f>IF(Survey_AI!AD61=1,"No Student-Teacher Bond",IF(Survey_AI!AD61=2,"Internet Addiction",IF(Survey_AI!AD61=3,"Fewer Interactions",IF(Survey_AI!AD61=4,"Data Loss","Invalid"))))</f>
        <v>Internet Addiction</v>
      </c>
      <c r="AD61" t="str">
        <f>IF(Survey_AI!AE61=1,"Female",IF(Survey_AI!AE61=2,"Male","Invalid"))</f>
        <v>Male</v>
      </c>
      <c r="AE61" t="str">
        <f>IF(Survey_AI!AF61=1,"Year 2",IF(Survey_AI!AF61=2,"Year 3","Invalid"))</f>
        <v>Year 2</v>
      </c>
      <c r="AF61" t="str">
        <f>IF(Survey_AI!AG61=1,"Economic Cybernetics",IF(Survey_AI!AG61=2,"Statistics &amp; Forecasting",IF(Survey_AI!AG61=3,"Economic Informatics","Invalid")))</f>
        <v>Economic Cybernetics</v>
      </c>
      <c r="AG61" t="str">
        <f>IF(Survey_AI!AH61=1,"Yes",IF(Survey_AI!AH61=0,"No","Invalid"))</f>
        <v>Yes</v>
      </c>
      <c r="AH61">
        <v>7.7</v>
      </c>
    </row>
    <row r="62" spans="1:34" x14ac:dyDescent="0.3">
      <c r="A62">
        <v>6</v>
      </c>
      <c r="B62" t="s">
        <v>51</v>
      </c>
      <c r="C62" t="str">
        <f>IF(Survey_AI!D62=1, "Yes", IF(Survey_AI!D62=0, "No", ""))</f>
        <v>Yes</v>
      </c>
      <c r="D62" t="str">
        <f>IF(Survey_AI!E62=1, "Yes", IF(Survey_AI!E62=0, "No", ""))</f>
        <v>Yes</v>
      </c>
      <c r="E62" t="str">
        <f>IF(Survey_AI!F62=1, "Yes", IF(Survey_AI!F62=0, "No", ""))</f>
        <v>Yes</v>
      </c>
      <c r="F62" t="str">
        <f>IF(Survey_AI!G62=1, "Yes", IF(Survey_AI!G62=0, "No", ""))</f>
        <v>No</v>
      </c>
      <c r="G62" t="str">
        <f>IF(Survey_AI!H62=1, "Yes", IF(Survey_AI!H62=0, "No", ""))</f>
        <v>No</v>
      </c>
      <c r="H62" t="str">
        <f>IF(Survey_AI!I62=1, "Strongly Disagree", IF(Survey_AI!I62=2, "Partially Disagree", IF(Survey_AI!I62=3, "Neutral", IF(Survey_AI!I62=4, "Partially Agree", IF(Survey_AI!I62=5, "Fully Agree", "Invalid")))))</f>
        <v>Strongly Disagree</v>
      </c>
      <c r="I62" t="str">
        <f>IF(Survey_AI!J62=1, "Strongly Disagree", IF(Survey_AI!J62=2, "Partially Disagree", IF(Survey_AI!J62=3, "Neutral", IF(Survey_AI!J62=4, "Partially Agree", IF(Survey_AI!J62=5, "Fully Agree", "Invalid")))))</f>
        <v>Partially Disagree</v>
      </c>
      <c r="J62" t="str">
        <f>IF(Survey_AI!K62=1, "Strongly Disagree", IF(Survey_AI!K62=2, "Partially Disagree", IF(Survey_AI!K62=3, "Neutral", IF(Survey_AI!K62=4, "Partially Agree", IF(Survey_AI!K62=5, "Fully Agree", "Invalid")))))</f>
        <v>Fully Agree</v>
      </c>
      <c r="K62" t="str">
        <f>IF(Survey_AI!L62=1, "Strongly Disagree", IF(Survey_AI!L62=2, "Partially Disagree", IF(Survey_AI!L62=3, "Neutral", IF(Survey_AI!L62=4, "Partially Agree", IF(Survey_AI!L62=5, "Fully Agree", "Invalid")))))</f>
        <v>Strongly Disagree</v>
      </c>
      <c r="L62" t="str">
        <f>IF(Survey_AI!M62=1, "Strongly Disagree", IF(Survey_AI!M62=2, "Partially Disagree", IF(Survey_AI!M62=3, "Neutral", IF(Survey_AI!M62=4, "Partially Agree", IF(Survey_AI!M62=5, "Fully Agree", "Invalid")))))</f>
        <v>Partially Disagree</v>
      </c>
      <c r="M62" t="str">
        <f>IF(Survey_AI!N62=1, "Strongly Disagree", IF(Survey_AI!N62=2, "Partially Disagree", IF(Survey_AI!N62=3, "Neutral", IF(Survey_AI!N62=4, "Partially Agree", IF(Survey_AI!N62=5, "Fully Agree", "Invalid")))))</f>
        <v>Strongly Disagree</v>
      </c>
      <c r="N62" t="str">
        <f>IF(Survey_AI!O62=1, "Strongly Disagree", IF(Survey_AI!O62=2, "Partially Disagree", IF(Survey_AI!O62=3, "Neutral", IF(Survey_AI!O62=4, "Partially Agree", IF(Survey_AI!O62=5, "Fully Agree", "Invalid")))))</f>
        <v>Fully Agree</v>
      </c>
      <c r="O62" t="str">
        <f>IF(Survey_AI!P62=1, "Strongly Disagree", IF(Survey_AI!P62=2, "Partially Disagree", IF(Survey_AI!P62=3, "Neutral", IF(Survey_AI!P62=4, "Partially Agree", IF(Survey_AI!P62=5, "Fully Agree", "Invalid")))))</f>
        <v>Partially Disagree</v>
      </c>
      <c r="P62" t="str">
        <f>IF(Survey_AI!Q62=1, "Curiosity", IF(Survey_AI!Q62=2, "Fear", IF(Survey_AI!Q62=3, "Indifference", IF(Survey_AI!Q62=4, "Trust", "Invalid"))))</f>
        <v>Curiosity</v>
      </c>
      <c r="Q62" t="s">
        <v>49</v>
      </c>
      <c r="R62" t="str">
        <f>IF(Survey_AI!S62=1, "Yes", IF(Survey_AI!S62=0, "No", ""))</f>
        <v>Yes</v>
      </c>
      <c r="S62" t="str">
        <f>IF(Survey_AI!T62=1, "Yes", IF(Survey_AI!T62=0, "No", ""))</f>
        <v>Yes</v>
      </c>
      <c r="T62" t="str">
        <f>IF(Survey_AI!U62=1, "Yes", IF(Survey_AI!U62=0, "No", ""))</f>
        <v>Yes</v>
      </c>
      <c r="U62" t="str">
        <f>IF(Survey_AI!V62=1, "Yes", IF(Survey_AI!V62=0, "No", ""))</f>
        <v>Yes</v>
      </c>
      <c r="V62" t="str">
        <f>IF(Survey_AI!W62=1, "Yes", IF(Survey_AI!W62=0, "No", ""))</f>
        <v>Yes</v>
      </c>
      <c r="W62" t="str">
        <f>IF(Survey_AI!X62=1, "Yes", IF(Survey_AI!X62=0, "No", ""))</f>
        <v>Yes</v>
      </c>
      <c r="X62" t="str">
        <f>IF(Survey_AI!Y62=1, "Yes", IF(Survey_AI!Y62=0, "No", ""))</f>
        <v>No</v>
      </c>
      <c r="Y62">
        <v>10</v>
      </c>
      <c r="Z62" t="str">
        <f>IF(Survey_AI!AA62=1,"AI Assistant",IF(Survey_AI!AA62=2,"Time Management",IF(Survey_AI!AA62=3,"Engaging Lessons",IF(Survey_AI!AA62=4,"Other","Invalid"))))</f>
        <v>Time Management</v>
      </c>
      <c r="AA62" t="str">
        <f>IF(Survey_AI!AB62=1,"Personalized Lessons",IF(Survey_AI!AB62=2,"Universal Access",IF(Survey_AI!AB62=3,"Engaging Lessons",IF(Survey_AI!AB62=4,"Other","Invalid"))))</f>
        <v>Universal Access</v>
      </c>
      <c r="AB62" t="str">
        <f>IF(Survey_AI!AC62=1,"Auto Grading",IF(Survey_AI!AC62=2,"Fewer Errors",IF(Survey_AI!AC62=3,"Constant Feedback",IF(Survey_AI!AC62=4,"Other","Invalid"))))</f>
        <v>Constant Feedback</v>
      </c>
      <c r="AC62" t="str">
        <f>IF(Survey_AI!AD62=1,"No Student-Teacher Bond",IF(Survey_AI!AD62=2,"Internet Addiction",IF(Survey_AI!AD62=3,"Fewer Interactions",IF(Survey_AI!AD62=4,"Data Loss","Invalid"))))</f>
        <v>Internet Addiction</v>
      </c>
      <c r="AD62" t="str">
        <f>IF(Survey_AI!AE62=1,"Female",IF(Survey_AI!AE62=2,"Male","Invalid"))</f>
        <v>Male</v>
      </c>
      <c r="AE62" t="str">
        <f>IF(Survey_AI!AF62=1,"Year 2",IF(Survey_AI!AF62=2,"Year 3","Invalid"))</f>
        <v>Year 2</v>
      </c>
      <c r="AF62" t="str">
        <f>IF(Survey_AI!AG62=1,"Economic Cybernetics",IF(Survey_AI!AG62=2,"Statistics &amp; Forecasting",IF(Survey_AI!AG62=3,"Economic Informatics","Invalid")))</f>
        <v>Economic Cybernetics</v>
      </c>
      <c r="AG62" t="str">
        <f>IF(Survey_AI!AH62=1,"Yes",IF(Survey_AI!AH62=0,"No","Invalid"))</f>
        <v>Yes</v>
      </c>
      <c r="AH62">
        <v>9.6999999999999993</v>
      </c>
    </row>
    <row r="63" spans="1:34" x14ac:dyDescent="0.3">
      <c r="A63">
        <v>4</v>
      </c>
      <c r="B63" t="s">
        <v>37</v>
      </c>
      <c r="C63" t="str">
        <f>IF(Survey_AI!D63=1, "Yes", IF(Survey_AI!D63=0, "No", ""))</f>
        <v>Yes</v>
      </c>
      <c r="D63" t="str">
        <f>IF(Survey_AI!E63=1, "Yes", IF(Survey_AI!E63=0, "No", ""))</f>
        <v>No</v>
      </c>
      <c r="E63" t="str">
        <f>IF(Survey_AI!F63=1, "Yes", IF(Survey_AI!F63=0, "No", ""))</f>
        <v>Yes</v>
      </c>
      <c r="F63" t="str">
        <f>IF(Survey_AI!G63=1, "Yes", IF(Survey_AI!G63=0, "No", ""))</f>
        <v>No</v>
      </c>
      <c r="G63" t="str">
        <f>IF(Survey_AI!H63=1, "Yes", IF(Survey_AI!H63=0, "No", ""))</f>
        <v>No</v>
      </c>
      <c r="H63" t="str">
        <f>IF(Survey_AI!I63=1, "Strongly Disagree", IF(Survey_AI!I63=2, "Partially Disagree", IF(Survey_AI!I63=3, "Neutral", IF(Survey_AI!I63=4, "Partially Agree", IF(Survey_AI!I63=5, "Fully Agree", "Invalid")))))</f>
        <v>Partially Agree</v>
      </c>
      <c r="I63" t="str">
        <f>IF(Survey_AI!J63=1, "Strongly Disagree", IF(Survey_AI!J63=2, "Partially Disagree", IF(Survey_AI!J63=3, "Neutral", IF(Survey_AI!J63=4, "Partially Agree", IF(Survey_AI!J63=5, "Fully Agree", "Invalid")))))</f>
        <v>Partially Agree</v>
      </c>
      <c r="J63" t="str">
        <f>IF(Survey_AI!K63=1, "Strongly Disagree", IF(Survey_AI!K63=2, "Partially Disagree", IF(Survey_AI!K63=3, "Neutral", IF(Survey_AI!K63=4, "Partially Agree", IF(Survey_AI!K63=5, "Fully Agree", "Invalid")))))</f>
        <v>Fully Agree</v>
      </c>
      <c r="K63" t="str">
        <f>IF(Survey_AI!L63=1, "Strongly Disagree", IF(Survey_AI!L63=2, "Partially Disagree", IF(Survey_AI!L63=3, "Neutral", IF(Survey_AI!L63=4, "Partially Agree", IF(Survey_AI!L63=5, "Fully Agree", "Invalid")))))</f>
        <v>Partially Agree</v>
      </c>
      <c r="L63" t="str">
        <f>IF(Survey_AI!M63=1, "Strongly Disagree", IF(Survey_AI!M63=2, "Partially Disagree", IF(Survey_AI!M63=3, "Neutral", IF(Survey_AI!M63=4, "Partially Agree", IF(Survey_AI!M63=5, "Fully Agree", "Invalid")))))</f>
        <v>Partially Disagree</v>
      </c>
      <c r="M63" t="str">
        <f>IF(Survey_AI!N63=1, "Strongly Disagree", IF(Survey_AI!N63=2, "Partially Disagree", IF(Survey_AI!N63=3, "Neutral", IF(Survey_AI!N63=4, "Partially Agree", IF(Survey_AI!N63=5, "Fully Agree", "Invalid")))))</f>
        <v>Strongly Disagree</v>
      </c>
      <c r="N63" t="str">
        <f>IF(Survey_AI!O63=1, "Strongly Disagree", IF(Survey_AI!O63=2, "Partially Disagree", IF(Survey_AI!O63=3, "Neutral", IF(Survey_AI!O63=4, "Partially Agree", IF(Survey_AI!O63=5, "Fully Agree", "Invalid")))))</f>
        <v>Fully Agree</v>
      </c>
      <c r="O63" t="str">
        <f>IF(Survey_AI!P63=1, "Strongly Disagree", IF(Survey_AI!P63=2, "Partially Disagree", IF(Survey_AI!P63=3, "Neutral", IF(Survey_AI!P63=4, "Partially Agree", IF(Survey_AI!P63=5, "Fully Agree", "Invalid")))))</f>
        <v>Partially Agree</v>
      </c>
      <c r="P63" t="str">
        <f>IF(Survey_AI!Q63=1, "Curiosity", IF(Survey_AI!Q63=2, "Fear", IF(Survey_AI!Q63=3, "Indifference", IF(Survey_AI!Q63=4, "Trust", "Invalid"))))</f>
        <v>Curiosity</v>
      </c>
      <c r="Q63" t="s">
        <v>42</v>
      </c>
      <c r="R63" t="str">
        <f>IF(Survey_AI!S63=1, "Yes", IF(Survey_AI!S63=0, "No", ""))</f>
        <v>Yes</v>
      </c>
      <c r="S63" t="str">
        <f>IF(Survey_AI!T63=1, "Yes", IF(Survey_AI!T63=0, "No", ""))</f>
        <v>Yes</v>
      </c>
      <c r="T63" t="str">
        <f>IF(Survey_AI!U63=1, "Yes", IF(Survey_AI!U63=0, "No", ""))</f>
        <v>Yes</v>
      </c>
      <c r="U63" t="str">
        <f>IF(Survey_AI!V63=1, "Yes", IF(Survey_AI!V63=0, "No", ""))</f>
        <v>Yes</v>
      </c>
      <c r="V63" t="str">
        <f>IF(Survey_AI!W63=1, "Yes", IF(Survey_AI!W63=0, "No", ""))</f>
        <v>No</v>
      </c>
      <c r="W63" t="str">
        <f>IF(Survey_AI!X63=1, "Yes", IF(Survey_AI!X63=0, "No", ""))</f>
        <v>No</v>
      </c>
      <c r="X63" t="str">
        <f>IF(Survey_AI!Y63=1, "Yes", IF(Survey_AI!Y63=0, "No", ""))</f>
        <v>No</v>
      </c>
      <c r="Y63">
        <v>10</v>
      </c>
      <c r="Z63" t="str">
        <f>IF(Survey_AI!AA63=1,"AI Assistant",IF(Survey_AI!AA63=2,"Time Management",IF(Survey_AI!AA63=3,"Engaging Lessons",IF(Survey_AI!AA63=4,"Other","Invalid"))))</f>
        <v>Engaging Lessons</v>
      </c>
      <c r="AA63" t="str">
        <f>IF(Survey_AI!AB63=1,"Personalized Lessons",IF(Survey_AI!AB63=2,"Universal Access",IF(Survey_AI!AB63=3,"Engaging Lessons",IF(Survey_AI!AB63=4,"Other","Invalid"))))</f>
        <v>Personalized Lessons</v>
      </c>
      <c r="AB63" t="str">
        <f>IF(Survey_AI!AC63=1,"Auto Grading",IF(Survey_AI!AC63=2,"Fewer Errors",IF(Survey_AI!AC63=3,"Constant Feedback",IF(Survey_AI!AC63=4,"Other","Invalid"))))</f>
        <v>Constant Feedback</v>
      </c>
      <c r="AC63" t="str">
        <f>IF(Survey_AI!AD63=1,"No Student-Teacher Bond",IF(Survey_AI!AD63=2,"Internet Addiction",IF(Survey_AI!AD63=3,"Fewer Interactions",IF(Survey_AI!AD63=4,"Data Loss","Invalid"))))</f>
        <v>Fewer Interactions</v>
      </c>
      <c r="AD63" t="str">
        <f>IF(Survey_AI!AE63=1,"Female",IF(Survey_AI!AE63=2,"Male","Invalid"))</f>
        <v>Male</v>
      </c>
      <c r="AE63" t="str">
        <f>IF(Survey_AI!AF63=1,"Year 2",IF(Survey_AI!AF63=2,"Year 3","Invalid"))</f>
        <v>Year 3</v>
      </c>
      <c r="AF63" t="str">
        <f>IF(Survey_AI!AG63=1,"Economic Cybernetics",IF(Survey_AI!AG63=2,"Statistics &amp; Forecasting",IF(Survey_AI!AG63=3,"Economic Informatics","Invalid")))</f>
        <v>Statistics &amp; Forecasting</v>
      </c>
      <c r="AG63" t="str">
        <f>IF(Survey_AI!AH63=1,"Yes",IF(Survey_AI!AH63=0,"No","Invalid"))</f>
        <v>Yes</v>
      </c>
      <c r="AH63">
        <v>8.1999999999999993</v>
      </c>
    </row>
    <row r="64" spans="1:34" x14ac:dyDescent="0.3">
      <c r="A64">
        <v>8</v>
      </c>
      <c r="B64" t="s">
        <v>59</v>
      </c>
      <c r="C64" t="str">
        <f>IF(Survey_AI!D64=1, "Yes", IF(Survey_AI!D64=0, "No", ""))</f>
        <v>Yes</v>
      </c>
      <c r="D64" t="str">
        <f>IF(Survey_AI!E64=1, "Yes", IF(Survey_AI!E64=0, "No", ""))</f>
        <v>No</v>
      </c>
      <c r="E64" t="str">
        <f>IF(Survey_AI!F64=1, "Yes", IF(Survey_AI!F64=0, "No", ""))</f>
        <v>Yes</v>
      </c>
      <c r="F64" t="str">
        <f>IF(Survey_AI!G64=1, "Yes", IF(Survey_AI!G64=0, "No", ""))</f>
        <v>Yes</v>
      </c>
      <c r="G64" t="str">
        <f>IF(Survey_AI!H64=1, "Yes", IF(Survey_AI!H64=0, "No", ""))</f>
        <v>No</v>
      </c>
      <c r="H64" t="str">
        <f>IF(Survey_AI!I64=1, "Strongly Disagree", IF(Survey_AI!I64=2, "Partially Disagree", IF(Survey_AI!I64=3, "Neutral", IF(Survey_AI!I64=4, "Partially Agree", IF(Survey_AI!I64=5, "Fully Agree", "Invalid")))))</f>
        <v>Neutral</v>
      </c>
      <c r="I64" t="str">
        <f>IF(Survey_AI!J64=1, "Strongly Disagree", IF(Survey_AI!J64=2, "Partially Disagree", IF(Survey_AI!J64=3, "Neutral", IF(Survey_AI!J64=4, "Partially Agree", IF(Survey_AI!J64=5, "Fully Agree", "Invalid")))))</f>
        <v>Neutral</v>
      </c>
      <c r="J64" t="str">
        <f>IF(Survey_AI!K64=1, "Strongly Disagree", IF(Survey_AI!K64=2, "Partially Disagree", IF(Survey_AI!K64=3, "Neutral", IF(Survey_AI!K64=4, "Partially Agree", IF(Survey_AI!K64=5, "Fully Agree", "Invalid")))))</f>
        <v>Partially Agree</v>
      </c>
      <c r="K64" t="str">
        <f>IF(Survey_AI!L64=1, "Strongly Disagree", IF(Survey_AI!L64=2, "Partially Disagree", IF(Survey_AI!L64=3, "Neutral", IF(Survey_AI!L64=4, "Partially Agree", IF(Survey_AI!L64=5, "Fully Agree", "Invalid")))))</f>
        <v>Partially Disagree</v>
      </c>
      <c r="L64" t="str">
        <f>IF(Survey_AI!M64=1, "Strongly Disagree", IF(Survey_AI!M64=2, "Partially Disagree", IF(Survey_AI!M64=3, "Neutral", IF(Survey_AI!M64=4, "Partially Agree", IF(Survey_AI!M64=5, "Fully Agree", "Invalid")))))</f>
        <v>Neutral</v>
      </c>
      <c r="M64" t="str">
        <f>IF(Survey_AI!N64=1, "Strongly Disagree", IF(Survey_AI!N64=2, "Partially Disagree", IF(Survey_AI!N64=3, "Neutral", IF(Survey_AI!N64=4, "Partially Agree", IF(Survey_AI!N64=5, "Fully Agree", "Invalid")))))</f>
        <v>Partially Disagree</v>
      </c>
      <c r="N64" t="str">
        <f>IF(Survey_AI!O64=1, "Strongly Disagree", IF(Survey_AI!O64=2, "Partially Disagree", IF(Survey_AI!O64=3, "Neutral", IF(Survey_AI!O64=4, "Partially Agree", IF(Survey_AI!O64=5, "Fully Agree", "Invalid")))))</f>
        <v>Partially Agree</v>
      </c>
      <c r="O64" t="str">
        <f>IF(Survey_AI!P64=1, "Strongly Disagree", IF(Survey_AI!P64=2, "Partially Disagree", IF(Survey_AI!P64=3, "Neutral", IF(Survey_AI!P64=4, "Partially Agree", IF(Survey_AI!P64=5, "Fully Agree", "Invalid")))))</f>
        <v>Partially Disagree</v>
      </c>
      <c r="P64" t="str">
        <f>IF(Survey_AI!Q64=1, "Curiosity", IF(Survey_AI!Q64=2, "Fear", IF(Survey_AI!Q64=3, "Indifference", IF(Survey_AI!Q64=4, "Trust", "Invalid"))))</f>
        <v>Curiosity</v>
      </c>
      <c r="Q64" t="s">
        <v>82</v>
      </c>
      <c r="R64" t="str">
        <f>IF(Survey_AI!S64=1, "Yes", IF(Survey_AI!S64=0, "No", ""))</f>
        <v>Yes</v>
      </c>
      <c r="S64" t="str">
        <f>IF(Survey_AI!T64=1, "Yes", IF(Survey_AI!T64=0, "No", ""))</f>
        <v>Yes</v>
      </c>
      <c r="T64" t="str">
        <f>IF(Survey_AI!U64=1, "Yes", IF(Survey_AI!U64=0, "No", ""))</f>
        <v>Yes</v>
      </c>
      <c r="U64" t="str">
        <f>IF(Survey_AI!V64=1, "Yes", IF(Survey_AI!V64=0, "No", ""))</f>
        <v>Yes</v>
      </c>
      <c r="V64" t="str">
        <f>IF(Survey_AI!W64=1, "Yes", IF(Survey_AI!W64=0, "No", ""))</f>
        <v>No</v>
      </c>
      <c r="W64" t="str">
        <f>IF(Survey_AI!X64=1, "Yes", IF(Survey_AI!X64=0, "No", ""))</f>
        <v>Yes</v>
      </c>
      <c r="X64" t="str">
        <f>IF(Survey_AI!Y64=1, "Yes", IF(Survey_AI!Y64=0, "No", ""))</f>
        <v>No</v>
      </c>
      <c r="Y64">
        <v>9</v>
      </c>
      <c r="Z64" t="str">
        <f>IF(Survey_AI!AA64=1,"AI Assistant",IF(Survey_AI!AA64=2,"Time Management",IF(Survey_AI!AA64=3,"Engaging Lessons",IF(Survey_AI!AA64=4,"Other","Invalid"))))</f>
        <v>AI Assistant</v>
      </c>
      <c r="AA64" t="str">
        <f>IF(Survey_AI!AB64=1,"Personalized Lessons",IF(Survey_AI!AB64=2,"Universal Access",IF(Survey_AI!AB64=3,"Engaging Lessons",IF(Survey_AI!AB64=4,"Other","Invalid"))))</f>
        <v>Universal Access</v>
      </c>
      <c r="AB64" t="str">
        <f>IF(Survey_AI!AC64=1,"Auto Grading",IF(Survey_AI!AC64=2,"Fewer Errors",IF(Survey_AI!AC64=3,"Constant Feedback",IF(Survey_AI!AC64=4,"Other","Invalid"))))</f>
        <v>Constant Feedback</v>
      </c>
      <c r="AC64" t="str">
        <f>IF(Survey_AI!AD64=1,"No Student-Teacher Bond",IF(Survey_AI!AD64=2,"Internet Addiction",IF(Survey_AI!AD64=3,"Fewer Interactions",IF(Survey_AI!AD64=4,"Data Loss","Invalid"))))</f>
        <v>Fewer Interactions</v>
      </c>
      <c r="AD64" t="str">
        <f>IF(Survey_AI!AE64=1,"Female",IF(Survey_AI!AE64=2,"Male","Invalid"))</f>
        <v>Female</v>
      </c>
      <c r="AE64" t="str">
        <f>IF(Survey_AI!AF64=1,"Year 2",IF(Survey_AI!AF64=2,"Year 3","Invalid"))</f>
        <v>Year 2</v>
      </c>
      <c r="AF64" t="str">
        <f>IF(Survey_AI!AG64=1,"Economic Cybernetics",IF(Survey_AI!AG64=2,"Statistics &amp; Forecasting",IF(Survey_AI!AG64=3,"Economic Informatics","Invalid")))</f>
        <v>Economic Cybernetics</v>
      </c>
      <c r="AG64" t="str">
        <f>IF(Survey_AI!AH64=1,"Yes",IF(Survey_AI!AH64=0,"No","Invalid"))</f>
        <v>Yes</v>
      </c>
      <c r="AH64">
        <v>9.1999999999999993</v>
      </c>
    </row>
    <row r="65" spans="1:34" x14ac:dyDescent="0.3">
      <c r="A65">
        <v>6</v>
      </c>
      <c r="B65" t="s">
        <v>41</v>
      </c>
      <c r="C65" t="str">
        <f>IF(Survey_AI!D65=1, "Yes", IF(Survey_AI!D65=0, "No", ""))</f>
        <v>Yes</v>
      </c>
      <c r="D65" t="str">
        <f>IF(Survey_AI!E65=1, "Yes", IF(Survey_AI!E65=0, "No", ""))</f>
        <v>No</v>
      </c>
      <c r="E65" t="str">
        <f>IF(Survey_AI!F65=1, "Yes", IF(Survey_AI!F65=0, "No", ""))</f>
        <v>No</v>
      </c>
      <c r="F65" t="str">
        <f>IF(Survey_AI!G65=1, "Yes", IF(Survey_AI!G65=0, "No", ""))</f>
        <v>No</v>
      </c>
      <c r="G65" t="str">
        <f>IF(Survey_AI!H65=1, "Yes", IF(Survey_AI!H65=0, "No", ""))</f>
        <v>No</v>
      </c>
      <c r="H65" t="str">
        <f>IF(Survey_AI!I65=1, "Strongly Disagree", IF(Survey_AI!I65=2, "Partially Disagree", IF(Survey_AI!I65=3, "Neutral", IF(Survey_AI!I65=4, "Partially Agree", IF(Survey_AI!I65=5, "Fully Agree", "Invalid")))))</f>
        <v>Neutral</v>
      </c>
      <c r="I65" t="str">
        <f>IF(Survey_AI!J65=1, "Strongly Disagree", IF(Survey_AI!J65=2, "Partially Disagree", IF(Survey_AI!J65=3, "Neutral", IF(Survey_AI!J65=4, "Partially Agree", IF(Survey_AI!J65=5, "Fully Agree", "Invalid")))))</f>
        <v>Partially Agree</v>
      </c>
      <c r="J65" t="str">
        <f>IF(Survey_AI!K65=1, "Strongly Disagree", IF(Survey_AI!K65=2, "Partially Disagree", IF(Survey_AI!K65=3, "Neutral", IF(Survey_AI!K65=4, "Partially Agree", IF(Survey_AI!K65=5, "Fully Agree", "Invalid")))))</f>
        <v>Fully Agree</v>
      </c>
      <c r="K65" t="str">
        <f>IF(Survey_AI!L65=1, "Strongly Disagree", IF(Survey_AI!L65=2, "Partially Disagree", IF(Survey_AI!L65=3, "Neutral", IF(Survey_AI!L65=4, "Partially Agree", IF(Survey_AI!L65=5, "Fully Agree", "Invalid")))))</f>
        <v>Partially Agree</v>
      </c>
      <c r="L65" t="str">
        <f>IF(Survey_AI!M65=1, "Strongly Disagree", IF(Survey_AI!M65=2, "Partially Disagree", IF(Survey_AI!M65=3, "Neutral", IF(Survey_AI!M65=4, "Partially Agree", IF(Survey_AI!M65=5, "Fully Agree", "Invalid")))))</f>
        <v>Partially Disagree</v>
      </c>
      <c r="M65" t="str">
        <f>IF(Survey_AI!N65=1, "Strongly Disagree", IF(Survey_AI!N65=2, "Partially Disagree", IF(Survey_AI!N65=3, "Neutral", IF(Survey_AI!N65=4, "Partially Agree", IF(Survey_AI!N65=5, "Fully Agree", "Invalid")))))</f>
        <v>Neutral</v>
      </c>
      <c r="N65" t="str">
        <f>IF(Survey_AI!O65=1, "Strongly Disagree", IF(Survey_AI!O65=2, "Partially Disagree", IF(Survey_AI!O65=3, "Neutral", IF(Survey_AI!O65=4, "Partially Agree", IF(Survey_AI!O65=5, "Fully Agree", "Invalid")))))</f>
        <v>Partially Disagree</v>
      </c>
      <c r="O65" t="str">
        <f>IF(Survey_AI!P65=1, "Strongly Disagree", IF(Survey_AI!P65=2, "Partially Disagree", IF(Survey_AI!P65=3, "Neutral", IF(Survey_AI!P65=4, "Partially Agree", IF(Survey_AI!P65=5, "Fully Agree", "Invalid")))))</f>
        <v>Partially Disagree</v>
      </c>
      <c r="P65" t="str">
        <f>IF(Survey_AI!Q65=1, "Curiosity", IF(Survey_AI!Q65=2, "Fear", IF(Survey_AI!Q65=3, "Indifference", IF(Survey_AI!Q65=4, "Trust", "Invalid"))))</f>
        <v>Curiosity</v>
      </c>
      <c r="Q65" t="s">
        <v>42</v>
      </c>
      <c r="R65" t="str">
        <f>IF(Survey_AI!S65=1, "Yes", IF(Survey_AI!S65=0, "No", ""))</f>
        <v>Yes</v>
      </c>
      <c r="S65" t="str">
        <f>IF(Survey_AI!T65=1, "Yes", IF(Survey_AI!T65=0, "No", ""))</f>
        <v>Yes</v>
      </c>
      <c r="T65" t="str">
        <f>IF(Survey_AI!U65=1, "Yes", IF(Survey_AI!U65=0, "No", ""))</f>
        <v>Yes</v>
      </c>
      <c r="U65" t="str">
        <f>IF(Survey_AI!V65=1, "Yes", IF(Survey_AI!V65=0, "No", ""))</f>
        <v>Yes</v>
      </c>
      <c r="V65" t="str">
        <f>IF(Survey_AI!W65=1, "Yes", IF(Survey_AI!W65=0, "No", ""))</f>
        <v>No</v>
      </c>
      <c r="W65" t="str">
        <f>IF(Survey_AI!X65=1, "Yes", IF(Survey_AI!X65=0, "No", ""))</f>
        <v>No</v>
      </c>
      <c r="X65" t="str">
        <f>IF(Survey_AI!Y65=1, "Yes", IF(Survey_AI!Y65=0, "No", ""))</f>
        <v>No</v>
      </c>
      <c r="Y65">
        <v>6</v>
      </c>
      <c r="Z65" t="str">
        <f>IF(Survey_AI!AA65=1,"AI Assistant",IF(Survey_AI!AA65=2,"Time Management",IF(Survey_AI!AA65=3,"Engaging Lessons",IF(Survey_AI!AA65=4,"Other","Invalid"))))</f>
        <v>AI Assistant</v>
      </c>
      <c r="AA65" t="str">
        <f>IF(Survey_AI!AB65=1,"Personalized Lessons",IF(Survey_AI!AB65=2,"Universal Access",IF(Survey_AI!AB65=3,"Engaging Lessons",IF(Survey_AI!AB65=4,"Other","Invalid"))))</f>
        <v>Universal Access</v>
      </c>
      <c r="AB65" t="str">
        <f>IF(Survey_AI!AC65=1,"Auto Grading",IF(Survey_AI!AC65=2,"Fewer Errors",IF(Survey_AI!AC65=3,"Constant Feedback",IF(Survey_AI!AC65=4,"Other","Invalid"))))</f>
        <v>Fewer Errors</v>
      </c>
      <c r="AC65" t="str">
        <f>IF(Survey_AI!AD65=1,"No Student-Teacher Bond",IF(Survey_AI!AD65=2,"Internet Addiction",IF(Survey_AI!AD65=3,"Fewer Interactions",IF(Survey_AI!AD65=4,"Data Loss","Invalid"))))</f>
        <v>Fewer Interactions</v>
      </c>
      <c r="AD65" t="str">
        <f>IF(Survey_AI!AE65=1,"Female",IF(Survey_AI!AE65=2,"Male","Invalid"))</f>
        <v>Female</v>
      </c>
      <c r="AE65" t="str">
        <f>IF(Survey_AI!AF65=1,"Year 2",IF(Survey_AI!AF65=2,"Year 3","Invalid"))</f>
        <v>Year 2</v>
      </c>
      <c r="AF65" t="str">
        <f>IF(Survey_AI!AG65=1,"Economic Cybernetics",IF(Survey_AI!AG65=2,"Statistics &amp; Forecasting",IF(Survey_AI!AG65=3,"Economic Informatics","Invalid")))</f>
        <v>Economic Cybernetics</v>
      </c>
      <c r="AG65" t="str">
        <f>IF(Survey_AI!AH65=1,"Yes",IF(Survey_AI!AH65=0,"No","Invalid"))</f>
        <v>No</v>
      </c>
      <c r="AH65">
        <v>7.7</v>
      </c>
    </row>
    <row r="66" spans="1:34" x14ac:dyDescent="0.3">
      <c r="A66">
        <v>7</v>
      </c>
      <c r="B66" t="s">
        <v>51</v>
      </c>
      <c r="C66" t="str">
        <f>IF(Survey_AI!D66=1, "Yes", IF(Survey_AI!D66=0, "No", ""))</f>
        <v>Yes</v>
      </c>
      <c r="D66" t="str">
        <f>IF(Survey_AI!E66=1, "Yes", IF(Survey_AI!E66=0, "No", ""))</f>
        <v>Yes</v>
      </c>
      <c r="E66" t="str">
        <f>IF(Survey_AI!F66=1, "Yes", IF(Survey_AI!F66=0, "No", ""))</f>
        <v>Yes</v>
      </c>
      <c r="F66" t="str">
        <f>IF(Survey_AI!G66=1, "Yes", IF(Survey_AI!G66=0, "No", ""))</f>
        <v>No</v>
      </c>
      <c r="G66" t="str">
        <f>IF(Survey_AI!H66=1, "Yes", IF(Survey_AI!H66=0, "No", ""))</f>
        <v>No</v>
      </c>
      <c r="H66" t="str">
        <f>IF(Survey_AI!I66=1, "Strongly Disagree", IF(Survey_AI!I66=2, "Partially Disagree", IF(Survey_AI!I66=3, "Neutral", IF(Survey_AI!I66=4, "Partially Agree", IF(Survey_AI!I66=5, "Fully Agree", "Invalid")))))</f>
        <v>Partially Disagree</v>
      </c>
      <c r="I66" t="str">
        <f>IF(Survey_AI!J66=1, "Strongly Disagree", IF(Survey_AI!J66=2, "Partially Disagree", IF(Survey_AI!J66=3, "Neutral", IF(Survey_AI!J66=4, "Partially Agree", IF(Survey_AI!J66=5, "Fully Agree", "Invalid")))))</f>
        <v>Fully Agree</v>
      </c>
      <c r="J66" t="str">
        <f>IF(Survey_AI!K66=1, "Strongly Disagree", IF(Survey_AI!K66=2, "Partially Disagree", IF(Survey_AI!K66=3, "Neutral", IF(Survey_AI!K66=4, "Partially Agree", IF(Survey_AI!K66=5, "Fully Agree", "Invalid")))))</f>
        <v>Partially Agree</v>
      </c>
      <c r="K66" t="str">
        <f>IF(Survey_AI!L66=1, "Strongly Disagree", IF(Survey_AI!L66=2, "Partially Disagree", IF(Survey_AI!L66=3, "Neutral", IF(Survey_AI!L66=4, "Partially Agree", IF(Survey_AI!L66=5, "Fully Agree", "Invalid")))))</f>
        <v>Partially Agree</v>
      </c>
      <c r="L66" t="str">
        <f>IF(Survey_AI!M66=1, "Strongly Disagree", IF(Survey_AI!M66=2, "Partially Disagree", IF(Survey_AI!M66=3, "Neutral", IF(Survey_AI!M66=4, "Partially Agree", IF(Survey_AI!M66=5, "Fully Agree", "Invalid")))))</f>
        <v>Partially Agree</v>
      </c>
      <c r="M66" t="str">
        <f>IF(Survey_AI!N66=1, "Strongly Disagree", IF(Survey_AI!N66=2, "Partially Disagree", IF(Survey_AI!N66=3, "Neutral", IF(Survey_AI!N66=4, "Partially Agree", IF(Survey_AI!N66=5, "Fully Agree", "Invalid")))))</f>
        <v>Partially Disagree</v>
      </c>
      <c r="N66" t="str">
        <f>IF(Survey_AI!O66=1, "Strongly Disagree", IF(Survey_AI!O66=2, "Partially Disagree", IF(Survey_AI!O66=3, "Neutral", IF(Survey_AI!O66=4, "Partially Agree", IF(Survey_AI!O66=5, "Fully Agree", "Invalid")))))</f>
        <v>Neutral</v>
      </c>
      <c r="O66" t="str">
        <f>IF(Survey_AI!P66=1, "Strongly Disagree", IF(Survey_AI!P66=2, "Partially Disagree", IF(Survey_AI!P66=3, "Neutral", IF(Survey_AI!P66=4, "Partially Agree", IF(Survey_AI!P66=5, "Fully Agree", "Invalid")))))</f>
        <v>Partially Agree</v>
      </c>
      <c r="P66" t="str">
        <f>IF(Survey_AI!Q66=1, "Curiosity", IF(Survey_AI!Q66=2, "Fear", IF(Survey_AI!Q66=3, "Indifference", IF(Survey_AI!Q66=4, "Trust", "Invalid"))))</f>
        <v>Curiosity</v>
      </c>
      <c r="Q66" t="s">
        <v>42</v>
      </c>
      <c r="R66" t="str">
        <f>IF(Survey_AI!S66=1, "Yes", IF(Survey_AI!S66=0, "No", ""))</f>
        <v>Yes</v>
      </c>
      <c r="S66" t="str">
        <f>IF(Survey_AI!T66=1, "Yes", IF(Survey_AI!T66=0, "No", ""))</f>
        <v>Yes</v>
      </c>
      <c r="T66" t="str">
        <f>IF(Survey_AI!U66=1, "Yes", IF(Survey_AI!U66=0, "No", ""))</f>
        <v>Yes</v>
      </c>
      <c r="U66" t="str">
        <f>IF(Survey_AI!V66=1, "Yes", IF(Survey_AI!V66=0, "No", ""))</f>
        <v>Yes</v>
      </c>
      <c r="V66" t="str">
        <f>IF(Survey_AI!W66=1, "Yes", IF(Survey_AI!W66=0, "No", ""))</f>
        <v>No</v>
      </c>
      <c r="W66" t="str">
        <f>IF(Survey_AI!X66=1, "Yes", IF(Survey_AI!X66=0, "No", ""))</f>
        <v>No</v>
      </c>
      <c r="X66" t="str">
        <f>IF(Survey_AI!Y66=1, "Yes", IF(Survey_AI!Y66=0, "No", ""))</f>
        <v>No</v>
      </c>
      <c r="Y66">
        <v>8</v>
      </c>
      <c r="Z66" t="str">
        <f>IF(Survey_AI!AA66=1,"AI Assistant",IF(Survey_AI!AA66=2,"Time Management",IF(Survey_AI!AA66=3,"Engaging Lessons",IF(Survey_AI!AA66=4,"Other","Invalid"))))</f>
        <v>AI Assistant</v>
      </c>
      <c r="AA66" t="str">
        <f>IF(Survey_AI!AB66=1,"Personalized Lessons",IF(Survey_AI!AB66=2,"Universal Access",IF(Survey_AI!AB66=3,"Engaging Lessons",IF(Survey_AI!AB66=4,"Other","Invalid"))))</f>
        <v>Personalized Lessons</v>
      </c>
      <c r="AB66" t="str">
        <f>IF(Survey_AI!AC66=1,"Auto Grading",IF(Survey_AI!AC66=2,"Fewer Errors",IF(Survey_AI!AC66=3,"Constant Feedback",IF(Survey_AI!AC66=4,"Other","Invalid"))))</f>
        <v>Constant Feedback</v>
      </c>
      <c r="AC66" t="str">
        <f>IF(Survey_AI!AD66=1,"No Student-Teacher Bond",IF(Survey_AI!AD66=2,"Internet Addiction",IF(Survey_AI!AD66=3,"Fewer Interactions",IF(Survey_AI!AD66=4,"Data Loss","Invalid"))))</f>
        <v>No Student-Teacher Bond</v>
      </c>
      <c r="AD66" t="str">
        <f>IF(Survey_AI!AE66=1,"Female",IF(Survey_AI!AE66=2,"Male","Invalid"))</f>
        <v>Male</v>
      </c>
      <c r="AE66" t="str">
        <f>IF(Survey_AI!AF66=1,"Year 2",IF(Survey_AI!AF66=2,"Year 3","Invalid"))</f>
        <v>Year 2</v>
      </c>
      <c r="AF66" t="str">
        <f>IF(Survey_AI!AG66=1,"Economic Cybernetics",IF(Survey_AI!AG66=2,"Statistics &amp; Forecasting",IF(Survey_AI!AG66=3,"Economic Informatics","Invalid")))</f>
        <v>Economic Cybernetics</v>
      </c>
      <c r="AG66" t="str">
        <f>IF(Survey_AI!AH66=1,"Yes",IF(Survey_AI!AH66=0,"No","Invalid"))</f>
        <v>Yes</v>
      </c>
      <c r="AH66">
        <v>9.1999999999999993</v>
      </c>
    </row>
    <row r="67" spans="1:34" x14ac:dyDescent="0.3">
      <c r="A67">
        <v>5</v>
      </c>
      <c r="B67" t="s">
        <v>51</v>
      </c>
      <c r="C67" t="str">
        <f>IF(Survey_AI!D67=1, "Yes", IF(Survey_AI!D67=0, "No", ""))</f>
        <v>Yes</v>
      </c>
      <c r="D67" t="str">
        <f>IF(Survey_AI!E67=1, "Yes", IF(Survey_AI!E67=0, "No", ""))</f>
        <v>Yes</v>
      </c>
      <c r="E67" t="str">
        <f>IF(Survey_AI!F67=1, "Yes", IF(Survey_AI!F67=0, "No", ""))</f>
        <v>Yes</v>
      </c>
      <c r="F67" t="str">
        <f>IF(Survey_AI!G67=1, "Yes", IF(Survey_AI!G67=0, "No", ""))</f>
        <v>No</v>
      </c>
      <c r="G67" t="str">
        <f>IF(Survey_AI!H67=1, "Yes", IF(Survey_AI!H67=0, "No", ""))</f>
        <v>No</v>
      </c>
      <c r="H67" t="str">
        <f>IF(Survey_AI!I67=1, "Strongly Disagree", IF(Survey_AI!I67=2, "Partially Disagree", IF(Survey_AI!I67=3, "Neutral", IF(Survey_AI!I67=4, "Partially Agree", IF(Survey_AI!I67=5, "Fully Agree", "Invalid")))))</f>
        <v>Strongly Disagree</v>
      </c>
      <c r="I67" t="str">
        <f>IF(Survey_AI!J67=1, "Strongly Disagree", IF(Survey_AI!J67=2, "Partially Disagree", IF(Survey_AI!J67=3, "Neutral", IF(Survey_AI!J67=4, "Partially Agree", IF(Survey_AI!J67=5, "Fully Agree", "Invalid")))))</f>
        <v>Fully Agree</v>
      </c>
      <c r="J67" t="str">
        <f>IF(Survey_AI!K67=1, "Strongly Disagree", IF(Survey_AI!K67=2, "Partially Disagree", IF(Survey_AI!K67=3, "Neutral", IF(Survey_AI!K67=4, "Partially Agree", IF(Survey_AI!K67=5, "Fully Agree", "Invalid")))))</f>
        <v>Neutral</v>
      </c>
      <c r="K67" t="str">
        <f>IF(Survey_AI!L67=1, "Strongly Disagree", IF(Survey_AI!L67=2, "Partially Disagree", IF(Survey_AI!L67=3, "Neutral", IF(Survey_AI!L67=4, "Partially Agree", IF(Survey_AI!L67=5, "Fully Agree", "Invalid")))))</f>
        <v>Neutral</v>
      </c>
      <c r="L67" t="str">
        <f>IF(Survey_AI!M67=1, "Strongly Disagree", IF(Survey_AI!M67=2, "Partially Disagree", IF(Survey_AI!M67=3, "Neutral", IF(Survey_AI!M67=4, "Partially Agree", IF(Survey_AI!M67=5, "Fully Agree", "Invalid")))))</f>
        <v>Partially Agree</v>
      </c>
      <c r="M67" t="str">
        <f>IF(Survey_AI!N67=1, "Strongly Disagree", IF(Survey_AI!N67=2, "Partially Disagree", IF(Survey_AI!N67=3, "Neutral", IF(Survey_AI!N67=4, "Partially Agree", IF(Survey_AI!N67=5, "Fully Agree", "Invalid")))))</f>
        <v>Partially Disagree</v>
      </c>
      <c r="N67" t="str">
        <f>IF(Survey_AI!O67=1, "Strongly Disagree", IF(Survey_AI!O67=2, "Partially Disagree", IF(Survey_AI!O67=3, "Neutral", IF(Survey_AI!O67=4, "Partially Agree", IF(Survey_AI!O67=5, "Fully Agree", "Invalid")))))</f>
        <v>Partially Disagree</v>
      </c>
      <c r="O67" t="str">
        <f>IF(Survey_AI!P67=1, "Strongly Disagree", IF(Survey_AI!P67=2, "Partially Disagree", IF(Survey_AI!P67=3, "Neutral", IF(Survey_AI!P67=4, "Partially Agree", IF(Survey_AI!P67=5, "Fully Agree", "Invalid")))))</f>
        <v>Partially Agree</v>
      </c>
      <c r="P67" t="str">
        <f>IF(Survey_AI!Q67=1, "Curiosity", IF(Survey_AI!Q67=2, "Fear", IF(Survey_AI!Q67=3, "Indifference", IF(Survey_AI!Q67=4, "Trust", "Invalid"))))</f>
        <v>Curiosity</v>
      </c>
      <c r="Q67" t="s">
        <v>61</v>
      </c>
      <c r="R67" t="str">
        <f>IF(Survey_AI!S67=1, "Yes", IF(Survey_AI!S67=0, "No", ""))</f>
        <v>No</v>
      </c>
      <c r="S67" t="str">
        <f>IF(Survey_AI!T67=1, "Yes", IF(Survey_AI!T67=0, "No", ""))</f>
        <v>Yes</v>
      </c>
      <c r="T67" t="str">
        <f>IF(Survey_AI!U67=1, "Yes", IF(Survey_AI!U67=0, "No", ""))</f>
        <v>Yes</v>
      </c>
      <c r="U67" t="str">
        <f>IF(Survey_AI!V67=1, "Yes", IF(Survey_AI!V67=0, "No", ""))</f>
        <v>Yes</v>
      </c>
      <c r="V67" t="str">
        <f>IF(Survey_AI!W67=1, "Yes", IF(Survey_AI!W67=0, "No", ""))</f>
        <v>No</v>
      </c>
      <c r="W67" t="str">
        <f>IF(Survey_AI!X67=1, "Yes", IF(Survey_AI!X67=0, "No", ""))</f>
        <v>No</v>
      </c>
      <c r="X67" t="str">
        <f>IF(Survey_AI!Y67=1, "Yes", IF(Survey_AI!Y67=0, "No", ""))</f>
        <v>Yes</v>
      </c>
      <c r="Y67">
        <v>3</v>
      </c>
      <c r="Z67" t="str">
        <f>IF(Survey_AI!AA67=1,"AI Assistant",IF(Survey_AI!AA67=2,"Time Management",IF(Survey_AI!AA67=3,"Engaging Lessons",IF(Survey_AI!AA67=4,"Other","Invalid"))))</f>
        <v>Engaging Lessons</v>
      </c>
      <c r="AA67" t="str">
        <f>IF(Survey_AI!AB67=1,"Personalized Lessons",IF(Survey_AI!AB67=2,"Universal Access",IF(Survey_AI!AB67=3,"Engaging Lessons",IF(Survey_AI!AB67=4,"Other","Invalid"))))</f>
        <v>Engaging Lessons</v>
      </c>
      <c r="AB67" t="str">
        <f>IF(Survey_AI!AC67=1,"Auto Grading",IF(Survey_AI!AC67=2,"Fewer Errors",IF(Survey_AI!AC67=3,"Constant Feedback",IF(Survey_AI!AC67=4,"Other","Invalid"))))</f>
        <v>Auto Grading</v>
      </c>
      <c r="AC67" t="str">
        <f>IF(Survey_AI!AD67=1,"No Student-Teacher Bond",IF(Survey_AI!AD67=2,"Internet Addiction",IF(Survey_AI!AD67=3,"Fewer Interactions",IF(Survey_AI!AD67=4,"Data Loss","Invalid"))))</f>
        <v>No Student-Teacher Bond</v>
      </c>
      <c r="AD67" t="str">
        <f>IF(Survey_AI!AE67=1,"Female",IF(Survey_AI!AE67=2,"Male","Invalid"))</f>
        <v>Female</v>
      </c>
      <c r="AE67" t="str">
        <f>IF(Survey_AI!AF67=1,"Year 2",IF(Survey_AI!AF67=2,"Year 3","Invalid"))</f>
        <v>Year 2</v>
      </c>
      <c r="AF67" t="str">
        <f>IF(Survey_AI!AG67=1,"Economic Cybernetics",IF(Survey_AI!AG67=2,"Statistics &amp; Forecasting",IF(Survey_AI!AG67=3,"Economic Informatics","Invalid")))</f>
        <v>Economic Cybernetics</v>
      </c>
      <c r="AG67" t="str">
        <f>IF(Survey_AI!AH67=1,"Yes",IF(Survey_AI!AH67=0,"No","Invalid"))</f>
        <v>Yes</v>
      </c>
      <c r="AH67">
        <v>7.7</v>
      </c>
    </row>
    <row r="68" spans="1:34" x14ac:dyDescent="0.3">
      <c r="A68">
        <v>8</v>
      </c>
      <c r="B68" t="s">
        <v>64</v>
      </c>
      <c r="C68" t="str">
        <f>IF(Survey_AI!D68=1, "Yes", IF(Survey_AI!D68=0, "No", ""))</f>
        <v>Yes</v>
      </c>
      <c r="D68" t="str">
        <f>IF(Survey_AI!E68=1, "Yes", IF(Survey_AI!E68=0, "No", ""))</f>
        <v>Yes</v>
      </c>
      <c r="E68" t="str">
        <f>IF(Survey_AI!F68=1, "Yes", IF(Survey_AI!F68=0, "No", ""))</f>
        <v>Yes</v>
      </c>
      <c r="F68" t="str">
        <f>IF(Survey_AI!G68=1, "Yes", IF(Survey_AI!G68=0, "No", ""))</f>
        <v>Yes</v>
      </c>
      <c r="G68" t="str">
        <f>IF(Survey_AI!H68=1, "Yes", IF(Survey_AI!H68=0, "No", ""))</f>
        <v>No</v>
      </c>
      <c r="H68" t="str">
        <f>IF(Survey_AI!I68=1, "Strongly Disagree", IF(Survey_AI!I68=2, "Partially Disagree", IF(Survey_AI!I68=3, "Neutral", IF(Survey_AI!I68=4, "Partially Agree", IF(Survey_AI!I68=5, "Fully Agree", "Invalid")))))</f>
        <v>Fully Agree</v>
      </c>
      <c r="I68" t="str">
        <f>IF(Survey_AI!J68=1, "Strongly Disagree", IF(Survey_AI!J68=2, "Partially Disagree", IF(Survey_AI!J68=3, "Neutral", IF(Survey_AI!J68=4, "Partially Agree", IF(Survey_AI!J68=5, "Fully Agree", "Invalid")))))</f>
        <v>Fully Agree</v>
      </c>
      <c r="J68" t="str">
        <f>IF(Survey_AI!K68=1, "Strongly Disagree", IF(Survey_AI!K68=2, "Partially Disagree", IF(Survey_AI!K68=3, "Neutral", IF(Survey_AI!K68=4, "Partially Agree", IF(Survey_AI!K68=5, "Fully Agree", "Invalid")))))</f>
        <v>Fully Agree</v>
      </c>
      <c r="K68" t="str">
        <f>IF(Survey_AI!L68=1, "Strongly Disagree", IF(Survey_AI!L68=2, "Partially Disagree", IF(Survey_AI!L68=3, "Neutral", IF(Survey_AI!L68=4, "Partially Agree", IF(Survey_AI!L68=5, "Fully Agree", "Invalid")))))</f>
        <v>Fully Agree</v>
      </c>
      <c r="L68" t="str">
        <f>IF(Survey_AI!M68=1, "Strongly Disagree", IF(Survey_AI!M68=2, "Partially Disagree", IF(Survey_AI!M68=3, "Neutral", IF(Survey_AI!M68=4, "Partially Agree", IF(Survey_AI!M68=5, "Fully Agree", "Invalid")))))</f>
        <v>Partially Agree</v>
      </c>
      <c r="M68" t="str">
        <f>IF(Survey_AI!N68=1, "Strongly Disagree", IF(Survey_AI!N68=2, "Partially Disagree", IF(Survey_AI!N68=3, "Neutral", IF(Survey_AI!N68=4, "Partially Agree", IF(Survey_AI!N68=5, "Fully Agree", "Invalid")))))</f>
        <v>Fully Agree</v>
      </c>
      <c r="N68" t="str">
        <f>IF(Survey_AI!O68=1, "Strongly Disagree", IF(Survey_AI!O68=2, "Partially Disagree", IF(Survey_AI!O68=3, "Neutral", IF(Survey_AI!O68=4, "Partially Agree", IF(Survey_AI!O68=5, "Fully Agree", "Invalid")))))</f>
        <v>Fully Agree</v>
      </c>
      <c r="O68" t="str">
        <f>IF(Survey_AI!P68=1, "Strongly Disagree", IF(Survey_AI!P68=2, "Partially Disagree", IF(Survey_AI!P68=3, "Neutral", IF(Survey_AI!P68=4, "Partially Agree", IF(Survey_AI!P68=5, "Fully Agree", "Invalid")))))</f>
        <v>Fully Agree</v>
      </c>
      <c r="P68" t="str">
        <f>IF(Survey_AI!Q68=1, "Curiosity", IF(Survey_AI!Q68=2, "Fear", IF(Survey_AI!Q68=3, "Indifference", IF(Survey_AI!Q68=4, "Trust", "Invalid"))))</f>
        <v>Fear</v>
      </c>
      <c r="Q68" t="s">
        <v>83</v>
      </c>
      <c r="R68" t="str">
        <f>IF(Survey_AI!S68=1, "Yes", IF(Survey_AI!S68=0, "No", ""))</f>
        <v>No</v>
      </c>
      <c r="S68" t="str">
        <f>IF(Survey_AI!T68=1, "Yes", IF(Survey_AI!T68=0, "No", ""))</f>
        <v>Yes</v>
      </c>
      <c r="T68" t="str">
        <f>IF(Survey_AI!U68=1, "Yes", IF(Survey_AI!U68=0, "No", ""))</f>
        <v>Yes</v>
      </c>
      <c r="U68" t="str">
        <f>IF(Survey_AI!V68=1, "Yes", IF(Survey_AI!V68=0, "No", ""))</f>
        <v>No</v>
      </c>
      <c r="V68" t="str">
        <f>IF(Survey_AI!W68=1, "Yes", IF(Survey_AI!W68=0, "No", ""))</f>
        <v>No</v>
      </c>
      <c r="W68" t="str">
        <f>IF(Survey_AI!X68=1, "Yes", IF(Survey_AI!X68=0, "No", ""))</f>
        <v>No</v>
      </c>
      <c r="X68" t="str">
        <f>IF(Survey_AI!Y68=1, "Yes", IF(Survey_AI!Y68=0, "No", ""))</f>
        <v>No</v>
      </c>
      <c r="Y68">
        <v>6</v>
      </c>
      <c r="Z68" t="str">
        <f>IF(Survey_AI!AA68=1,"AI Assistant",IF(Survey_AI!AA68=2,"Time Management",IF(Survey_AI!AA68=3,"Engaging Lessons",IF(Survey_AI!AA68=4,"Other","Invalid"))))</f>
        <v>AI Assistant</v>
      </c>
      <c r="AA68" t="str">
        <f>IF(Survey_AI!AB68=1,"Personalized Lessons",IF(Survey_AI!AB68=2,"Universal Access",IF(Survey_AI!AB68=3,"Engaging Lessons",IF(Survey_AI!AB68=4,"Other","Invalid"))))</f>
        <v>Personalized Lessons</v>
      </c>
      <c r="AB68" t="str">
        <f>IF(Survey_AI!AC68=1,"Auto Grading",IF(Survey_AI!AC68=2,"Fewer Errors",IF(Survey_AI!AC68=3,"Constant Feedback",IF(Survey_AI!AC68=4,"Other","Invalid"))))</f>
        <v>Fewer Errors</v>
      </c>
      <c r="AC68" t="str">
        <f>IF(Survey_AI!AD68=1,"No Student-Teacher Bond",IF(Survey_AI!AD68=2,"Internet Addiction",IF(Survey_AI!AD68=3,"Fewer Interactions",IF(Survey_AI!AD68=4,"Data Loss","Invalid"))))</f>
        <v>No Student-Teacher Bond</v>
      </c>
      <c r="AD68" t="str">
        <f>IF(Survey_AI!AE68=1,"Female",IF(Survey_AI!AE68=2,"Male","Invalid"))</f>
        <v>Male</v>
      </c>
      <c r="AE68" t="str">
        <f>IF(Survey_AI!AF68=1,"Year 2",IF(Survey_AI!AF68=2,"Year 3","Invalid"))</f>
        <v>Year 2</v>
      </c>
      <c r="AF68" t="str">
        <f>IF(Survey_AI!AG68=1,"Economic Cybernetics",IF(Survey_AI!AG68=2,"Statistics &amp; Forecasting",IF(Survey_AI!AG68=3,"Economic Informatics","Invalid")))</f>
        <v>Economic Cybernetics</v>
      </c>
      <c r="AG68" t="str">
        <f>IF(Survey_AI!AH68=1,"Yes",IF(Survey_AI!AH68=0,"No","Invalid"))</f>
        <v>Yes</v>
      </c>
      <c r="AH68">
        <v>7.7</v>
      </c>
    </row>
    <row r="69" spans="1:34" x14ac:dyDescent="0.3">
      <c r="A69">
        <v>1</v>
      </c>
      <c r="B69" t="s">
        <v>41</v>
      </c>
      <c r="C69" t="str">
        <f>IF(Survey_AI!D69=1, "Yes", IF(Survey_AI!D69=0, "No", ""))</f>
        <v>Yes</v>
      </c>
      <c r="D69" t="str">
        <f>IF(Survey_AI!E69=1, "Yes", IF(Survey_AI!E69=0, "No", ""))</f>
        <v>No</v>
      </c>
      <c r="E69" t="str">
        <f>IF(Survey_AI!F69=1, "Yes", IF(Survey_AI!F69=0, "No", ""))</f>
        <v>No</v>
      </c>
      <c r="F69" t="str">
        <f>IF(Survey_AI!G69=1, "Yes", IF(Survey_AI!G69=0, "No", ""))</f>
        <v>No</v>
      </c>
      <c r="G69" t="str">
        <f>IF(Survey_AI!H69=1, "Yes", IF(Survey_AI!H69=0, "No", ""))</f>
        <v>No</v>
      </c>
      <c r="H69" t="str">
        <f>IF(Survey_AI!I69=1, "Strongly Disagree", IF(Survey_AI!I69=2, "Partially Disagree", IF(Survey_AI!I69=3, "Neutral", IF(Survey_AI!I69=4, "Partially Agree", IF(Survey_AI!I69=5, "Fully Agree", "Invalid")))))</f>
        <v>Neutral</v>
      </c>
      <c r="I69" t="str">
        <f>IF(Survey_AI!J69=1, "Strongly Disagree", IF(Survey_AI!J69=2, "Partially Disagree", IF(Survey_AI!J69=3, "Neutral", IF(Survey_AI!J69=4, "Partially Agree", IF(Survey_AI!J69=5, "Fully Agree", "Invalid")))))</f>
        <v>Partially Agree</v>
      </c>
      <c r="J69" t="str">
        <f>IF(Survey_AI!K69=1, "Strongly Disagree", IF(Survey_AI!K69=2, "Partially Disagree", IF(Survey_AI!K69=3, "Neutral", IF(Survey_AI!K69=4, "Partially Agree", IF(Survey_AI!K69=5, "Fully Agree", "Invalid")))))</f>
        <v>Partially Agree</v>
      </c>
      <c r="K69" t="str">
        <f>IF(Survey_AI!L69=1, "Strongly Disagree", IF(Survey_AI!L69=2, "Partially Disagree", IF(Survey_AI!L69=3, "Neutral", IF(Survey_AI!L69=4, "Partially Agree", IF(Survey_AI!L69=5, "Fully Agree", "Invalid")))))</f>
        <v>Neutral</v>
      </c>
      <c r="L69" t="str">
        <f>IF(Survey_AI!M69=1, "Strongly Disagree", IF(Survey_AI!M69=2, "Partially Disagree", IF(Survey_AI!M69=3, "Neutral", IF(Survey_AI!M69=4, "Partially Agree", IF(Survey_AI!M69=5, "Fully Agree", "Invalid")))))</f>
        <v>Partially Agree</v>
      </c>
      <c r="M69" t="str">
        <f>IF(Survey_AI!N69=1, "Strongly Disagree", IF(Survey_AI!N69=2, "Partially Disagree", IF(Survey_AI!N69=3, "Neutral", IF(Survey_AI!N69=4, "Partially Agree", IF(Survey_AI!N69=5, "Fully Agree", "Invalid")))))</f>
        <v>Partially Agree</v>
      </c>
      <c r="N69" t="str">
        <f>IF(Survey_AI!O69=1, "Strongly Disagree", IF(Survey_AI!O69=2, "Partially Disagree", IF(Survey_AI!O69=3, "Neutral", IF(Survey_AI!O69=4, "Partially Agree", IF(Survey_AI!O69=5, "Fully Agree", "Invalid")))))</f>
        <v>Partially Agree</v>
      </c>
      <c r="O69" t="str">
        <f>IF(Survey_AI!P69=1, "Strongly Disagree", IF(Survey_AI!P69=2, "Partially Disagree", IF(Survey_AI!P69=3, "Neutral", IF(Survey_AI!P69=4, "Partially Agree", IF(Survey_AI!P69=5, "Fully Agree", "Invalid")))))</f>
        <v>Partially Agree</v>
      </c>
      <c r="P69" t="str">
        <f>IF(Survey_AI!Q69=1, "Curiosity", IF(Survey_AI!Q69=2, "Fear", IF(Survey_AI!Q69=3, "Indifference", IF(Survey_AI!Q69=4, "Trust", "Invalid"))))</f>
        <v>Fear</v>
      </c>
      <c r="Q69" t="s">
        <v>42</v>
      </c>
      <c r="R69" t="str">
        <f>IF(Survey_AI!S69=1, "Yes", IF(Survey_AI!S69=0, "No", ""))</f>
        <v>Yes</v>
      </c>
      <c r="S69" t="str">
        <f>IF(Survey_AI!T69=1, "Yes", IF(Survey_AI!T69=0, "No", ""))</f>
        <v>Yes</v>
      </c>
      <c r="T69" t="str">
        <f>IF(Survey_AI!U69=1, "Yes", IF(Survey_AI!U69=0, "No", ""))</f>
        <v>Yes</v>
      </c>
      <c r="U69" t="str">
        <f>IF(Survey_AI!V69=1, "Yes", IF(Survey_AI!V69=0, "No", ""))</f>
        <v>Yes</v>
      </c>
      <c r="V69" t="str">
        <f>IF(Survey_AI!W69=1, "Yes", IF(Survey_AI!W69=0, "No", ""))</f>
        <v>No</v>
      </c>
      <c r="W69" t="str">
        <f>IF(Survey_AI!X69=1, "Yes", IF(Survey_AI!X69=0, "No", ""))</f>
        <v>No</v>
      </c>
      <c r="X69" t="str">
        <f>IF(Survey_AI!Y69=1, "Yes", IF(Survey_AI!Y69=0, "No", ""))</f>
        <v>No</v>
      </c>
      <c r="Y69">
        <v>10</v>
      </c>
      <c r="Z69" t="str">
        <f>IF(Survey_AI!AA69=1,"AI Assistant",IF(Survey_AI!AA69=2,"Time Management",IF(Survey_AI!AA69=3,"Engaging Lessons",IF(Survey_AI!AA69=4,"Other","Invalid"))))</f>
        <v>AI Assistant</v>
      </c>
      <c r="AA69" t="str">
        <f>IF(Survey_AI!AB69=1,"Personalized Lessons",IF(Survey_AI!AB69=2,"Universal Access",IF(Survey_AI!AB69=3,"Engaging Lessons",IF(Survey_AI!AB69=4,"Other","Invalid"))))</f>
        <v>Personalized Lessons</v>
      </c>
      <c r="AB69" t="str">
        <f>IF(Survey_AI!AC69=1,"Auto Grading",IF(Survey_AI!AC69=2,"Fewer Errors",IF(Survey_AI!AC69=3,"Constant Feedback",IF(Survey_AI!AC69=4,"Other","Invalid"))))</f>
        <v>Constant Feedback</v>
      </c>
      <c r="AC69" t="str">
        <f>IF(Survey_AI!AD69=1,"No Student-Teacher Bond",IF(Survey_AI!AD69=2,"Internet Addiction",IF(Survey_AI!AD69=3,"Fewer Interactions",IF(Survey_AI!AD69=4,"Data Loss","Invalid"))))</f>
        <v>Internet Addiction</v>
      </c>
      <c r="AD69" t="str">
        <f>IF(Survey_AI!AE69=1,"Female",IF(Survey_AI!AE69=2,"Male","Invalid"))</f>
        <v>Female</v>
      </c>
      <c r="AE69" t="str">
        <f>IF(Survey_AI!AF69=1,"Year 2",IF(Survey_AI!AF69=2,"Year 3","Invalid"))</f>
        <v>Year 2</v>
      </c>
      <c r="AF69" t="str">
        <f>IF(Survey_AI!AG69=1,"Economic Cybernetics",IF(Survey_AI!AG69=2,"Statistics &amp; Forecasting",IF(Survey_AI!AG69=3,"Economic Informatics","Invalid")))</f>
        <v>Economic Cybernetics</v>
      </c>
      <c r="AG69" t="str">
        <f>IF(Survey_AI!AH69=1,"Yes",IF(Survey_AI!AH69=0,"No","Invalid"))</f>
        <v>Yes</v>
      </c>
      <c r="AH69">
        <v>7.2</v>
      </c>
    </row>
    <row r="70" spans="1:34" x14ac:dyDescent="0.3">
      <c r="A70">
        <v>6</v>
      </c>
      <c r="B70" t="s">
        <v>41</v>
      </c>
      <c r="C70" t="str">
        <f>IF(Survey_AI!D70=1, "Yes", IF(Survey_AI!D70=0, "No", ""))</f>
        <v>Yes</v>
      </c>
      <c r="D70" t="str">
        <f>IF(Survey_AI!E70=1, "Yes", IF(Survey_AI!E70=0, "No", ""))</f>
        <v>No</v>
      </c>
      <c r="E70" t="str">
        <f>IF(Survey_AI!F70=1, "Yes", IF(Survey_AI!F70=0, "No", ""))</f>
        <v>No</v>
      </c>
      <c r="F70" t="str">
        <f>IF(Survey_AI!G70=1, "Yes", IF(Survey_AI!G70=0, "No", ""))</f>
        <v>No</v>
      </c>
      <c r="G70" t="str">
        <f>IF(Survey_AI!H70=1, "Yes", IF(Survey_AI!H70=0, "No", ""))</f>
        <v>No</v>
      </c>
      <c r="H70" t="str">
        <f>IF(Survey_AI!I70=1, "Strongly Disagree", IF(Survey_AI!I70=2, "Partially Disagree", IF(Survey_AI!I70=3, "Neutral", IF(Survey_AI!I70=4, "Partially Agree", IF(Survey_AI!I70=5, "Fully Agree", "Invalid")))))</f>
        <v>Partially Disagree</v>
      </c>
      <c r="I70" t="str">
        <f>IF(Survey_AI!J70=1, "Strongly Disagree", IF(Survey_AI!J70=2, "Partially Disagree", IF(Survey_AI!J70=3, "Neutral", IF(Survey_AI!J70=4, "Partially Agree", IF(Survey_AI!J70=5, "Fully Agree", "Invalid")))))</f>
        <v>Neutral</v>
      </c>
      <c r="J70" t="str">
        <f>IF(Survey_AI!K70=1, "Strongly Disagree", IF(Survey_AI!K70=2, "Partially Disagree", IF(Survey_AI!K70=3, "Neutral", IF(Survey_AI!K70=4, "Partially Agree", IF(Survey_AI!K70=5, "Fully Agree", "Invalid")))))</f>
        <v>Partially Agree</v>
      </c>
      <c r="K70" t="str">
        <f>IF(Survey_AI!L70=1, "Strongly Disagree", IF(Survey_AI!L70=2, "Partially Disagree", IF(Survey_AI!L70=3, "Neutral", IF(Survey_AI!L70=4, "Partially Agree", IF(Survey_AI!L70=5, "Fully Agree", "Invalid")))))</f>
        <v>Partially Disagree</v>
      </c>
      <c r="L70" t="str">
        <f>IF(Survey_AI!M70=1, "Strongly Disagree", IF(Survey_AI!M70=2, "Partially Disagree", IF(Survey_AI!M70=3, "Neutral", IF(Survey_AI!M70=4, "Partially Agree", IF(Survey_AI!M70=5, "Fully Agree", "Invalid")))))</f>
        <v>Partially Agree</v>
      </c>
      <c r="M70" t="str">
        <f>IF(Survey_AI!N70=1, "Strongly Disagree", IF(Survey_AI!N70=2, "Partially Disagree", IF(Survey_AI!N70=3, "Neutral", IF(Survey_AI!N70=4, "Partially Agree", IF(Survey_AI!N70=5, "Fully Agree", "Invalid")))))</f>
        <v>Partially Disagree</v>
      </c>
      <c r="N70" t="str">
        <f>IF(Survey_AI!O70=1, "Strongly Disagree", IF(Survey_AI!O70=2, "Partially Disagree", IF(Survey_AI!O70=3, "Neutral", IF(Survey_AI!O70=4, "Partially Agree", IF(Survey_AI!O70=5, "Fully Agree", "Invalid")))))</f>
        <v>Partially Agree</v>
      </c>
      <c r="O70" t="str">
        <f>IF(Survey_AI!P70=1, "Strongly Disagree", IF(Survey_AI!P70=2, "Partially Disagree", IF(Survey_AI!P70=3, "Neutral", IF(Survey_AI!P70=4, "Partially Agree", IF(Survey_AI!P70=5, "Fully Agree", "Invalid")))))</f>
        <v>Partially Disagree</v>
      </c>
      <c r="P70" t="str">
        <f>IF(Survey_AI!Q70=1, "Curiosity", IF(Survey_AI!Q70=2, "Fear", IF(Survey_AI!Q70=3, "Indifference", IF(Survey_AI!Q70=4, "Trust", "Invalid"))))</f>
        <v>Curiosity</v>
      </c>
      <c r="Q70" t="s">
        <v>72</v>
      </c>
      <c r="R70" t="str">
        <f>IF(Survey_AI!S70=1, "Yes", IF(Survey_AI!S70=0, "No", ""))</f>
        <v>Yes</v>
      </c>
      <c r="S70" t="str">
        <f>IF(Survey_AI!T70=1, "Yes", IF(Survey_AI!T70=0, "No", ""))</f>
        <v>Yes</v>
      </c>
      <c r="T70" t="str">
        <f>IF(Survey_AI!U70=1, "Yes", IF(Survey_AI!U70=0, "No", ""))</f>
        <v>No</v>
      </c>
      <c r="U70" t="str">
        <f>IF(Survey_AI!V70=1, "Yes", IF(Survey_AI!V70=0, "No", ""))</f>
        <v>Yes</v>
      </c>
      <c r="V70" t="str">
        <f>IF(Survey_AI!W70=1, "Yes", IF(Survey_AI!W70=0, "No", ""))</f>
        <v>No</v>
      </c>
      <c r="W70" t="str">
        <f>IF(Survey_AI!X70=1, "Yes", IF(Survey_AI!X70=0, "No", ""))</f>
        <v>Yes</v>
      </c>
      <c r="X70" t="str">
        <f>IF(Survey_AI!Y70=1, "Yes", IF(Survey_AI!Y70=0, "No", ""))</f>
        <v>No</v>
      </c>
      <c r="Y70">
        <v>9</v>
      </c>
      <c r="Z70" t="str">
        <f>IF(Survey_AI!AA70=1,"AI Assistant",IF(Survey_AI!AA70=2,"Time Management",IF(Survey_AI!AA70=3,"Engaging Lessons",IF(Survey_AI!AA70=4,"Other","Invalid"))))</f>
        <v>Engaging Lessons</v>
      </c>
      <c r="AA70" t="str">
        <f>IF(Survey_AI!AB70=1,"Personalized Lessons",IF(Survey_AI!AB70=2,"Universal Access",IF(Survey_AI!AB70=3,"Engaging Lessons",IF(Survey_AI!AB70=4,"Other","Invalid"))))</f>
        <v>Engaging Lessons</v>
      </c>
      <c r="AB70" t="str">
        <f>IF(Survey_AI!AC70=1,"Auto Grading",IF(Survey_AI!AC70=2,"Fewer Errors",IF(Survey_AI!AC70=3,"Constant Feedback",IF(Survey_AI!AC70=4,"Other","Invalid"))))</f>
        <v>Auto Grading</v>
      </c>
      <c r="AC70" t="str">
        <f>IF(Survey_AI!AD70=1,"No Student-Teacher Bond",IF(Survey_AI!AD70=2,"Internet Addiction",IF(Survey_AI!AD70=3,"Fewer Interactions",IF(Survey_AI!AD70=4,"Data Loss","Invalid"))))</f>
        <v>Internet Addiction</v>
      </c>
      <c r="AD70" t="str">
        <f>IF(Survey_AI!AE70=1,"Female",IF(Survey_AI!AE70=2,"Male","Invalid"))</f>
        <v>Female</v>
      </c>
      <c r="AE70" t="str">
        <f>IF(Survey_AI!AF70=1,"Year 2",IF(Survey_AI!AF70=2,"Year 3","Invalid"))</f>
        <v>Year 2</v>
      </c>
      <c r="AF70" t="str">
        <f>IF(Survey_AI!AG70=1,"Economic Cybernetics",IF(Survey_AI!AG70=2,"Statistics &amp; Forecasting",IF(Survey_AI!AG70=3,"Economic Informatics","Invalid")))</f>
        <v>Economic Cybernetics</v>
      </c>
      <c r="AG70" t="str">
        <f>IF(Survey_AI!AH70=1,"Yes",IF(Survey_AI!AH70=0,"No","Invalid"))</f>
        <v>Yes</v>
      </c>
      <c r="AH70">
        <v>8.6999999999999993</v>
      </c>
    </row>
    <row r="71" spans="1:34" x14ac:dyDescent="0.3">
      <c r="A71">
        <v>4</v>
      </c>
      <c r="B71" t="s">
        <v>37</v>
      </c>
      <c r="C71" t="str">
        <f>IF(Survey_AI!D71=1, "Yes", IF(Survey_AI!D71=0, "No", ""))</f>
        <v>Yes</v>
      </c>
      <c r="D71" t="str">
        <f>IF(Survey_AI!E71=1, "Yes", IF(Survey_AI!E71=0, "No", ""))</f>
        <v>No</v>
      </c>
      <c r="E71" t="str">
        <f>IF(Survey_AI!F71=1, "Yes", IF(Survey_AI!F71=0, "No", ""))</f>
        <v>Yes</v>
      </c>
      <c r="F71" t="str">
        <f>IF(Survey_AI!G71=1, "Yes", IF(Survey_AI!G71=0, "No", ""))</f>
        <v>No</v>
      </c>
      <c r="G71" t="str">
        <f>IF(Survey_AI!H71=1, "Yes", IF(Survey_AI!H71=0, "No", ""))</f>
        <v>No</v>
      </c>
      <c r="H71" t="str">
        <f>IF(Survey_AI!I71=1, "Strongly Disagree", IF(Survey_AI!I71=2, "Partially Disagree", IF(Survey_AI!I71=3, "Neutral", IF(Survey_AI!I71=4, "Partially Agree", IF(Survey_AI!I71=5, "Fully Agree", "Invalid")))))</f>
        <v>Partially Agree</v>
      </c>
      <c r="I71" t="str">
        <f>IF(Survey_AI!J71=1, "Strongly Disagree", IF(Survey_AI!J71=2, "Partially Disagree", IF(Survey_AI!J71=3, "Neutral", IF(Survey_AI!J71=4, "Partially Agree", IF(Survey_AI!J71=5, "Fully Agree", "Invalid")))))</f>
        <v>Neutral</v>
      </c>
      <c r="J71" t="str">
        <f>IF(Survey_AI!K71=1, "Strongly Disagree", IF(Survey_AI!K71=2, "Partially Disagree", IF(Survey_AI!K71=3, "Neutral", IF(Survey_AI!K71=4, "Partially Agree", IF(Survey_AI!K71=5, "Fully Agree", "Invalid")))))</f>
        <v>Partially Agree</v>
      </c>
      <c r="K71" t="str">
        <f>IF(Survey_AI!L71=1, "Strongly Disagree", IF(Survey_AI!L71=2, "Partially Disagree", IF(Survey_AI!L71=3, "Neutral", IF(Survey_AI!L71=4, "Partially Agree", IF(Survey_AI!L71=5, "Fully Agree", "Invalid")))))</f>
        <v>Partially Agree</v>
      </c>
      <c r="L71" t="str">
        <f>IF(Survey_AI!M71=1, "Strongly Disagree", IF(Survey_AI!M71=2, "Partially Disagree", IF(Survey_AI!M71=3, "Neutral", IF(Survey_AI!M71=4, "Partially Agree", IF(Survey_AI!M71=5, "Fully Agree", "Invalid")))))</f>
        <v>Fully Agree</v>
      </c>
      <c r="M71" t="str">
        <f>IF(Survey_AI!N71=1, "Strongly Disagree", IF(Survey_AI!N71=2, "Partially Disagree", IF(Survey_AI!N71=3, "Neutral", IF(Survey_AI!N71=4, "Partially Agree", IF(Survey_AI!N71=5, "Fully Agree", "Invalid")))))</f>
        <v>Neutral</v>
      </c>
      <c r="N71" t="str">
        <f>IF(Survey_AI!O71=1, "Strongly Disagree", IF(Survey_AI!O71=2, "Partially Disagree", IF(Survey_AI!O71=3, "Neutral", IF(Survey_AI!O71=4, "Partially Agree", IF(Survey_AI!O71=5, "Fully Agree", "Invalid")))))</f>
        <v>Partially Agree</v>
      </c>
      <c r="O71" t="str">
        <f>IF(Survey_AI!P71=1, "Strongly Disagree", IF(Survey_AI!P71=2, "Partially Disagree", IF(Survey_AI!P71=3, "Neutral", IF(Survey_AI!P71=4, "Partially Agree", IF(Survey_AI!P71=5, "Fully Agree", "Invalid")))))</f>
        <v>Partially Agree</v>
      </c>
      <c r="P71" t="str">
        <f>IF(Survey_AI!Q71=1, "Curiosity", IF(Survey_AI!Q71=2, "Fear", IF(Survey_AI!Q71=3, "Indifference", IF(Survey_AI!Q71=4, "Trust", "Invalid"))))</f>
        <v>Fear</v>
      </c>
      <c r="Q71" t="s">
        <v>39</v>
      </c>
      <c r="R71" t="str">
        <f>IF(Survey_AI!S71=1, "Yes", IF(Survey_AI!S71=0, "No", ""))</f>
        <v>Yes</v>
      </c>
      <c r="S71" t="str">
        <f>IF(Survey_AI!T71=1, "Yes", IF(Survey_AI!T71=0, "No", ""))</f>
        <v>No</v>
      </c>
      <c r="T71" t="str">
        <f>IF(Survey_AI!U71=1, "Yes", IF(Survey_AI!U71=0, "No", ""))</f>
        <v>No</v>
      </c>
      <c r="U71" t="str">
        <f>IF(Survey_AI!V71=1, "Yes", IF(Survey_AI!V71=0, "No", ""))</f>
        <v>No</v>
      </c>
      <c r="V71" t="str">
        <f>IF(Survey_AI!W71=1, "Yes", IF(Survey_AI!W71=0, "No", ""))</f>
        <v>Yes</v>
      </c>
      <c r="W71" t="str">
        <f>IF(Survey_AI!X71=1, "Yes", IF(Survey_AI!X71=0, "No", ""))</f>
        <v>Yes</v>
      </c>
      <c r="X71" t="str">
        <f>IF(Survey_AI!Y71=1, "Yes", IF(Survey_AI!Y71=0, "No", ""))</f>
        <v>No</v>
      </c>
      <c r="Y71">
        <v>6</v>
      </c>
      <c r="Z71" t="str">
        <f>IF(Survey_AI!AA71=1,"AI Assistant",IF(Survey_AI!AA71=2,"Time Management",IF(Survey_AI!AA71=3,"Engaging Lessons",IF(Survey_AI!AA71=4,"Other","Invalid"))))</f>
        <v>AI Assistant</v>
      </c>
      <c r="AA71" t="str">
        <f>IF(Survey_AI!AB71=1,"Personalized Lessons",IF(Survey_AI!AB71=2,"Universal Access",IF(Survey_AI!AB71=3,"Engaging Lessons",IF(Survey_AI!AB71=4,"Other","Invalid"))))</f>
        <v>Universal Access</v>
      </c>
      <c r="AB71" t="str">
        <f>IF(Survey_AI!AC71=1,"Auto Grading",IF(Survey_AI!AC71=2,"Fewer Errors",IF(Survey_AI!AC71=3,"Constant Feedback",IF(Survey_AI!AC71=4,"Other","Invalid"))))</f>
        <v>Constant Feedback</v>
      </c>
      <c r="AC71" t="str">
        <f>IF(Survey_AI!AD71=1,"No Student-Teacher Bond",IF(Survey_AI!AD71=2,"Internet Addiction",IF(Survey_AI!AD71=3,"Fewer Interactions",IF(Survey_AI!AD71=4,"Data Loss","Invalid"))))</f>
        <v>Fewer Interactions</v>
      </c>
      <c r="AD71" t="str">
        <f>IF(Survey_AI!AE71=1,"Female",IF(Survey_AI!AE71=2,"Male","Invalid"))</f>
        <v>Female</v>
      </c>
      <c r="AE71" t="str">
        <f>IF(Survey_AI!AF71=1,"Year 2",IF(Survey_AI!AF71=2,"Year 3","Invalid"))</f>
        <v>Year 2</v>
      </c>
      <c r="AF71" t="str">
        <f>IF(Survey_AI!AG71=1,"Economic Cybernetics",IF(Survey_AI!AG71=2,"Statistics &amp; Forecasting",IF(Survey_AI!AG71=3,"Economic Informatics","Invalid")))</f>
        <v>Economic Cybernetics</v>
      </c>
      <c r="AG71" t="str">
        <f>IF(Survey_AI!AH71=1,"Yes",IF(Survey_AI!AH71=0,"No","Invalid"))</f>
        <v>Yes</v>
      </c>
      <c r="AH71">
        <v>7.7</v>
      </c>
    </row>
    <row r="72" spans="1:34" x14ac:dyDescent="0.3">
      <c r="A72">
        <v>9</v>
      </c>
      <c r="B72" t="s">
        <v>37</v>
      </c>
      <c r="C72" t="str">
        <f>IF(Survey_AI!D72=1, "Yes", IF(Survey_AI!D72=0, "No", ""))</f>
        <v>Yes</v>
      </c>
      <c r="D72" t="str">
        <f>IF(Survey_AI!E72=1, "Yes", IF(Survey_AI!E72=0, "No", ""))</f>
        <v>No</v>
      </c>
      <c r="E72" t="str">
        <f>IF(Survey_AI!F72=1, "Yes", IF(Survey_AI!F72=0, "No", ""))</f>
        <v>Yes</v>
      </c>
      <c r="F72" t="str">
        <f>IF(Survey_AI!G72=1, "Yes", IF(Survey_AI!G72=0, "No", ""))</f>
        <v>No</v>
      </c>
      <c r="G72" t="str">
        <f>IF(Survey_AI!H72=1, "Yes", IF(Survey_AI!H72=0, "No", ""))</f>
        <v>No</v>
      </c>
      <c r="H72" t="str">
        <f>IF(Survey_AI!I72=1, "Strongly Disagree", IF(Survey_AI!I72=2, "Partially Disagree", IF(Survey_AI!I72=3, "Neutral", IF(Survey_AI!I72=4, "Partially Agree", IF(Survey_AI!I72=5, "Fully Agree", "Invalid")))))</f>
        <v>Strongly Disagree</v>
      </c>
      <c r="I72" t="str">
        <f>IF(Survey_AI!J72=1, "Strongly Disagree", IF(Survey_AI!J72=2, "Partially Disagree", IF(Survey_AI!J72=3, "Neutral", IF(Survey_AI!J72=4, "Partially Agree", IF(Survey_AI!J72=5, "Fully Agree", "Invalid")))))</f>
        <v>Neutral</v>
      </c>
      <c r="J72" t="str">
        <f>IF(Survey_AI!K72=1, "Strongly Disagree", IF(Survey_AI!K72=2, "Partially Disagree", IF(Survey_AI!K72=3, "Neutral", IF(Survey_AI!K72=4, "Partially Agree", IF(Survey_AI!K72=5, "Fully Agree", "Invalid")))))</f>
        <v>Partially Agree</v>
      </c>
      <c r="K72" t="str">
        <f>IF(Survey_AI!L72=1, "Strongly Disagree", IF(Survey_AI!L72=2, "Partially Disagree", IF(Survey_AI!L72=3, "Neutral", IF(Survey_AI!L72=4, "Partially Agree", IF(Survey_AI!L72=5, "Fully Agree", "Invalid")))))</f>
        <v>Strongly Disagree</v>
      </c>
      <c r="L72" t="str">
        <f>IF(Survey_AI!M72=1, "Strongly Disagree", IF(Survey_AI!M72=2, "Partially Disagree", IF(Survey_AI!M72=3, "Neutral", IF(Survey_AI!M72=4, "Partially Agree", IF(Survey_AI!M72=5, "Fully Agree", "Invalid")))))</f>
        <v>Neutral</v>
      </c>
      <c r="M72" t="str">
        <f>IF(Survey_AI!N72=1, "Strongly Disagree", IF(Survey_AI!N72=2, "Partially Disagree", IF(Survey_AI!N72=3, "Neutral", IF(Survey_AI!N72=4, "Partially Agree", IF(Survey_AI!N72=5, "Fully Agree", "Invalid")))))</f>
        <v>Neutral</v>
      </c>
      <c r="N72" t="str">
        <f>IF(Survey_AI!O72=1, "Strongly Disagree", IF(Survey_AI!O72=2, "Partially Disagree", IF(Survey_AI!O72=3, "Neutral", IF(Survey_AI!O72=4, "Partially Agree", IF(Survey_AI!O72=5, "Fully Agree", "Invalid")))))</f>
        <v>Neutral</v>
      </c>
      <c r="O72" t="str">
        <f>IF(Survey_AI!P72=1, "Strongly Disagree", IF(Survey_AI!P72=2, "Partially Disagree", IF(Survey_AI!P72=3, "Neutral", IF(Survey_AI!P72=4, "Partially Agree", IF(Survey_AI!P72=5, "Fully Agree", "Invalid")))))</f>
        <v>Partially Agree</v>
      </c>
      <c r="P72" t="str">
        <f>IF(Survey_AI!Q72=1, "Curiosity", IF(Survey_AI!Q72=2, "Fear", IF(Survey_AI!Q72=3, "Indifference", IF(Survey_AI!Q72=4, "Trust", "Invalid"))))</f>
        <v>Curiosity</v>
      </c>
      <c r="Q72" t="s">
        <v>38</v>
      </c>
      <c r="R72" t="str">
        <f>IF(Survey_AI!S72=1, "Yes", IF(Survey_AI!S72=0, "No", ""))</f>
        <v>No</v>
      </c>
      <c r="S72" t="str">
        <f>IF(Survey_AI!T72=1, "Yes", IF(Survey_AI!T72=0, "No", ""))</f>
        <v>Yes</v>
      </c>
      <c r="T72" t="str">
        <f>IF(Survey_AI!U72=1, "Yes", IF(Survey_AI!U72=0, "No", ""))</f>
        <v>Yes</v>
      </c>
      <c r="U72" t="str">
        <f>IF(Survey_AI!V72=1, "Yes", IF(Survey_AI!V72=0, "No", ""))</f>
        <v>Yes</v>
      </c>
      <c r="V72" t="str">
        <f>IF(Survey_AI!W72=1, "Yes", IF(Survey_AI!W72=0, "No", ""))</f>
        <v>No</v>
      </c>
      <c r="W72" t="str">
        <f>IF(Survey_AI!X72=1, "Yes", IF(Survey_AI!X72=0, "No", ""))</f>
        <v>No</v>
      </c>
      <c r="X72" t="str">
        <f>IF(Survey_AI!Y72=1, "Yes", IF(Survey_AI!Y72=0, "No", ""))</f>
        <v>No</v>
      </c>
      <c r="Y72">
        <v>10</v>
      </c>
      <c r="Z72" t="str">
        <f>IF(Survey_AI!AA72=1,"AI Assistant",IF(Survey_AI!AA72=2,"Time Management",IF(Survey_AI!AA72=3,"Engaging Lessons",IF(Survey_AI!AA72=4,"Other","Invalid"))))</f>
        <v>Engaging Lessons</v>
      </c>
      <c r="AA72" t="str">
        <f>IF(Survey_AI!AB72=1,"Personalized Lessons",IF(Survey_AI!AB72=2,"Universal Access",IF(Survey_AI!AB72=3,"Engaging Lessons",IF(Survey_AI!AB72=4,"Other","Invalid"))))</f>
        <v>Universal Access</v>
      </c>
      <c r="AB72" t="str">
        <f>IF(Survey_AI!AC72=1,"Auto Grading",IF(Survey_AI!AC72=2,"Fewer Errors",IF(Survey_AI!AC72=3,"Constant Feedback",IF(Survey_AI!AC72=4,"Other","Invalid"))))</f>
        <v>Fewer Errors</v>
      </c>
      <c r="AC72" t="str">
        <f>IF(Survey_AI!AD72=1,"No Student-Teacher Bond",IF(Survey_AI!AD72=2,"Internet Addiction",IF(Survey_AI!AD72=3,"Fewer Interactions",IF(Survey_AI!AD72=4,"Data Loss","Invalid"))))</f>
        <v>No Student-Teacher Bond</v>
      </c>
      <c r="AD72" t="str">
        <f>IF(Survey_AI!AE72=1,"Female",IF(Survey_AI!AE72=2,"Male","Invalid"))</f>
        <v>Female</v>
      </c>
      <c r="AE72" t="str">
        <f>IF(Survey_AI!AF72=1,"Year 2",IF(Survey_AI!AF72=2,"Year 3","Invalid"))</f>
        <v>Year 3</v>
      </c>
      <c r="AF72" t="str">
        <f>IF(Survey_AI!AG72=1,"Economic Cybernetics",IF(Survey_AI!AG72=2,"Statistics &amp; Forecasting",IF(Survey_AI!AG72=3,"Economic Informatics","Invalid")))</f>
        <v>Statistics &amp; Forecasting</v>
      </c>
      <c r="AG72" t="str">
        <f>IF(Survey_AI!AH72=1,"Yes",IF(Survey_AI!AH72=0,"No","Invalid"))</f>
        <v>Yes</v>
      </c>
      <c r="AH72">
        <v>6.7</v>
      </c>
    </row>
    <row r="73" spans="1:34" x14ac:dyDescent="0.3">
      <c r="A73">
        <v>10</v>
      </c>
      <c r="B73" t="s">
        <v>37</v>
      </c>
      <c r="C73" t="str">
        <f>IF(Survey_AI!D73=1, "Yes", IF(Survey_AI!D73=0, "No", ""))</f>
        <v>Yes</v>
      </c>
      <c r="D73" t="str">
        <f>IF(Survey_AI!E73=1, "Yes", IF(Survey_AI!E73=0, "No", ""))</f>
        <v>No</v>
      </c>
      <c r="E73" t="str">
        <f>IF(Survey_AI!F73=1, "Yes", IF(Survey_AI!F73=0, "No", ""))</f>
        <v>Yes</v>
      </c>
      <c r="F73" t="str">
        <f>IF(Survey_AI!G73=1, "Yes", IF(Survey_AI!G73=0, "No", ""))</f>
        <v>No</v>
      </c>
      <c r="G73" t="str">
        <f>IF(Survey_AI!H73=1, "Yes", IF(Survey_AI!H73=0, "No", ""))</f>
        <v>No</v>
      </c>
      <c r="H73" t="str">
        <f>IF(Survey_AI!I73=1, "Strongly Disagree", IF(Survey_AI!I73=2, "Partially Disagree", IF(Survey_AI!I73=3, "Neutral", IF(Survey_AI!I73=4, "Partially Agree", IF(Survey_AI!I73=5, "Fully Agree", "Invalid")))))</f>
        <v>Strongly Disagree</v>
      </c>
      <c r="I73" t="str">
        <f>IF(Survey_AI!J73=1, "Strongly Disagree", IF(Survey_AI!J73=2, "Partially Disagree", IF(Survey_AI!J73=3, "Neutral", IF(Survey_AI!J73=4, "Partially Agree", IF(Survey_AI!J73=5, "Fully Agree", "Invalid")))))</f>
        <v>Fully Agree</v>
      </c>
      <c r="J73" t="str">
        <f>IF(Survey_AI!K73=1, "Strongly Disagree", IF(Survey_AI!K73=2, "Partially Disagree", IF(Survey_AI!K73=3, "Neutral", IF(Survey_AI!K73=4, "Partially Agree", IF(Survey_AI!K73=5, "Fully Agree", "Invalid")))))</f>
        <v>Fully Agree</v>
      </c>
      <c r="K73" t="str">
        <f>IF(Survey_AI!L73=1, "Strongly Disagree", IF(Survey_AI!L73=2, "Partially Disagree", IF(Survey_AI!L73=3, "Neutral", IF(Survey_AI!L73=4, "Partially Agree", IF(Survey_AI!L73=5, "Fully Agree", "Invalid")))))</f>
        <v>Fully Agree</v>
      </c>
      <c r="L73" t="str">
        <f>IF(Survey_AI!M73=1, "Strongly Disagree", IF(Survey_AI!M73=2, "Partially Disagree", IF(Survey_AI!M73=3, "Neutral", IF(Survey_AI!M73=4, "Partially Agree", IF(Survey_AI!M73=5, "Fully Agree", "Invalid")))))</f>
        <v>Neutral</v>
      </c>
      <c r="M73" t="str">
        <f>IF(Survey_AI!N73=1, "Strongly Disagree", IF(Survey_AI!N73=2, "Partially Disagree", IF(Survey_AI!N73=3, "Neutral", IF(Survey_AI!N73=4, "Partially Agree", IF(Survey_AI!N73=5, "Fully Agree", "Invalid")))))</f>
        <v>Strongly Disagree</v>
      </c>
      <c r="N73" t="str">
        <f>IF(Survey_AI!O73=1, "Strongly Disagree", IF(Survey_AI!O73=2, "Partially Disagree", IF(Survey_AI!O73=3, "Neutral", IF(Survey_AI!O73=4, "Partially Agree", IF(Survey_AI!O73=5, "Fully Agree", "Invalid")))))</f>
        <v>Fully Agree</v>
      </c>
      <c r="O73" t="str">
        <f>IF(Survey_AI!P73=1, "Strongly Disagree", IF(Survey_AI!P73=2, "Partially Disagree", IF(Survey_AI!P73=3, "Neutral", IF(Survey_AI!P73=4, "Partially Agree", IF(Survey_AI!P73=5, "Fully Agree", "Invalid")))))</f>
        <v>Strongly Disagree</v>
      </c>
      <c r="P73" t="str">
        <f>IF(Survey_AI!Q73=1, "Curiosity", IF(Survey_AI!Q73=2, "Fear", IF(Survey_AI!Q73=3, "Indifference", IF(Survey_AI!Q73=4, "Trust", "Invalid"))))</f>
        <v>Trust</v>
      </c>
      <c r="Q73" t="s">
        <v>84</v>
      </c>
      <c r="R73" t="str">
        <f>IF(Survey_AI!S73=1, "Yes", IF(Survey_AI!S73=0, "No", ""))</f>
        <v>Yes</v>
      </c>
      <c r="S73" t="str">
        <f>IF(Survey_AI!T73=1, "Yes", IF(Survey_AI!T73=0, "No", ""))</f>
        <v>Yes</v>
      </c>
      <c r="T73" t="str">
        <f>IF(Survey_AI!U73=1, "Yes", IF(Survey_AI!U73=0, "No", ""))</f>
        <v>No</v>
      </c>
      <c r="U73" t="str">
        <f>IF(Survey_AI!V73=1, "Yes", IF(Survey_AI!V73=0, "No", ""))</f>
        <v>No</v>
      </c>
      <c r="V73" t="str">
        <f>IF(Survey_AI!W73=1, "Yes", IF(Survey_AI!W73=0, "No", ""))</f>
        <v>Yes</v>
      </c>
      <c r="W73" t="str">
        <f>IF(Survey_AI!X73=1, "Yes", IF(Survey_AI!X73=0, "No", ""))</f>
        <v>No</v>
      </c>
      <c r="X73" t="str">
        <f>IF(Survey_AI!Y73=1, "Yes", IF(Survey_AI!Y73=0, "No", ""))</f>
        <v>Yes</v>
      </c>
      <c r="Y73">
        <v>10</v>
      </c>
      <c r="Z73" t="str">
        <f>IF(Survey_AI!AA73=1,"AI Assistant",IF(Survey_AI!AA73=2,"Time Management",IF(Survey_AI!AA73=3,"Engaging Lessons",IF(Survey_AI!AA73=4,"Other","Invalid"))))</f>
        <v>Engaging Lessons</v>
      </c>
      <c r="AA73" t="str">
        <f>IF(Survey_AI!AB73=1,"Personalized Lessons",IF(Survey_AI!AB73=2,"Universal Access",IF(Survey_AI!AB73=3,"Engaging Lessons",IF(Survey_AI!AB73=4,"Other","Invalid"))))</f>
        <v>Engaging Lessons</v>
      </c>
      <c r="AB73" t="str">
        <f>IF(Survey_AI!AC73=1,"Auto Grading",IF(Survey_AI!AC73=2,"Fewer Errors",IF(Survey_AI!AC73=3,"Constant Feedback",IF(Survey_AI!AC73=4,"Other","Invalid"))))</f>
        <v>Auto Grading</v>
      </c>
      <c r="AC73" t="str">
        <f>IF(Survey_AI!AD73=1,"No Student-Teacher Bond",IF(Survey_AI!AD73=2,"Internet Addiction",IF(Survey_AI!AD73=3,"Fewer Interactions",IF(Survey_AI!AD73=4,"Data Loss","Invalid"))))</f>
        <v>Fewer Interactions</v>
      </c>
      <c r="AD73" t="str">
        <f>IF(Survey_AI!AE73=1,"Female",IF(Survey_AI!AE73=2,"Male","Invalid"))</f>
        <v>Male</v>
      </c>
      <c r="AE73" t="str">
        <f>IF(Survey_AI!AF73=1,"Year 2",IF(Survey_AI!AF73=2,"Year 3","Invalid"))</f>
        <v>Year 3</v>
      </c>
      <c r="AF73" t="str">
        <f>IF(Survey_AI!AG73=1,"Economic Cybernetics",IF(Survey_AI!AG73=2,"Statistics &amp; Forecasting",IF(Survey_AI!AG73=3,"Economic Informatics","Invalid")))</f>
        <v>Economic Informatics</v>
      </c>
      <c r="AG73" t="str">
        <f>IF(Survey_AI!AH73=1,"Yes",IF(Survey_AI!AH73=0,"No","Invalid"))</f>
        <v>Yes</v>
      </c>
      <c r="AH73">
        <v>8.6999999999999993</v>
      </c>
    </row>
    <row r="74" spans="1:34" x14ac:dyDescent="0.3">
      <c r="A74">
        <v>8</v>
      </c>
      <c r="B74" t="s">
        <v>41</v>
      </c>
      <c r="C74" t="str">
        <f>IF(Survey_AI!D74=1, "Yes", IF(Survey_AI!D74=0, "No", ""))</f>
        <v>Yes</v>
      </c>
      <c r="D74" t="str">
        <f>IF(Survey_AI!E74=1, "Yes", IF(Survey_AI!E74=0, "No", ""))</f>
        <v>No</v>
      </c>
      <c r="E74" t="str">
        <f>IF(Survey_AI!F74=1, "Yes", IF(Survey_AI!F74=0, "No", ""))</f>
        <v>No</v>
      </c>
      <c r="F74" t="str">
        <f>IF(Survey_AI!G74=1, "Yes", IF(Survey_AI!G74=0, "No", ""))</f>
        <v>No</v>
      </c>
      <c r="G74" t="str">
        <f>IF(Survey_AI!H74=1, "Yes", IF(Survey_AI!H74=0, "No", ""))</f>
        <v>No</v>
      </c>
      <c r="H74" t="str">
        <f>IF(Survey_AI!I74=1, "Strongly Disagree", IF(Survey_AI!I74=2, "Partially Disagree", IF(Survey_AI!I74=3, "Neutral", IF(Survey_AI!I74=4, "Partially Agree", IF(Survey_AI!I74=5, "Fully Agree", "Invalid")))))</f>
        <v>Partially Disagree</v>
      </c>
      <c r="I74" t="str">
        <f>IF(Survey_AI!J74=1, "Strongly Disagree", IF(Survey_AI!J74=2, "Partially Disagree", IF(Survey_AI!J74=3, "Neutral", IF(Survey_AI!J74=4, "Partially Agree", IF(Survey_AI!J74=5, "Fully Agree", "Invalid")))))</f>
        <v>Partially Disagree</v>
      </c>
      <c r="J74" t="str">
        <f>IF(Survey_AI!K74=1, "Strongly Disagree", IF(Survey_AI!K74=2, "Partially Disagree", IF(Survey_AI!K74=3, "Neutral", IF(Survey_AI!K74=4, "Partially Agree", IF(Survey_AI!K74=5, "Fully Agree", "Invalid")))))</f>
        <v>Partially Disagree</v>
      </c>
      <c r="K74" t="str">
        <f>IF(Survey_AI!L74=1, "Strongly Disagree", IF(Survey_AI!L74=2, "Partially Disagree", IF(Survey_AI!L74=3, "Neutral", IF(Survey_AI!L74=4, "Partially Agree", IF(Survey_AI!L74=5, "Fully Agree", "Invalid")))))</f>
        <v>Partially Disagree</v>
      </c>
      <c r="L74" t="str">
        <f>IF(Survey_AI!M74=1, "Strongly Disagree", IF(Survey_AI!M74=2, "Partially Disagree", IF(Survey_AI!M74=3, "Neutral", IF(Survey_AI!M74=4, "Partially Agree", IF(Survey_AI!M74=5, "Fully Agree", "Invalid")))))</f>
        <v>Partially Disagree</v>
      </c>
      <c r="M74" t="str">
        <f>IF(Survey_AI!N74=1, "Strongly Disagree", IF(Survey_AI!N74=2, "Partially Disagree", IF(Survey_AI!N74=3, "Neutral", IF(Survey_AI!N74=4, "Partially Agree", IF(Survey_AI!N74=5, "Fully Agree", "Invalid")))))</f>
        <v>Partially Disagree</v>
      </c>
      <c r="N74" t="str">
        <f>IF(Survey_AI!O74=1, "Strongly Disagree", IF(Survey_AI!O74=2, "Partially Disagree", IF(Survey_AI!O74=3, "Neutral", IF(Survey_AI!O74=4, "Partially Agree", IF(Survey_AI!O74=5, "Fully Agree", "Invalid")))))</f>
        <v>Partially Agree</v>
      </c>
      <c r="O74" t="str">
        <f>IF(Survey_AI!P74=1, "Strongly Disagree", IF(Survey_AI!P74=2, "Partially Disagree", IF(Survey_AI!P74=3, "Neutral", IF(Survey_AI!P74=4, "Partially Agree", IF(Survey_AI!P74=5, "Fully Agree", "Invalid")))))</f>
        <v>Partially Agree</v>
      </c>
      <c r="P74" t="str">
        <f>IF(Survey_AI!Q74=1, "Curiosity", IF(Survey_AI!Q74=2, "Fear", IF(Survey_AI!Q74=3, "Indifference", IF(Survey_AI!Q74=4, "Trust", "Invalid"))))</f>
        <v>Curiosity</v>
      </c>
      <c r="Q74" t="s">
        <v>36</v>
      </c>
      <c r="R74" t="str">
        <f>IF(Survey_AI!S74=1, "Yes", IF(Survey_AI!S74=0, "No", ""))</f>
        <v>Yes</v>
      </c>
      <c r="S74" t="str">
        <f>IF(Survey_AI!T74=1, "Yes", IF(Survey_AI!T74=0, "No", ""))</f>
        <v>Yes</v>
      </c>
      <c r="T74" t="str">
        <f>IF(Survey_AI!U74=1, "Yes", IF(Survey_AI!U74=0, "No", ""))</f>
        <v>No</v>
      </c>
      <c r="U74" t="str">
        <f>IF(Survey_AI!V74=1, "Yes", IF(Survey_AI!V74=0, "No", ""))</f>
        <v>No</v>
      </c>
      <c r="V74" t="str">
        <f>IF(Survey_AI!W74=1, "Yes", IF(Survey_AI!W74=0, "No", ""))</f>
        <v>Yes</v>
      </c>
      <c r="W74" t="str">
        <f>IF(Survey_AI!X74=1, "Yes", IF(Survey_AI!X74=0, "No", ""))</f>
        <v>No</v>
      </c>
      <c r="X74" t="str">
        <f>IF(Survey_AI!Y74=1, "Yes", IF(Survey_AI!Y74=0, "No", ""))</f>
        <v>No</v>
      </c>
      <c r="Y74">
        <v>10</v>
      </c>
      <c r="Z74" t="str">
        <f>IF(Survey_AI!AA74=1,"AI Assistant",IF(Survey_AI!AA74=2,"Time Management",IF(Survey_AI!AA74=3,"Engaging Lessons",IF(Survey_AI!AA74=4,"Other","Invalid"))))</f>
        <v>AI Assistant</v>
      </c>
      <c r="AA74" t="str">
        <f>IF(Survey_AI!AB74=1,"Personalized Lessons",IF(Survey_AI!AB74=2,"Universal Access",IF(Survey_AI!AB74=3,"Engaging Lessons",IF(Survey_AI!AB74=4,"Other","Invalid"))))</f>
        <v>Personalized Lessons</v>
      </c>
      <c r="AB74" t="str">
        <f>IF(Survey_AI!AC74=1,"Auto Grading",IF(Survey_AI!AC74=2,"Fewer Errors",IF(Survey_AI!AC74=3,"Constant Feedback",IF(Survey_AI!AC74=4,"Other","Invalid"))))</f>
        <v>Constant Feedback</v>
      </c>
      <c r="AC74" t="str">
        <f>IF(Survey_AI!AD74=1,"No Student-Teacher Bond",IF(Survey_AI!AD74=2,"Internet Addiction",IF(Survey_AI!AD74=3,"Fewer Interactions",IF(Survey_AI!AD74=4,"Data Loss","Invalid"))))</f>
        <v>No Student-Teacher Bond</v>
      </c>
      <c r="AD74" t="str">
        <f>IF(Survey_AI!AE74=1,"Female",IF(Survey_AI!AE74=2,"Male","Invalid"))</f>
        <v>Male</v>
      </c>
      <c r="AE74" t="str">
        <f>IF(Survey_AI!AF74=1,"Year 2",IF(Survey_AI!AF74=2,"Year 3","Invalid"))</f>
        <v>Year 3</v>
      </c>
      <c r="AF74" t="str">
        <f>IF(Survey_AI!AG74=1,"Economic Cybernetics",IF(Survey_AI!AG74=2,"Statistics &amp; Forecasting",IF(Survey_AI!AG74=3,"Economic Informatics","Invalid")))</f>
        <v>Statistics &amp; Forecasting</v>
      </c>
      <c r="AG74" t="str">
        <f>IF(Survey_AI!AH74=1,"Yes",IF(Survey_AI!AH74=0,"No","Invalid"))</f>
        <v>Yes</v>
      </c>
      <c r="AH74">
        <v>9.1999999999999993</v>
      </c>
    </row>
    <row r="75" spans="1:34" x14ac:dyDescent="0.3">
      <c r="A75">
        <v>6</v>
      </c>
      <c r="B75" t="s">
        <v>41</v>
      </c>
      <c r="C75" t="str">
        <f>IF(Survey_AI!D75=1, "Yes", IF(Survey_AI!D75=0, "No", ""))</f>
        <v>Yes</v>
      </c>
      <c r="D75" t="str">
        <f>IF(Survey_AI!E75=1, "Yes", IF(Survey_AI!E75=0, "No", ""))</f>
        <v>No</v>
      </c>
      <c r="E75" t="str">
        <f>IF(Survey_AI!F75=1, "Yes", IF(Survey_AI!F75=0, "No", ""))</f>
        <v>No</v>
      </c>
      <c r="F75" t="str">
        <f>IF(Survey_AI!G75=1, "Yes", IF(Survey_AI!G75=0, "No", ""))</f>
        <v>No</v>
      </c>
      <c r="G75" t="str">
        <f>IF(Survey_AI!H75=1, "Yes", IF(Survey_AI!H75=0, "No", ""))</f>
        <v>No</v>
      </c>
      <c r="H75" t="str">
        <f>IF(Survey_AI!I75=1, "Strongly Disagree", IF(Survey_AI!I75=2, "Partially Disagree", IF(Survey_AI!I75=3, "Neutral", IF(Survey_AI!I75=4, "Partially Agree", IF(Survey_AI!I75=5, "Fully Agree", "Invalid")))))</f>
        <v>Neutral</v>
      </c>
      <c r="I75" t="str">
        <f>IF(Survey_AI!J75=1, "Strongly Disagree", IF(Survey_AI!J75=2, "Partially Disagree", IF(Survey_AI!J75=3, "Neutral", IF(Survey_AI!J75=4, "Partially Agree", IF(Survey_AI!J75=5, "Fully Agree", "Invalid")))))</f>
        <v>Partially Agree</v>
      </c>
      <c r="J75" t="str">
        <f>IF(Survey_AI!K75=1, "Strongly Disagree", IF(Survey_AI!K75=2, "Partially Disagree", IF(Survey_AI!K75=3, "Neutral", IF(Survey_AI!K75=4, "Partially Agree", IF(Survey_AI!K75=5, "Fully Agree", "Invalid")))))</f>
        <v>Partially Agree</v>
      </c>
      <c r="K75" t="str">
        <f>IF(Survey_AI!L75=1, "Strongly Disagree", IF(Survey_AI!L75=2, "Partially Disagree", IF(Survey_AI!L75=3, "Neutral", IF(Survey_AI!L75=4, "Partially Agree", IF(Survey_AI!L75=5, "Fully Agree", "Invalid")))))</f>
        <v>Partially Disagree</v>
      </c>
      <c r="L75" t="str">
        <f>IF(Survey_AI!M75=1, "Strongly Disagree", IF(Survey_AI!M75=2, "Partially Disagree", IF(Survey_AI!M75=3, "Neutral", IF(Survey_AI!M75=4, "Partially Agree", IF(Survey_AI!M75=5, "Fully Agree", "Invalid")))))</f>
        <v>Neutral</v>
      </c>
      <c r="M75" t="str">
        <f>IF(Survey_AI!N75=1, "Strongly Disagree", IF(Survey_AI!N75=2, "Partially Disagree", IF(Survey_AI!N75=3, "Neutral", IF(Survey_AI!N75=4, "Partially Agree", IF(Survey_AI!N75=5, "Fully Agree", "Invalid")))))</f>
        <v>Partially Disagree</v>
      </c>
      <c r="N75" t="str">
        <f>IF(Survey_AI!O75=1, "Strongly Disagree", IF(Survey_AI!O75=2, "Partially Disagree", IF(Survey_AI!O75=3, "Neutral", IF(Survey_AI!O75=4, "Partially Agree", IF(Survey_AI!O75=5, "Fully Agree", "Invalid")))))</f>
        <v>Neutral</v>
      </c>
      <c r="O75" t="str">
        <f>IF(Survey_AI!P75=1, "Strongly Disagree", IF(Survey_AI!P75=2, "Partially Disagree", IF(Survey_AI!P75=3, "Neutral", IF(Survey_AI!P75=4, "Partially Agree", IF(Survey_AI!P75=5, "Fully Agree", "Invalid")))))</f>
        <v>Partially Agree</v>
      </c>
      <c r="P75" t="str">
        <f>IF(Survey_AI!Q75=1, "Curiosity", IF(Survey_AI!Q75=2, "Fear", IF(Survey_AI!Q75=3, "Indifference", IF(Survey_AI!Q75=4, "Trust", "Invalid"))))</f>
        <v>Curiosity</v>
      </c>
      <c r="Q75" t="s">
        <v>85</v>
      </c>
      <c r="R75" t="str">
        <f>IF(Survey_AI!S75=1, "Yes", IF(Survey_AI!S75=0, "No", ""))</f>
        <v>No</v>
      </c>
      <c r="S75" t="str">
        <f>IF(Survey_AI!T75=1, "Yes", IF(Survey_AI!T75=0, "No", ""))</f>
        <v>No</v>
      </c>
      <c r="T75" t="str">
        <f>IF(Survey_AI!U75=1, "Yes", IF(Survey_AI!U75=0, "No", ""))</f>
        <v>No</v>
      </c>
      <c r="U75" t="str">
        <f>IF(Survey_AI!V75=1, "Yes", IF(Survey_AI!V75=0, "No", ""))</f>
        <v>Yes</v>
      </c>
      <c r="V75" t="str">
        <f>IF(Survey_AI!W75=1, "Yes", IF(Survey_AI!W75=0, "No", ""))</f>
        <v>No</v>
      </c>
      <c r="W75" t="str">
        <f>IF(Survey_AI!X75=1, "Yes", IF(Survey_AI!X75=0, "No", ""))</f>
        <v>No</v>
      </c>
      <c r="X75" t="str">
        <f>IF(Survey_AI!Y75=1, "Yes", IF(Survey_AI!Y75=0, "No", ""))</f>
        <v>No</v>
      </c>
      <c r="Y75">
        <v>5</v>
      </c>
      <c r="Z75" t="str">
        <f>IF(Survey_AI!AA75=1,"AI Assistant",IF(Survey_AI!AA75=2,"Time Management",IF(Survey_AI!AA75=3,"Engaging Lessons",IF(Survey_AI!AA75=4,"Other","Invalid"))))</f>
        <v>Engaging Lessons</v>
      </c>
      <c r="AA75" t="str">
        <f>IF(Survey_AI!AB75=1,"Personalized Lessons",IF(Survey_AI!AB75=2,"Universal Access",IF(Survey_AI!AB75=3,"Engaging Lessons",IF(Survey_AI!AB75=4,"Other","Invalid"))))</f>
        <v>Universal Access</v>
      </c>
      <c r="AB75" t="str">
        <f>IF(Survey_AI!AC75=1,"Auto Grading",IF(Survey_AI!AC75=2,"Fewer Errors",IF(Survey_AI!AC75=3,"Constant Feedback",IF(Survey_AI!AC75=4,"Other","Invalid"))))</f>
        <v>Fewer Errors</v>
      </c>
      <c r="AC75" t="str">
        <f>IF(Survey_AI!AD75=1,"No Student-Teacher Bond",IF(Survey_AI!AD75=2,"Internet Addiction",IF(Survey_AI!AD75=3,"Fewer Interactions",IF(Survey_AI!AD75=4,"Data Loss","Invalid"))))</f>
        <v>No Student-Teacher Bond</v>
      </c>
      <c r="AD75" t="str">
        <f>IF(Survey_AI!AE75=1,"Female",IF(Survey_AI!AE75=2,"Male","Invalid"))</f>
        <v>Female</v>
      </c>
      <c r="AE75" t="str">
        <f>IF(Survey_AI!AF75=1,"Year 2",IF(Survey_AI!AF75=2,"Year 3","Invalid"))</f>
        <v>Year 3</v>
      </c>
      <c r="AF75" t="str">
        <f>IF(Survey_AI!AG75=1,"Economic Cybernetics",IF(Survey_AI!AG75=2,"Statistics &amp; Forecasting",IF(Survey_AI!AG75=3,"Economic Informatics","Invalid")))</f>
        <v>Statistics &amp; Forecasting</v>
      </c>
      <c r="AG75" t="str">
        <f>IF(Survey_AI!AH75=1,"Yes",IF(Survey_AI!AH75=0,"No","Invalid"))</f>
        <v>Yes</v>
      </c>
      <c r="AH75">
        <v>8.6999999999999993</v>
      </c>
    </row>
    <row r="76" spans="1:34" x14ac:dyDescent="0.3">
      <c r="A76">
        <v>5</v>
      </c>
      <c r="B76" t="s">
        <v>56</v>
      </c>
      <c r="C76" t="str">
        <f>IF(Survey_AI!D76=1, "Yes", IF(Survey_AI!D76=0, "No", ""))</f>
        <v>No</v>
      </c>
      <c r="D76" t="str">
        <f>IF(Survey_AI!E76=1, "Yes", IF(Survey_AI!E76=0, "No", ""))</f>
        <v>No</v>
      </c>
      <c r="E76" t="str">
        <f>IF(Survey_AI!F76=1, "Yes", IF(Survey_AI!F76=0, "No", ""))</f>
        <v>No</v>
      </c>
      <c r="F76" t="str">
        <f>IF(Survey_AI!G76=1, "Yes", IF(Survey_AI!G76=0, "No", ""))</f>
        <v>No</v>
      </c>
      <c r="G76" t="str">
        <f>IF(Survey_AI!H76=1, "Yes", IF(Survey_AI!H76=0, "No", ""))</f>
        <v>Yes</v>
      </c>
      <c r="H76" t="str">
        <f>IF(Survey_AI!I76=1, "Strongly Disagree", IF(Survey_AI!I76=2, "Partially Disagree", IF(Survey_AI!I76=3, "Neutral", IF(Survey_AI!I76=4, "Partially Agree", IF(Survey_AI!I76=5, "Fully Agree", "Invalid")))))</f>
        <v>Neutral</v>
      </c>
      <c r="I76" t="str">
        <f>IF(Survey_AI!J76=1, "Strongly Disagree", IF(Survey_AI!J76=2, "Partially Disagree", IF(Survey_AI!J76=3, "Neutral", IF(Survey_AI!J76=4, "Partially Agree", IF(Survey_AI!J76=5, "Fully Agree", "Invalid")))))</f>
        <v>Strongly Disagree</v>
      </c>
      <c r="J76" t="str">
        <f>IF(Survey_AI!K76=1, "Strongly Disagree", IF(Survey_AI!K76=2, "Partially Disagree", IF(Survey_AI!K76=3, "Neutral", IF(Survey_AI!K76=4, "Partially Agree", IF(Survey_AI!K76=5, "Fully Agree", "Invalid")))))</f>
        <v>Partially Disagree</v>
      </c>
      <c r="K76" t="str">
        <f>IF(Survey_AI!L76=1, "Strongly Disagree", IF(Survey_AI!L76=2, "Partially Disagree", IF(Survey_AI!L76=3, "Neutral", IF(Survey_AI!L76=4, "Partially Agree", IF(Survey_AI!L76=5, "Fully Agree", "Invalid")))))</f>
        <v>Strongly Disagree</v>
      </c>
      <c r="L76" t="str">
        <f>IF(Survey_AI!M76=1, "Strongly Disagree", IF(Survey_AI!M76=2, "Partially Disagree", IF(Survey_AI!M76=3, "Neutral", IF(Survey_AI!M76=4, "Partially Agree", IF(Survey_AI!M76=5, "Fully Agree", "Invalid")))))</f>
        <v>Neutral</v>
      </c>
      <c r="M76" t="str">
        <f>IF(Survey_AI!N76=1, "Strongly Disagree", IF(Survey_AI!N76=2, "Partially Disagree", IF(Survey_AI!N76=3, "Neutral", IF(Survey_AI!N76=4, "Partially Agree", IF(Survey_AI!N76=5, "Fully Agree", "Invalid")))))</f>
        <v>Strongly Disagree</v>
      </c>
      <c r="N76" t="str">
        <f>IF(Survey_AI!O76=1, "Strongly Disagree", IF(Survey_AI!O76=2, "Partially Disagree", IF(Survey_AI!O76=3, "Neutral", IF(Survey_AI!O76=4, "Partially Agree", IF(Survey_AI!O76=5, "Fully Agree", "Invalid")))))</f>
        <v>Neutral</v>
      </c>
      <c r="O76" t="str">
        <f>IF(Survey_AI!P76=1, "Strongly Disagree", IF(Survey_AI!P76=2, "Partially Disagree", IF(Survey_AI!P76=3, "Neutral", IF(Survey_AI!P76=4, "Partially Agree", IF(Survey_AI!P76=5, "Fully Agree", "Invalid")))))</f>
        <v>Partially Agree</v>
      </c>
      <c r="P76" t="str">
        <f>IF(Survey_AI!Q76=1, "Curiosity", IF(Survey_AI!Q76=2, "Fear", IF(Survey_AI!Q76=3, "Indifference", IF(Survey_AI!Q76=4, "Trust", "Invalid"))))</f>
        <v>Indifference</v>
      </c>
      <c r="Q76" t="s">
        <v>86</v>
      </c>
      <c r="R76" t="str">
        <f>IF(Survey_AI!S76=1, "Yes", IF(Survey_AI!S76=0, "No", ""))</f>
        <v>No</v>
      </c>
      <c r="S76" t="str">
        <f>IF(Survey_AI!T76=1, "Yes", IF(Survey_AI!T76=0, "No", ""))</f>
        <v>No</v>
      </c>
      <c r="T76" t="str">
        <f>IF(Survey_AI!U76=1, "Yes", IF(Survey_AI!U76=0, "No", ""))</f>
        <v>No</v>
      </c>
      <c r="U76" t="str">
        <f>IF(Survey_AI!V76=1, "Yes", IF(Survey_AI!V76=0, "No", ""))</f>
        <v>No</v>
      </c>
      <c r="V76" t="str">
        <f>IF(Survey_AI!W76=1, "Yes", IF(Survey_AI!W76=0, "No", ""))</f>
        <v>Yes</v>
      </c>
      <c r="W76" t="str">
        <f>IF(Survey_AI!X76=1, "Yes", IF(Survey_AI!X76=0, "No", ""))</f>
        <v>No</v>
      </c>
      <c r="X76" t="str">
        <f>IF(Survey_AI!Y76=1, "Yes", IF(Survey_AI!Y76=0, "No", ""))</f>
        <v>No</v>
      </c>
      <c r="Y76">
        <v>5</v>
      </c>
      <c r="Z76" t="str">
        <f>IF(Survey_AI!AA76=1,"AI Assistant",IF(Survey_AI!AA76=2,"Time Management",IF(Survey_AI!AA76=3,"Engaging Lessons",IF(Survey_AI!AA76=4,"Other","Invalid"))))</f>
        <v>Time Management</v>
      </c>
      <c r="AA76" t="str">
        <f>IF(Survey_AI!AB76=1,"Personalized Lessons",IF(Survey_AI!AB76=2,"Universal Access",IF(Survey_AI!AB76=3,"Engaging Lessons",IF(Survey_AI!AB76=4,"Other","Invalid"))))</f>
        <v>Universal Access</v>
      </c>
      <c r="AB76" t="str">
        <f>IF(Survey_AI!AC76=1,"Auto Grading",IF(Survey_AI!AC76=2,"Fewer Errors",IF(Survey_AI!AC76=3,"Constant Feedback",IF(Survey_AI!AC76=4,"Other","Invalid"))))</f>
        <v>Constant Feedback</v>
      </c>
      <c r="AC76" t="str">
        <f>IF(Survey_AI!AD76=1,"No Student-Teacher Bond",IF(Survey_AI!AD76=2,"Internet Addiction",IF(Survey_AI!AD76=3,"Fewer Interactions",IF(Survey_AI!AD76=4,"Data Loss","Invalid"))))</f>
        <v>No Student-Teacher Bond</v>
      </c>
      <c r="AD76" t="str">
        <f>IF(Survey_AI!AE76=1,"Female",IF(Survey_AI!AE76=2,"Male","Invalid"))</f>
        <v>Female</v>
      </c>
      <c r="AE76" t="str">
        <f>IF(Survey_AI!AF76=1,"Year 2",IF(Survey_AI!AF76=2,"Year 3","Invalid"))</f>
        <v>Year 3</v>
      </c>
      <c r="AF76" t="str">
        <f>IF(Survey_AI!AG76=1,"Economic Cybernetics",IF(Survey_AI!AG76=2,"Statistics &amp; Forecasting",IF(Survey_AI!AG76=3,"Economic Informatics","Invalid")))</f>
        <v>Statistics &amp; Forecasting</v>
      </c>
      <c r="AG76" t="str">
        <f>IF(Survey_AI!AH76=1,"Yes",IF(Survey_AI!AH76=0,"No","Invalid"))</f>
        <v>Yes</v>
      </c>
      <c r="AH76">
        <v>8.1999999999999993</v>
      </c>
    </row>
    <row r="77" spans="1:34" x14ac:dyDescent="0.3">
      <c r="A77">
        <v>4</v>
      </c>
      <c r="B77" t="s">
        <v>41</v>
      </c>
      <c r="C77" t="str">
        <f>IF(Survey_AI!D77=1, "Yes", IF(Survey_AI!D77=0, "No", ""))</f>
        <v>Yes</v>
      </c>
      <c r="D77" t="str">
        <f>IF(Survey_AI!E77=1, "Yes", IF(Survey_AI!E77=0, "No", ""))</f>
        <v>No</v>
      </c>
      <c r="E77" t="str">
        <f>IF(Survey_AI!F77=1, "Yes", IF(Survey_AI!F77=0, "No", ""))</f>
        <v>No</v>
      </c>
      <c r="F77" t="str">
        <f>IF(Survey_AI!G77=1, "Yes", IF(Survey_AI!G77=0, "No", ""))</f>
        <v>No</v>
      </c>
      <c r="G77" t="str">
        <f>IF(Survey_AI!H77=1, "Yes", IF(Survey_AI!H77=0, "No", ""))</f>
        <v>No</v>
      </c>
      <c r="H77" t="str">
        <f>IF(Survey_AI!I77=1, "Strongly Disagree", IF(Survey_AI!I77=2, "Partially Disagree", IF(Survey_AI!I77=3, "Neutral", IF(Survey_AI!I77=4, "Partially Agree", IF(Survey_AI!I77=5, "Fully Agree", "Invalid")))))</f>
        <v>Partially Disagree</v>
      </c>
      <c r="I77" t="str">
        <f>IF(Survey_AI!J77=1, "Strongly Disagree", IF(Survey_AI!J77=2, "Partially Disagree", IF(Survey_AI!J77=3, "Neutral", IF(Survey_AI!J77=4, "Partially Agree", IF(Survey_AI!J77=5, "Fully Agree", "Invalid")))))</f>
        <v>Partially Agree</v>
      </c>
      <c r="J77" t="str">
        <f>IF(Survey_AI!K77=1, "Strongly Disagree", IF(Survey_AI!K77=2, "Partially Disagree", IF(Survey_AI!K77=3, "Neutral", IF(Survey_AI!K77=4, "Partially Agree", IF(Survey_AI!K77=5, "Fully Agree", "Invalid")))))</f>
        <v>Fully Agree</v>
      </c>
      <c r="K77" t="str">
        <f>IF(Survey_AI!L77=1, "Strongly Disagree", IF(Survey_AI!L77=2, "Partially Disagree", IF(Survey_AI!L77=3, "Neutral", IF(Survey_AI!L77=4, "Partially Agree", IF(Survey_AI!L77=5, "Fully Agree", "Invalid")))))</f>
        <v>Neutral</v>
      </c>
      <c r="L77" t="str">
        <f>IF(Survey_AI!M77=1, "Strongly Disagree", IF(Survey_AI!M77=2, "Partially Disagree", IF(Survey_AI!M77=3, "Neutral", IF(Survey_AI!M77=4, "Partially Agree", IF(Survey_AI!M77=5, "Fully Agree", "Invalid")))))</f>
        <v>Partially Disagree</v>
      </c>
      <c r="M77" t="str">
        <f>IF(Survey_AI!N77=1, "Strongly Disagree", IF(Survey_AI!N77=2, "Partially Disagree", IF(Survey_AI!N77=3, "Neutral", IF(Survey_AI!N77=4, "Partially Agree", IF(Survey_AI!N77=5, "Fully Agree", "Invalid")))))</f>
        <v>Partially Disagree</v>
      </c>
      <c r="N77" t="str">
        <f>IF(Survey_AI!O77=1, "Strongly Disagree", IF(Survey_AI!O77=2, "Partially Disagree", IF(Survey_AI!O77=3, "Neutral", IF(Survey_AI!O77=4, "Partially Agree", IF(Survey_AI!O77=5, "Fully Agree", "Invalid")))))</f>
        <v>Partially Agree</v>
      </c>
      <c r="O77" t="str">
        <f>IF(Survey_AI!P77=1, "Strongly Disagree", IF(Survey_AI!P77=2, "Partially Disagree", IF(Survey_AI!P77=3, "Neutral", IF(Survey_AI!P77=4, "Partially Agree", IF(Survey_AI!P77=5, "Fully Agree", "Invalid")))))</f>
        <v>Partially Agree</v>
      </c>
      <c r="P77" t="str">
        <f>IF(Survey_AI!Q77=1, "Curiosity", IF(Survey_AI!Q77=2, "Fear", IF(Survey_AI!Q77=3, "Indifference", IF(Survey_AI!Q77=4, "Trust", "Invalid"))))</f>
        <v>Curiosity</v>
      </c>
      <c r="Q77" t="s">
        <v>87</v>
      </c>
      <c r="R77" t="str">
        <f>IF(Survey_AI!S77=1, "Yes", IF(Survey_AI!S77=0, "No", ""))</f>
        <v>No</v>
      </c>
      <c r="S77" t="str">
        <f>IF(Survey_AI!T77=1, "Yes", IF(Survey_AI!T77=0, "No", ""))</f>
        <v>Yes</v>
      </c>
      <c r="T77" t="str">
        <f>IF(Survey_AI!U77=1, "Yes", IF(Survey_AI!U77=0, "No", ""))</f>
        <v>No</v>
      </c>
      <c r="U77" t="str">
        <f>IF(Survey_AI!V77=1, "Yes", IF(Survey_AI!V77=0, "No", ""))</f>
        <v>No</v>
      </c>
      <c r="V77" t="str">
        <f>IF(Survey_AI!W77=1, "Yes", IF(Survey_AI!W77=0, "No", ""))</f>
        <v>No</v>
      </c>
      <c r="W77" t="str">
        <f>IF(Survey_AI!X77=1, "Yes", IF(Survey_AI!X77=0, "No", ""))</f>
        <v>Yes</v>
      </c>
      <c r="X77" t="str">
        <f>IF(Survey_AI!Y77=1, "Yes", IF(Survey_AI!Y77=0, "No", ""))</f>
        <v>No</v>
      </c>
      <c r="Y77">
        <v>7</v>
      </c>
      <c r="Z77" t="str">
        <f>IF(Survey_AI!AA77=1,"AI Assistant",IF(Survey_AI!AA77=2,"Time Management",IF(Survey_AI!AA77=3,"Engaging Lessons",IF(Survey_AI!AA77=4,"Other","Invalid"))))</f>
        <v>Time Management</v>
      </c>
      <c r="AA77" t="str">
        <f>IF(Survey_AI!AB77=1,"Personalized Lessons",IF(Survey_AI!AB77=2,"Universal Access",IF(Survey_AI!AB77=3,"Engaging Lessons",IF(Survey_AI!AB77=4,"Other","Invalid"))))</f>
        <v>Personalized Lessons</v>
      </c>
      <c r="AB77" t="str">
        <f>IF(Survey_AI!AC77=1,"Auto Grading",IF(Survey_AI!AC77=2,"Fewer Errors",IF(Survey_AI!AC77=3,"Constant Feedback",IF(Survey_AI!AC77=4,"Other","Invalid"))))</f>
        <v>Fewer Errors</v>
      </c>
      <c r="AC77" t="str">
        <f>IF(Survey_AI!AD77=1,"No Student-Teacher Bond",IF(Survey_AI!AD77=2,"Internet Addiction",IF(Survey_AI!AD77=3,"Fewer Interactions",IF(Survey_AI!AD77=4,"Data Loss","Invalid"))))</f>
        <v>Fewer Interactions</v>
      </c>
      <c r="AD77" t="str">
        <f>IF(Survey_AI!AE77=1,"Female",IF(Survey_AI!AE77=2,"Male","Invalid"))</f>
        <v>Male</v>
      </c>
      <c r="AE77" t="str">
        <f>IF(Survey_AI!AF77=1,"Year 2",IF(Survey_AI!AF77=2,"Year 3","Invalid"))</f>
        <v>Year 3</v>
      </c>
      <c r="AF77" t="str">
        <f>IF(Survey_AI!AG77=1,"Economic Cybernetics",IF(Survey_AI!AG77=2,"Statistics &amp; Forecasting",IF(Survey_AI!AG77=3,"Economic Informatics","Invalid")))</f>
        <v>Economic Informatics</v>
      </c>
      <c r="AG77" t="str">
        <f>IF(Survey_AI!AH77=1,"Yes",IF(Survey_AI!AH77=0,"No","Invalid"))</f>
        <v>No</v>
      </c>
      <c r="AH77">
        <v>5.7</v>
      </c>
    </row>
    <row r="78" spans="1:34" x14ac:dyDescent="0.3">
      <c r="A78">
        <v>7</v>
      </c>
      <c r="B78" t="s">
        <v>51</v>
      </c>
      <c r="C78" t="str">
        <f>IF(Survey_AI!D78=1, "Yes", IF(Survey_AI!D78=0, "No", ""))</f>
        <v>Yes</v>
      </c>
      <c r="D78" t="str">
        <f>IF(Survey_AI!E78=1, "Yes", IF(Survey_AI!E78=0, "No", ""))</f>
        <v>Yes</v>
      </c>
      <c r="E78" t="str">
        <f>IF(Survey_AI!F78=1, "Yes", IF(Survey_AI!F78=0, "No", ""))</f>
        <v>Yes</v>
      </c>
      <c r="F78" t="str">
        <f>IF(Survey_AI!G78=1, "Yes", IF(Survey_AI!G78=0, "No", ""))</f>
        <v>No</v>
      </c>
      <c r="G78" t="str">
        <f>IF(Survey_AI!H78=1, "Yes", IF(Survey_AI!H78=0, "No", ""))</f>
        <v>No</v>
      </c>
      <c r="H78" t="str">
        <f>IF(Survey_AI!I78=1, "Strongly Disagree", IF(Survey_AI!I78=2, "Partially Disagree", IF(Survey_AI!I78=3, "Neutral", IF(Survey_AI!I78=4, "Partially Agree", IF(Survey_AI!I78=5, "Fully Agree", "Invalid")))))</f>
        <v>Partially Disagree</v>
      </c>
      <c r="I78" t="str">
        <f>IF(Survey_AI!J78=1, "Strongly Disagree", IF(Survey_AI!J78=2, "Partially Disagree", IF(Survey_AI!J78=3, "Neutral", IF(Survey_AI!J78=4, "Partially Agree", IF(Survey_AI!J78=5, "Fully Agree", "Invalid")))))</f>
        <v>Fully Agree</v>
      </c>
      <c r="J78" t="str">
        <f>IF(Survey_AI!K78=1, "Strongly Disagree", IF(Survey_AI!K78=2, "Partially Disagree", IF(Survey_AI!K78=3, "Neutral", IF(Survey_AI!K78=4, "Partially Agree", IF(Survey_AI!K78=5, "Fully Agree", "Invalid")))))</f>
        <v>Fully Agree</v>
      </c>
      <c r="K78" t="str">
        <f>IF(Survey_AI!L78=1, "Strongly Disagree", IF(Survey_AI!L78=2, "Partially Disagree", IF(Survey_AI!L78=3, "Neutral", IF(Survey_AI!L78=4, "Partially Agree", IF(Survey_AI!L78=5, "Fully Agree", "Invalid")))))</f>
        <v>Partially Disagree</v>
      </c>
      <c r="L78" t="str">
        <f>IF(Survey_AI!M78=1, "Strongly Disagree", IF(Survey_AI!M78=2, "Partially Disagree", IF(Survey_AI!M78=3, "Neutral", IF(Survey_AI!M78=4, "Partially Agree", IF(Survey_AI!M78=5, "Fully Agree", "Invalid")))))</f>
        <v>Fully Agree</v>
      </c>
      <c r="M78" t="str">
        <f>IF(Survey_AI!N78=1, "Strongly Disagree", IF(Survey_AI!N78=2, "Partially Disagree", IF(Survey_AI!N78=3, "Neutral", IF(Survey_AI!N78=4, "Partially Agree", IF(Survey_AI!N78=5, "Fully Agree", "Invalid")))))</f>
        <v>Neutral</v>
      </c>
      <c r="N78" t="str">
        <f>IF(Survey_AI!O78=1, "Strongly Disagree", IF(Survey_AI!O78=2, "Partially Disagree", IF(Survey_AI!O78=3, "Neutral", IF(Survey_AI!O78=4, "Partially Agree", IF(Survey_AI!O78=5, "Fully Agree", "Invalid")))))</f>
        <v>Partially Agree</v>
      </c>
      <c r="O78" t="str">
        <f>IF(Survey_AI!P78=1, "Strongly Disagree", IF(Survey_AI!P78=2, "Partially Disagree", IF(Survey_AI!P78=3, "Neutral", IF(Survey_AI!P78=4, "Partially Agree", IF(Survey_AI!P78=5, "Fully Agree", "Invalid")))))</f>
        <v>Partially Agree</v>
      </c>
      <c r="P78" t="str">
        <f>IF(Survey_AI!Q78=1, "Curiosity", IF(Survey_AI!Q78=2, "Fear", IF(Survey_AI!Q78=3, "Indifference", IF(Survey_AI!Q78=4, "Trust", "Invalid"))))</f>
        <v>Curiosity</v>
      </c>
      <c r="Q78" t="s">
        <v>82</v>
      </c>
      <c r="R78" t="str">
        <f>IF(Survey_AI!S78=1, "Yes", IF(Survey_AI!S78=0, "No", ""))</f>
        <v>Yes</v>
      </c>
      <c r="S78" t="str">
        <f>IF(Survey_AI!T78=1, "Yes", IF(Survey_AI!T78=0, "No", ""))</f>
        <v>Yes</v>
      </c>
      <c r="T78" t="str">
        <f>IF(Survey_AI!U78=1, "Yes", IF(Survey_AI!U78=0, "No", ""))</f>
        <v>Yes</v>
      </c>
      <c r="U78" t="str">
        <f>IF(Survey_AI!V78=1, "Yes", IF(Survey_AI!V78=0, "No", ""))</f>
        <v>Yes</v>
      </c>
      <c r="V78" t="str">
        <f>IF(Survey_AI!W78=1, "Yes", IF(Survey_AI!W78=0, "No", ""))</f>
        <v>No</v>
      </c>
      <c r="W78" t="str">
        <f>IF(Survey_AI!X78=1, "Yes", IF(Survey_AI!X78=0, "No", ""))</f>
        <v>Yes</v>
      </c>
      <c r="X78" t="str">
        <f>IF(Survey_AI!Y78=1, "Yes", IF(Survey_AI!Y78=0, "No", ""))</f>
        <v>No</v>
      </c>
      <c r="Y78">
        <v>10</v>
      </c>
      <c r="Z78" t="str">
        <f>IF(Survey_AI!AA78=1,"AI Assistant",IF(Survey_AI!AA78=2,"Time Management",IF(Survey_AI!AA78=3,"Engaging Lessons",IF(Survey_AI!AA78=4,"Other","Invalid"))))</f>
        <v>Engaging Lessons</v>
      </c>
      <c r="AA78" t="str">
        <f>IF(Survey_AI!AB78=1,"Personalized Lessons",IF(Survey_AI!AB78=2,"Universal Access",IF(Survey_AI!AB78=3,"Engaging Lessons",IF(Survey_AI!AB78=4,"Other","Invalid"))))</f>
        <v>Personalized Lessons</v>
      </c>
      <c r="AB78" t="str">
        <f>IF(Survey_AI!AC78=1,"Auto Grading",IF(Survey_AI!AC78=2,"Fewer Errors",IF(Survey_AI!AC78=3,"Constant Feedback",IF(Survey_AI!AC78=4,"Other","Invalid"))))</f>
        <v>Constant Feedback</v>
      </c>
      <c r="AC78" t="str">
        <f>IF(Survey_AI!AD78=1,"No Student-Teacher Bond",IF(Survey_AI!AD78=2,"Internet Addiction",IF(Survey_AI!AD78=3,"Fewer Interactions",IF(Survey_AI!AD78=4,"Data Loss","Invalid"))))</f>
        <v>Internet Addiction</v>
      </c>
      <c r="AD78" t="str">
        <f>IF(Survey_AI!AE78=1,"Female",IF(Survey_AI!AE78=2,"Male","Invalid"))</f>
        <v>Male</v>
      </c>
      <c r="AE78" t="str">
        <f>IF(Survey_AI!AF78=1,"Year 2",IF(Survey_AI!AF78=2,"Year 3","Invalid"))</f>
        <v>Year 2</v>
      </c>
      <c r="AF78" t="str">
        <f>IF(Survey_AI!AG78=1,"Economic Cybernetics",IF(Survey_AI!AG78=2,"Statistics &amp; Forecasting",IF(Survey_AI!AG78=3,"Economic Informatics","Invalid")))</f>
        <v>Economic Cybernetics</v>
      </c>
      <c r="AG78" t="str">
        <f>IF(Survey_AI!AH78=1,"Yes",IF(Survey_AI!AH78=0,"No","Invalid"))</f>
        <v>No</v>
      </c>
      <c r="AH78">
        <v>8.6999999999999993</v>
      </c>
    </row>
    <row r="79" spans="1:34" x14ac:dyDescent="0.3">
      <c r="A79">
        <v>4</v>
      </c>
      <c r="B79" t="s">
        <v>41</v>
      </c>
      <c r="C79" t="str">
        <f>IF(Survey_AI!D79=1, "Yes", IF(Survey_AI!D79=0, "No", ""))</f>
        <v>Yes</v>
      </c>
      <c r="D79" t="str">
        <f>IF(Survey_AI!E79=1, "Yes", IF(Survey_AI!E79=0, "No", ""))</f>
        <v>No</v>
      </c>
      <c r="E79" t="str">
        <f>IF(Survey_AI!F79=1, "Yes", IF(Survey_AI!F79=0, "No", ""))</f>
        <v>No</v>
      </c>
      <c r="F79" t="str">
        <f>IF(Survey_AI!G79=1, "Yes", IF(Survey_AI!G79=0, "No", ""))</f>
        <v>No</v>
      </c>
      <c r="G79" t="str">
        <f>IF(Survey_AI!H79=1, "Yes", IF(Survey_AI!H79=0, "No", ""))</f>
        <v>No</v>
      </c>
      <c r="H79" t="str">
        <f>IF(Survey_AI!I79=1, "Strongly Disagree", IF(Survey_AI!I79=2, "Partially Disagree", IF(Survey_AI!I79=3, "Neutral", IF(Survey_AI!I79=4, "Partially Agree", IF(Survey_AI!I79=5, "Fully Agree", "Invalid")))))</f>
        <v>Partially Disagree</v>
      </c>
      <c r="I79" t="str">
        <f>IF(Survey_AI!J79=1, "Strongly Disagree", IF(Survey_AI!J79=2, "Partially Disagree", IF(Survey_AI!J79=3, "Neutral", IF(Survey_AI!J79=4, "Partially Agree", IF(Survey_AI!J79=5, "Fully Agree", "Invalid")))))</f>
        <v>Partially Agree</v>
      </c>
      <c r="J79" t="str">
        <f>IF(Survey_AI!K79=1, "Strongly Disagree", IF(Survey_AI!K79=2, "Partially Disagree", IF(Survey_AI!K79=3, "Neutral", IF(Survey_AI!K79=4, "Partially Agree", IF(Survey_AI!K79=5, "Fully Agree", "Invalid")))))</f>
        <v>Partially Agree</v>
      </c>
      <c r="K79" t="str">
        <f>IF(Survey_AI!L79=1, "Strongly Disagree", IF(Survey_AI!L79=2, "Partially Disagree", IF(Survey_AI!L79=3, "Neutral", IF(Survey_AI!L79=4, "Partially Agree", IF(Survey_AI!L79=5, "Fully Agree", "Invalid")))))</f>
        <v>Neutral</v>
      </c>
      <c r="L79" t="str">
        <f>IF(Survey_AI!M79=1, "Strongly Disagree", IF(Survey_AI!M79=2, "Partially Disagree", IF(Survey_AI!M79=3, "Neutral", IF(Survey_AI!M79=4, "Partially Agree", IF(Survey_AI!M79=5, "Fully Agree", "Invalid")))))</f>
        <v>Partially Agree</v>
      </c>
      <c r="M79" t="str">
        <f>IF(Survey_AI!N79=1, "Strongly Disagree", IF(Survey_AI!N79=2, "Partially Disagree", IF(Survey_AI!N79=3, "Neutral", IF(Survey_AI!N79=4, "Partially Agree", IF(Survey_AI!N79=5, "Fully Agree", "Invalid")))))</f>
        <v>Fully Agree</v>
      </c>
      <c r="N79" t="str">
        <f>IF(Survey_AI!O79=1, "Strongly Disagree", IF(Survey_AI!O79=2, "Partially Disagree", IF(Survey_AI!O79=3, "Neutral", IF(Survey_AI!O79=4, "Partially Agree", IF(Survey_AI!O79=5, "Fully Agree", "Invalid")))))</f>
        <v>Neutral</v>
      </c>
      <c r="O79" t="str">
        <f>IF(Survey_AI!P79=1, "Strongly Disagree", IF(Survey_AI!P79=2, "Partially Disagree", IF(Survey_AI!P79=3, "Neutral", IF(Survey_AI!P79=4, "Partially Agree", IF(Survey_AI!P79=5, "Fully Agree", "Invalid")))))</f>
        <v>Fully Agree</v>
      </c>
      <c r="P79" t="str">
        <f>IF(Survey_AI!Q79=1, "Curiosity", IF(Survey_AI!Q79=2, "Fear", IF(Survey_AI!Q79=3, "Indifference", IF(Survey_AI!Q79=4, "Trust", "Invalid"))))</f>
        <v>Curiosity</v>
      </c>
      <c r="Q79" t="s">
        <v>76</v>
      </c>
      <c r="R79" t="str">
        <f>IF(Survey_AI!S79=1, "Yes", IF(Survey_AI!S79=0, "No", ""))</f>
        <v>Yes</v>
      </c>
      <c r="S79" t="str">
        <f>IF(Survey_AI!T79=1, "Yes", IF(Survey_AI!T79=0, "No", ""))</f>
        <v>No</v>
      </c>
      <c r="T79" t="str">
        <f>IF(Survey_AI!U79=1, "Yes", IF(Survey_AI!U79=0, "No", ""))</f>
        <v>No</v>
      </c>
      <c r="U79" t="str">
        <f>IF(Survey_AI!V79=1, "Yes", IF(Survey_AI!V79=0, "No", ""))</f>
        <v>No</v>
      </c>
      <c r="V79" t="str">
        <f>IF(Survey_AI!W79=1, "Yes", IF(Survey_AI!W79=0, "No", ""))</f>
        <v>Yes</v>
      </c>
      <c r="W79" t="str">
        <f>IF(Survey_AI!X79=1, "Yes", IF(Survey_AI!X79=0, "No", ""))</f>
        <v>No</v>
      </c>
      <c r="X79" t="str">
        <f>IF(Survey_AI!Y79=1, "Yes", IF(Survey_AI!Y79=0, "No", ""))</f>
        <v>No</v>
      </c>
      <c r="Y79">
        <v>8</v>
      </c>
      <c r="Z79" t="str">
        <f>IF(Survey_AI!AA79=1,"AI Assistant",IF(Survey_AI!AA79=2,"Time Management",IF(Survey_AI!AA79=3,"Engaging Lessons",IF(Survey_AI!AA79=4,"Other","Invalid"))))</f>
        <v>Time Management</v>
      </c>
      <c r="AA79" t="str">
        <f>IF(Survey_AI!AB79=1,"Personalized Lessons",IF(Survey_AI!AB79=2,"Universal Access",IF(Survey_AI!AB79=3,"Engaging Lessons",IF(Survey_AI!AB79=4,"Other","Invalid"))))</f>
        <v>Engaging Lessons</v>
      </c>
      <c r="AB79" t="str">
        <f>IF(Survey_AI!AC79=1,"Auto Grading",IF(Survey_AI!AC79=2,"Fewer Errors",IF(Survey_AI!AC79=3,"Constant Feedback",IF(Survey_AI!AC79=4,"Other","Invalid"))))</f>
        <v>Auto Grading</v>
      </c>
      <c r="AC79" t="str">
        <f>IF(Survey_AI!AD79=1,"No Student-Teacher Bond",IF(Survey_AI!AD79=2,"Internet Addiction",IF(Survey_AI!AD79=3,"Fewer Interactions",IF(Survey_AI!AD79=4,"Data Loss","Invalid"))))</f>
        <v>No Student-Teacher Bond</v>
      </c>
      <c r="AD79" t="str">
        <f>IF(Survey_AI!AE79=1,"Female",IF(Survey_AI!AE79=2,"Male","Invalid"))</f>
        <v>Female</v>
      </c>
      <c r="AE79" t="str">
        <f>IF(Survey_AI!AF79=1,"Year 2",IF(Survey_AI!AF79=2,"Year 3","Invalid"))</f>
        <v>Year 2</v>
      </c>
      <c r="AF79" t="str">
        <f>IF(Survey_AI!AG79=1,"Economic Cybernetics",IF(Survey_AI!AG79=2,"Statistics &amp; Forecasting",IF(Survey_AI!AG79=3,"Economic Informatics","Invalid")))</f>
        <v>Economic Cybernetics</v>
      </c>
      <c r="AG79" t="str">
        <f>IF(Survey_AI!AH79=1,"Yes",IF(Survey_AI!AH79=0,"No","Invalid"))</f>
        <v>Yes</v>
      </c>
      <c r="AH79">
        <v>8.6999999999999993</v>
      </c>
    </row>
    <row r="80" spans="1:34" x14ac:dyDescent="0.3">
      <c r="A80">
        <v>4</v>
      </c>
      <c r="B80" t="s">
        <v>56</v>
      </c>
      <c r="C80" t="str">
        <f>IF(Survey_AI!D80=1, "Yes", IF(Survey_AI!D80=0, "No", ""))</f>
        <v>No</v>
      </c>
      <c r="D80" t="str">
        <f>IF(Survey_AI!E80=1, "Yes", IF(Survey_AI!E80=0, "No", ""))</f>
        <v>No</v>
      </c>
      <c r="E80" t="str">
        <f>IF(Survey_AI!F80=1, "Yes", IF(Survey_AI!F80=0, "No", ""))</f>
        <v>No</v>
      </c>
      <c r="F80" t="str">
        <f>IF(Survey_AI!G80=1, "Yes", IF(Survey_AI!G80=0, "No", ""))</f>
        <v>No</v>
      </c>
      <c r="G80" t="str">
        <f>IF(Survey_AI!H80=1, "Yes", IF(Survey_AI!H80=0, "No", ""))</f>
        <v>Yes</v>
      </c>
      <c r="H80" t="str">
        <f>IF(Survey_AI!I80=1, "Strongly Disagree", IF(Survey_AI!I80=2, "Partially Disagree", IF(Survey_AI!I80=3, "Neutral", IF(Survey_AI!I80=4, "Partially Agree", IF(Survey_AI!I80=5, "Fully Agree", "Invalid")))))</f>
        <v>Neutral</v>
      </c>
      <c r="I80" t="str">
        <f>IF(Survey_AI!J80=1, "Strongly Disagree", IF(Survey_AI!J80=2, "Partially Disagree", IF(Survey_AI!J80=3, "Neutral", IF(Survey_AI!J80=4, "Partially Agree", IF(Survey_AI!J80=5, "Fully Agree", "Invalid")))))</f>
        <v>Neutral</v>
      </c>
      <c r="J80" t="str">
        <f>IF(Survey_AI!K80=1, "Strongly Disagree", IF(Survey_AI!K80=2, "Partially Disagree", IF(Survey_AI!K80=3, "Neutral", IF(Survey_AI!K80=4, "Partially Agree", IF(Survey_AI!K80=5, "Fully Agree", "Invalid")))))</f>
        <v>Partially Disagree</v>
      </c>
      <c r="K80" t="str">
        <f>IF(Survey_AI!L80=1, "Strongly Disagree", IF(Survey_AI!L80=2, "Partially Disagree", IF(Survey_AI!L80=3, "Neutral", IF(Survey_AI!L80=4, "Partially Agree", IF(Survey_AI!L80=5, "Fully Agree", "Invalid")))))</f>
        <v>Neutral</v>
      </c>
      <c r="L80" t="str">
        <f>IF(Survey_AI!M80=1, "Strongly Disagree", IF(Survey_AI!M80=2, "Partially Disagree", IF(Survey_AI!M80=3, "Neutral", IF(Survey_AI!M80=4, "Partially Agree", IF(Survey_AI!M80=5, "Fully Agree", "Invalid")))))</f>
        <v>Partially Agree</v>
      </c>
      <c r="M80" t="str">
        <f>IF(Survey_AI!N80=1, "Strongly Disagree", IF(Survey_AI!N80=2, "Partially Disagree", IF(Survey_AI!N80=3, "Neutral", IF(Survey_AI!N80=4, "Partially Agree", IF(Survey_AI!N80=5, "Fully Agree", "Invalid")))))</f>
        <v>Partially Disagree</v>
      </c>
      <c r="N80" t="str">
        <f>IF(Survey_AI!O80=1, "Strongly Disagree", IF(Survey_AI!O80=2, "Partially Disagree", IF(Survey_AI!O80=3, "Neutral", IF(Survey_AI!O80=4, "Partially Agree", IF(Survey_AI!O80=5, "Fully Agree", "Invalid")))))</f>
        <v>Partially Disagree</v>
      </c>
      <c r="O80" t="str">
        <f>IF(Survey_AI!P80=1, "Strongly Disagree", IF(Survey_AI!P80=2, "Partially Disagree", IF(Survey_AI!P80=3, "Neutral", IF(Survey_AI!P80=4, "Partially Agree", IF(Survey_AI!P80=5, "Fully Agree", "Invalid")))))</f>
        <v>Partially Agree</v>
      </c>
      <c r="P80" t="str">
        <f>IF(Survey_AI!Q80=1, "Curiosity", IF(Survey_AI!Q80=2, "Fear", IF(Survey_AI!Q80=3, "Indifference", IF(Survey_AI!Q80=4, "Trust", "Invalid"))))</f>
        <v>Indifference</v>
      </c>
      <c r="Q80" t="s">
        <v>73</v>
      </c>
      <c r="R80" t="str">
        <f>IF(Survey_AI!S80=1, "Yes", IF(Survey_AI!S80=0, "No", ""))</f>
        <v>Yes</v>
      </c>
      <c r="S80" t="str">
        <f>IF(Survey_AI!T80=1, "Yes", IF(Survey_AI!T80=0, "No", ""))</f>
        <v>Yes</v>
      </c>
      <c r="T80" t="str">
        <f>IF(Survey_AI!U80=1, "Yes", IF(Survey_AI!U80=0, "No", ""))</f>
        <v>Yes</v>
      </c>
      <c r="U80" t="str">
        <f>IF(Survey_AI!V80=1, "Yes", IF(Survey_AI!V80=0, "No", ""))</f>
        <v>No</v>
      </c>
      <c r="V80" t="str">
        <f>IF(Survey_AI!W80=1, "Yes", IF(Survey_AI!W80=0, "No", ""))</f>
        <v>No</v>
      </c>
      <c r="W80" t="str">
        <f>IF(Survey_AI!X80=1, "Yes", IF(Survey_AI!X80=0, "No", ""))</f>
        <v>No</v>
      </c>
      <c r="X80" t="str">
        <f>IF(Survey_AI!Y80=1, "Yes", IF(Survey_AI!Y80=0, "No", ""))</f>
        <v>No</v>
      </c>
      <c r="Y80">
        <v>7</v>
      </c>
      <c r="Z80" t="str">
        <f>IF(Survey_AI!AA80=1,"AI Assistant",IF(Survey_AI!AA80=2,"Time Management",IF(Survey_AI!AA80=3,"Engaging Lessons",IF(Survey_AI!AA80=4,"Other","Invalid"))))</f>
        <v>AI Assistant</v>
      </c>
      <c r="AA80" t="str">
        <f>IF(Survey_AI!AB80=1,"Personalized Lessons",IF(Survey_AI!AB80=2,"Universal Access",IF(Survey_AI!AB80=3,"Engaging Lessons",IF(Survey_AI!AB80=4,"Other","Invalid"))))</f>
        <v>Universal Access</v>
      </c>
      <c r="AB80" t="str">
        <f>IF(Survey_AI!AC80=1,"Auto Grading",IF(Survey_AI!AC80=2,"Fewer Errors",IF(Survey_AI!AC80=3,"Constant Feedback",IF(Survey_AI!AC80=4,"Other","Invalid"))))</f>
        <v>Constant Feedback</v>
      </c>
      <c r="AC80" t="str">
        <f>IF(Survey_AI!AD80=1,"No Student-Teacher Bond",IF(Survey_AI!AD80=2,"Internet Addiction",IF(Survey_AI!AD80=3,"Fewer Interactions",IF(Survey_AI!AD80=4,"Data Loss","Invalid"))))</f>
        <v>No Student-Teacher Bond</v>
      </c>
      <c r="AD80" t="str">
        <f>IF(Survey_AI!AE80=1,"Female",IF(Survey_AI!AE80=2,"Male","Invalid"))</f>
        <v>Male</v>
      </c>
      <c r="AE80" t="str">
        <f>IF(Survey_AI!AF80=1,"Year 2",IF(Survey_AI!AF80=2,"Year 3","Invalid"))</f>
        <v>Year 2</v>
      </c>
      <c r="AF80" t="str">
        <f>IF(Survey_AI!AG80=1,"Economic Cybernetics",IF(Survey_AI!AG80=2,"Statistics &amp; Forecasting",IF(Survey_AI!AG80=3,"Economic Informatics","Invalid")))</f>
        <v>Economic Cybernetics</v>
      </c>
      <c r="AG80" t="str">
        <f>IF(Survey_AI!AH80=1,"Yes",IF(Survey_AI!AH80=0,"No","Invalid"))</f>
        <v>Yes</v>
      </c>
      <c r="AH80">
        <v>7.2</v>
      </c>
    </row>
    <row r="81" spans="1:34" x14ac:dyDescent="0.3">
      <c r="A81">
        <v>8</v>
      </c>
      <c r="B81" t="s">
        <v>51</v>
      </c>
      <c r="C81" t="str">
        <f>IF(Survey_AI!D81=1, "Yes", IF(Survey_AI!D81=0, "No", ""))</f>
        <v>Yes</v>
      </c>
      <c r="D81" t="str">
        <f>IF(Survey_AI!E81=1, "Yes", IF(Survey_AI!E81=0, "No", ""))</f>
        <v>Yes</v>
      </c>
      <c r="E81" t="str">
        <f>IF(Survey_AI!F81=1, "Yes", IF(Survey_AI!F81=0, "No", ""))</f>
        <v>Yes</v>
      </c>
      <c r="F81" t="str">
        <f>IF(Survey_AI!G81=1, "Yes", IF(Survey_AI!G81=0, "No", ""))</f>
        <v>No</v>
      </c>
      <c r="G81" t="str">
        <f>IF(Survey_AI!H81=1, "Yes", IF(Survey_AI!H81=0, "No", ""))</f>
        <v>No</v>
      </c>
      <c r="H81" t="str">
        <f>IF(Survey_AI!I81=1, "Strongly Disagree", IF(Survey_AI!I81=2, "Partially Disagree", IF(Survey_AI!I81=3, "Neutral", IF(Survey_AI!I81=4, "Partially Agree", IF(Survey_AI!I81=5, "Fully Agree", "Invalid")))))</f>
        <v>Strongly Disagree</v>
      </c>
      <c r="I81" t="str">
        <f>IF(Survey_AI!J81=1, "Strongly Disagree", IF(Survey_AI!J81=2, "Partially Disagree", IF(Survey_AI!J81=3, "Neutral", IF(Survey_AI!J81=4, "Partially Agree", IF(Survey_AI!J81=5, "Fully Agree", "Invalid")))))</f>
        <v>Partially Disagree</v>
      </c>
      <c r="J81" t="str">
        <f>IF(Survey_AI!K81=1, "Strongly Disagree", IF(Survey_AI!K81=2, "Partially Disagree", IF(Survey_AI!K81=3, "Neutral", IF(Survey_AI!K81=4, "Partially Agree", IF(Survey_AI!K81=5, "Fully Agree", "Invalid")))))</f>
        <v>Fully Agree</v>
      </c>
      <c r="K81" t="str">
        <f>IF(Survey_AI!L81=1, "Strongly Disagree", IF(Survey_AI!L81=2, "Partially Disagree", IF(Survey_AI!L81=3, "Neutral", IF(Survey_AI!L81=4, "Partially Agree", IF(Survey_AI!L81=5, "Fully Agree", "Invalid")))))</f>
        <v>Strongly Disagree</v>
      </c>
      <c r="L81" t="str">
        <f>IF(Survey_AI!M81=1, "Strongly Disagree", IF(Survey_AI!M81=2, "Partially Disagree", IF(Survey_AI!M81=3, "Neutral", IF(Survey_AI!M81=4, "Partially Agree", IF(Survey_AI!M81=5, "Fully Agree", "Invalid")))))</f>
        <v>Neutral</v>
      </c>
      <c r="M81" t="str">
        <f>IF(Survey_AI!N81=1, "Strongly Disagree", IF(Survey_AI!N81=2, "Partially Disagree", IF(Survey_AI!N81=3, "Neutral", IF(Survey_AI!N81=4, "Partially Agree", IF(Survey_AI!N81=5, "Fully Agree", "Invalid")))))</f>
        <v>Strongly Disagree</v>
      </c>
      <c r="N81" t="str">
        <f>IF(Survey_AI!O81=1, "Strongly Disagree", IF(Survey_AI!O81=2, "Partially Disagree", IF(Survey_AI!O81=3, "Neutral", IF(Survey_AI!O81=4, "Partially Agree", IF(Survey_AI!O81=5, "Fully Agree", "Invalid")))))</f>
        <v>Neutral</v>
      </c>
      <c r="O81" t="str">
        <f>IF(Survey_AI!P81=1, "Strongly Disagree", IF(Survey_AI!P81=2, "Partially Disagree", IF(Survey_AI!P81=3, "Neutral", IF(Survey_AI!P81=4, "Partially Agree", IF(Survey_AI!P81=5, "Fully Agree", "Invalid")))))</f>
        <v>Neutral</v>
      </c>
      <c r="P81" t="str">
        <f>IF(Survey_AI!Q81=1, "Curiosity", IF(Survey_AI!Q81=2, "Fear", IF(Survey_AI!Q81=3, "Indifference", IF(Survey_AI!Q81=4, "Trust", "Invalid"))))</f>
        <v>Indifference</v>
      </c>
      <c r="Q81" t="s">
        <v>49</v>
      </c>
      <c r="R81" t="str">
        <f>IF(Survey_AI!S81=1, "Yes", IF(Survey_AI!S81=0, "No", ""))</f>
        <v>Yes</v>
      </c>
      <c r="S81" t="str">
        <f>IF(Survey_AI!T81=1, "Yes", IF(Survey_AI!T81=0, "No", ""))</f>
        <v>Yes</v>
      </c>
      <c r="T81" t="str">
        <f>IF(Survey_AI!U81=1, "Yes", IF(Survey_AI!U81=0, "No", ""))</f>
        <v>Yes</v>
      </c>
      <c r="U81" t="str">
        <f>IF(Survey_AI!V81=1, "Yes", IF(Survey_AI!V81=0, "No", ""))</f>
        <v>Yes</v>
      </c>
      <c r="V81" t="str">
        <f>IF(Survey_AI!W81=1, "Yes", IF(Survey_AI!W81=0, "No", ""))</f>
        <v>Yes</v>
      </c>
      <c r="W81" t="str">
        <f>IF(Survey_AI!X81=1, "Yes", IF(Survey_AI!X81=0, "No", ""))</f>
        <v>Yes</v>
      </c>
      <c r="X81" t="str">
        <f>IF(Survey_AI!Y81=1, "Yes", IF(Survey_AI!Y81=0, "No", ""))</f>
        <v>No</v>
      </c>
      <c r="Y81">
        <v>8</v>
      </c>
      <c r="Z81" t="str">
        <f>IF(Survey_AI!AA81=1,"AI Assistant",IF(Survey_AI!AA81=2,"Time Management",IF(Survey_AI!AA81=3,"Engaging Lessons",IF(Survey_AI!AA81=4,"Other","Invalid"))))</f>
        <v>Engaging Lessons</v>
      </c>
      <c r="AA81" t="str">
        <f>IF(Survey_AI!AB81=1,"Personalized Lessons",IF(Survey_AI!AB81=2,"Universal Access",IF(Survey_AI!AB81=3,"Engaging Lessons",IF(Survey_AI!AB81=4,"Other","Invalid"))))</f>
        <v>Personalized Lessons</v>
      </c>
      <c r="AB81" t="str">
        <f>IF(Survey_AI!AC81=1,"Auto Grading",IF(Survey_AI!AC81=2,"Fewer Errors",IF(Survey_AI!AC81=3,"Constant Feedback",IF(Survey_AI!AC81=4,"Other","Invalid"))))</f>
        <v>Constant Feedback</v>
      </c>
      <c r="AC81" t="str">
        <f>IF(Survey_AI!AD81=1,"No Student-Teacher Bond",IF(Survey_AI!AD81=2,"Internet Addiction",IF(Survey_AI!AD81=3,"Fewer Interactions",IF(Survey_AI!AD81=4,"Data Loss","Invalid"))))</f>
        <v>Fewer Interactions</v>
      </c>
      <c r="AD81" t="str">
        <f>IF(Survey_AI!AE81=1,"Female",IF(Survey_AI!AE81=2,"Male","Invalid"))</f>
        <v>Female</v>
      </c>
      <c r="AE81" t="str">
        <f>IF(Survey_AI!AF81=1,"Year 2",IF(Survey_AI!AF81=2,"Year 3","Invalid"))</f>
        <v>Year 2</v>
      </c>
      <c r="AF81" t="str">
        <f>IF(Survey_AI!AG81=1,"Economic Cybernetics",IF(Survey_AI!AG81=2,"Statistics &amp; Forecasting",IF(Survey_AI!AG81=3,"Economic Informatics","Invalid")))</f>
        <v>Economic Cybernetics</v>
      </c>
      <c r="AG81" t="str">
        <f>IF(Survey_AI!AH81=1,"Yes",IF(Survey_AI!AH81=0,"No","Invalid"))</f>
        <v>Yes</v>
      </c>
      <c r="AH81">
        <v>7.7</v>
      </c>
    </row>
    <row r="82" spans="1:34" x14ac:dyDescent="0.3">
      <c r="A82">
        <v>8</v>
      </c>
      <c r="B82" t="s">
        <v>51</v>
      </c>
      <c r="C82" t="str">
        <f>IF(Survey_AI!D82=1, "Yes", IF(Survey_AI!D82=0, "No", ""))</f>
        <v>Yes</v>
      </c>
      <c r="D82" t="str">
        <f>IF(Survey_AI!E82=1, "Yes", IF(Survey_AI!E82=0, "No", ""))</f>
        <v>Yes</v>
      </c>
      <c r="E82" t="str">
        <f>IF(Survey_AI!F82=1, "Yes", IF(Survey_AI!F82=0, "No", ""))</f>
        <v>Yes</v>
      </c>
      <c r="F82" t="str">
        <f>IF(Survey_AI!G82=1, "Yes", IF(Survey_AI!G82=0, "No", ""))</f>
        <v>No</v>
      </c>
      <c r="G82" t="str">
        <f>IF(Survey_AI!H82=1, "Yes", IF(Survey_AI!H82=0, "No", ""))</f>
        <v>No</v>
      </c>
      <c r="H82" t="str">
        <f>IF(Survey_AI!I82=1, "Strongly Disagree", IF(Survey_AI!I82=2, "Partially Disagree", IF(Survey_AI!I82=3, "Neutral", IF(Survey_AI!I82=4, "Partially Agree", IF(Survey_AI!I82=5, "Fully Agree", "Invalid")))))</f>
        <v>Partially Disagree</v>
      </c>
      <c r="I82" t="str">
        <f>IF(Survey_AI!J82=1, "Strongly Disagree", IF(Survey_AI!J82=2, "Partially Disagree", IF(Survey_AI!J82=3, "Neutral", IF(Survey_AI!J82=4, "Partially Agree", IF(Survey_AI!J82=5, "Fully Agree", "Invalid")))))</f>
        <v>Partially Agree</v>
      </c>
      <c r="J82" t="str">
        <f>IF(Survey_AI!K82=1, "Strongly Disagree", IF(Survey_AI!K82=2, "Partially Disagree", IF(Survey_AI!K82=3, "Neutral", IF(Survey_AI!K82=4, "Partially Agree", IF(Survey_AI!K82=5, "Fully Agree", "Invalid")))))</f>
        <v>Fully Agree</v>
      </c>
      <c r="K82" t="str">
        <f>IF(Survey_AI!L82=1, "Strongly Disagree", IF(Survey_AI!L82=2, "Partially Disagree", IF(Survey_AI!L82=3, "Neutral", IF(Survey_AI!L82=4, "Partially Agree", IF(Survey_AI!L82=5, "Fully Agree", "Invalid")))))</f>
        <v>Partially Disagree</v>
      </c>
      <c r="L82" t="str">
        <f>IF(Survey_AI!M82=1, "Strongly Disagree", IF(Survey_AI!M82=2, "Partially Disagree", IF(Survey_AI!M82=3, "Neutral", IF(Survey_AI!M82=4, "Partially Agree", IF(Survey_AI!M82=5, "Fully Agree", "Invalid")))))</f>
        <v>Partially Disagree</v>
      </c>
      <c r="M82" t="str">
        <f>IF(Survey_AI!N82=1, "Strongly Disagree", IF(Survey_AI!N82=2, "Partially Disagree", IF(Survey_AI!N82=3, "Neutral", IF(Survey_AI!N82=4, "Partially Agree", IF(Survey_AI!N82=5, "Fully Agree", "Invalid")))))</f>
        <v>Neutral</v>
      </c>
      <c r="N82" t="str">
        <f>IF(Survey_AI!O82=1, "Strongly Disagree", IF(Survey_AI!O82=2, "Partially Disagree", IF(Survey_AI!O82=3, "Neutral", IF(Survey_AI!O82=4, "Partially Agree", IF(Survey_AI!O82=5, "Fully Agree", "Invalid")))))</f>
        <v>Partially Agree</v>
      </c>
      <c r="O82" t="str">
        <f>IF(Survey_AI!P82=1, "Strongly Disagree", IF(Survey_AI!P82=2, "Partially Disagree", IF(Survey_AI!P82=3, "Neutral", IF(Survey_AI!P82=4, "Partially Agree", IF(Survey_AI!P82=5, "Fully Agree", "Invalid")))))</f>
        <v>Partially Disagree</v>
      </c>
      <c r="P82" t="str">
        <f>IF(Survey_AI!Q82=1, "Curiosity", IF(Survey_AI!Q82=2, "Fear", IF(Survey_AI!Q82=3, "Indifference", IF(Survey_AI!Q82=4, "Trust", "Invalid"))))</f>
        <v>Curiosity</v>
      </c>
      <c r="Q82" t="s">
        <v>70</v>
      </c>
      <c r="R82" t="str">
        <f>IF(Survey_AI!S82=1, "Yes", IF(Survey_AI!S82=0, "No", ""))</f>
        <v>Yes</v>
      </c>
      <c r="S82" t="str">
        <f>IF(Survey_AI!T82=1, "Yes", IF(Survey_AI!T82=0, "No", ""))</f>
        <v>Yes</v>
      </c>
      <c r="T82" t="str">
        <f>IF(Survey_AI!U82=1, "Yes", IF(Survey_AI!U82=0, "No", ""))</f>
        <v>Yes</v>
      </c>
      <c r="U82" t="str">
        <f>IF(Survey_AI!V82=1, "Yes", IF(Survey_AI!V82=0, "No", ""))</f>
        <v>Yes</v>
      </c>
      <c r="V82" t="str">
        <f>IF(Survey_AI!W82=1, "Yes", IF(Survey_AI!W82=0, "No", ""))</f>
        <v>Yes</v>
      </c>
      <c r="W82" t="str">
        <f>IF(Survey_AI!X82=1, "Yes", IF(Survey_AI!X82=0, "No", ""))</f>
        <v>Yes</v>
      </c>
      <c r="X82" t="str">
        <f>IF(Survey_AI!Y82=1, "Yes", IF(Survey_AI!Y82=0, "No", ""))</f>
        <v>Yes</v>
      </c>
      <c r="Y82">
        <v>8</v>
      </c>
      <c r="Z82" t="str">
        <f>IF(Survey_AI!AA82=1,"AI Assistant",IF(Survey_AI!AA82=2,"Time Management",IF(Survey_AI!AA82=3,"Engaging Lessons",IF(Survey_AI!AA82=4,"Other","Invalid"))))</f>
        <v>Engaging Lessons</v>
      </c>
      <c r="AA82" t="str">
        <f>IF(Survey_AI!AB82=1,"Personalized Lessons",IF(Survey_AI!AB82=2,"Universal Access",IF(Survey_AI!AB82=3,"Engaging Lessons",IF(Survey_AI!AB82=4,"Other","Invalid"))))</f>
        <v>Universal Access</v>
      </c>
      <c r="AB82" t="str">
        <f>IF(Survey_AI!AC82=1,"Auto Grading",IF(Survey_AI!AC82=2,"Fewer Errors",IF(Survey_AI!AC82=3,"Constant Feedback",IF(Survey_AI!AC82=4,"Other","Invalid"))))</f>
        <v>Constant Feedback</v>
      </c>
      <c r="AC82" t="str">
        <f>IF(Survey_AI!AD82=1,"No Student-Teacher Bond",IF(Survey_AI!AD82=2,"Internet Addiction",IF(Survey_AI!AD82=3,"Fewer Interactions",IF(Survey_AI!AD82=4,"Data Loss","Invalid"))))</f>
        <v>Fewer Interactions</v>
      </c>
      <c r="AD82" t="str">
        <f>IF(Survey_AI!AE82=1,"Female",IF(Survey_AI!AE82=2,"Male","Invalid"))</f>
        <v>Female</v>
      </c>
      <c r="AE82" t="str">
        <f>IF(Survey_AI!AF82=1,"Year 2",IF(Survey_AI!AF82=2,"Year 3","Invalid"))</f>
        <v>Year 2</v>
      </c>
      <c r="AF82" t="str">
        <f>IF(Survey_AI!AG82=1,"Economic Cybernetics",IF(Survey_AI!AG82=2,"Statistics &amp; Forecasting",IF(Survey_AI!AG82=3,"Economic Informatics","Invalid")))</f>
        <v>Economic Informatics</v>
      </c>
      <c r="AG82" t="str">
        <f>IF(Survey_AI!AH82=1,"Yes",IF(Survey_AI!AH82=0,"No","Invalid"))</f>
        <v>Yes</v>
      </c>
      <c r="AH82">
        <v>7.2</v>
      </c>
    </row>
    <row r="83" spans="1:34" x14ac:dyDescent="0.3">
      <c r="A83">
        <v>3</v>
      </c>
      <c r="B83" t="s">
        <v>41</v>
      </c>
      <c r="C83" t="str">
        <f>IF(Survey_AI!D83=1, "Yes", IF(Survey_AI!D83=0, "No", ""))</f>
        <v>Yes</v>
      </c>
      <c r="D83" t="str">
        <f>IF(Survey_AI!E83=1, "Yes", IF(Survey_AI!E83=0, "No", ""))</f>
        <v>No</v>
      </c>
      <c r="E83" t="str">
        <f>IF(Survey_AI!F83=1, "Yes", IF(Survey_AI!F83=0, "No", ""))</f>
        <v>No</v>
      </c>
      <c r="F83" t="str">
        <f>IF(Survey_AI!G83=1, "Yes", IF(Survey_AI!G83=0, "No", ""))</f>
        <v>No</v>
      </c>
      <c r="G83" t="str">
        <f>IF(Survey_AI!H83=1, "Yes", IF(Survey_AI!H83=0, "No", ""))</f>
        <v>No</v>
      </c>
      <c r="H83" t="str">
        <f>IF(Survey_AI!I83=1, "Strongly Disagree", IF(Survey_AI!I83=2, "Partially Disagree", IF(Survey_AI!I83=3, "Neutral", IF(Survey_AI!I83=4, "Partially Agree", IF(Survey_AI!I83=5, "Fully Agree", "Invalid")))))</f>
        <v>Partially Agree</v>
      </c>
      <c r="I83" t="str">
        <f>IF(Survey_AI!J83=1, "Strongly Disagree", IF(Survey_AI!J83=2, "Partially Disagree", IF(Survey_AI!J83=3, "Neutral", IF(Survey_AI!J83=4, "Partially Agree", IF(Survey_AI!J83=5, "Fully Agree", "Invalid")))))</f>
        <v>Partially Agree</v>
      </c>
      <c r="J83" t="str">
        <f>IF(Survey_AI!K83=1, "Strongly Disagree", IF(Survey_AI!K83=2, "Partially Disagree", IF(Survey_AI!K83=3, "Neutral", IF(Survey_AI!K83=4, "Partially Agree", IF(Survey_AI!K83=5, "Fully Agree", "Invalid")))))</f>
        <v>Partially Disagree</v>
      </c>
      <c r="K83" t="str">
        <f>IF(Survey_AI!L83=1, "Strongly Disagree", IF(Survey_AI!L83=2, "Partially Disagree", IF(Survey_AI!L83=3, "Neutral", IF(Survey_AI!L83=4, "Partially Agree", IF(Survey_AI!L83=5, "Fully Agree", "Invalid")))))</f>
        <v>Neutral</v>
      </c>
      <c r="L83" t="str">
        <f>IF(Survey_AI!M83=1, "Strongly Disagree", IF(Survey_AI!M83=2, "Partially Disagree", IF(Survey_AI!M83=3, "Neutral", IF(Survey_AI!M83=4, "Partially Agree", IF(Survey_AI!M83=5, "Fully Agree", "Invalid")))))</f>
        <v>Neutral</v>
      </c>
      <c r="M83" t="str">
        <f>IF(Survey_AI!N83=1, "Strongly Disagree", IF(Survey_AI!N83=2, "Partially Disagree", IF(Survey_AI!N83=3, "Neutral", IF(Survey_AI!N83=4, "Partially Agree", IF(Survey_AI!N83=5, "Fully Agree", "Invalid")))))</f>
        <v>Fully Agree</v>
      </c>
      <c r="N83" t="str">
        <f>IF(Survey_AI!O83=1, "Strongly Disagree", IF(Survey_AI!O83=2, "Partially Disagree", IF(Survey_AI!O83=3, "Neutral", IF(Survey_AI!O83=4, "Partially Agree", IF(Survey_AI!O83=5, "Fully Agree", "Invalid")))))</f>
        <v>Neutral</v>
      </c>
      <c r="O83" t="str">
        <f>IF(Survey_AI!P83=1, "Strongly Disagree", IF(Survey_AI!P83=2, "Partially Disagree", IF(Survey_AI!P83=3, "Neutral", IF(Survey_AI!P83=4, "Partially Agree", IF(Survey_AI!P83=5, "Fully Agree", "Invalid")))))</f>
        <v>Fully Agree</v>
      </c>
      <c r="P83" t="str">
        <f>IF(Survey_AI!Q83=1, "Curiosity", IF(Survey_AI!Q83=2, "Fear", IF(Survey_AI!Q83=3, "Indifference", IF(Survey_AI!Q83=4, "Trust", "Invalid"))))</f>
        <v>Fear</v>
      </c>
      <c r="Q83" t="s">
        <v>71</v>
      </c>
      <c r="R83" t="str">
        <f>IF(Survey_AI!S83=1, "Yes", IF(Survey_AI!S83=0, "No", ""))</f>
        <v>Yes</v>
      </c>
      <c r="S83" t="str">
        <f>IF(Survey_AI!T83=1, "Yes", IF(Survey_AI!T83=0, "No", ""))</f>
        <v>No</v>
      </c>
      <c r="T83" t="str">
        <f>IF(Survey_AI!U83=1, "Yes", IF(Survey_AI!U83=0, "No", ""))</f>
        <v>No</v>
      </c>
      <c r="U83" t="str">
        <f>IF(Survey_AI!V83=1, "Yes", IF(Survey_AI!V83=0, "No", ""))</f>
        <v>No</v>
      </c>
      <c r="V83" t="str">
        <f>IF(Survey_AI!W83=1, "Yes", IF(Survey_AI!W83=0, "No", ""))</f>
        <v>No</v>
      </c>
      <c r="W83" t="str">
        <f>IF(Survey_AI!X83=1, "Yes", IF(Survey_AI!X83=0, "No", ""))</f>
        <v>No</v>
      </c>
      <c r="X83" t="str">
        <f>IF(Survey_AI!Y83=1, "Yes", IF(Survey_AI!Y83=0, "No", ""))</f>
        <v>No</v>
      </c>
      <c r="Y83">
        <v>3</v>
      </c>
      <c r="Z83" t="str">
        <f>IF(Survey_AI!AA83=1,"AI Assistant",IF(Survey_AI!AA83=2,"Time Management",IF(Survey_AI!AA83=3,"Engaging Lessons",IF(Survey_AI!AA83=4,"Other","Invalid"))))</f>
        <v>Time Management</v>
      </c>
      <c r="AA83" t="str">
        <f>IF(Survey_AI!AB83=1,"Personalized Lessons",IF(Survey_AI!AB83=2,"Universal Access",IF(Survey_AI!AB83=3,"Engaging Lessons",IF(Survey_AI!AB83=4,"Other","Invalid"))))</f>
        <v>Universal Access</v>
      </c>
      <c r="AB83" t="str">
        <f>IF(Survey_AI!AC83=1,"Auto Grading",IF(Survey_AI!AC83=2,"Fewer Errors",IF(Survey_AI!AC83=3,"Constant Feedback",IF(Survey_AI!AC83=4,"Other","Invalid"))))</f>
        <v>Constant Feedback</v>
      </c>
      <c r="AC83" t="str">
        <f>IF(Survey_AI!AD83=1,"No Student-Teacher Bond",IF(Survey_AI!AD83=2,"Internet Addiction",IF(Survey_AI!AD83=3,"Fewer Interactions",IF(Survey_AI!AD83=4,"Data Loss","Invalid"))))</f>
        <v>Internet Addiction</v>
      </c>
      <c r="AD83" t="str">
        <f>IF(Survey_AI!AE83=1,"Female",IF(Survey_AI!AE83=2,"Male","Invalid"))</f>
        <v>Male</v>
      </c>
      <c r="AE83" t="str">
        <f>IF(Survey_AI!AF83=1,"Year 2",IF(Survey_AI!AF83=2,"Year 3","Invalid"))</f>
        <v>Year 2</v>
      </c>
      <c r="AF83" t="str">
        <f>IF(Survey_AI!AG83=1,"Economic Cybernetics",IF(Survey_AI!AG83=2,"Statistics &amp; Forecasting",IF(Survey_AI!AG83=3,"Economic Informatics","Invalid")))</f>
        <v>Statistics &amp; Forecasting</v>
      </c>
      <c r="AG83" t="str">
        <f>IF(Survey_AI!AH83=1,"Yes",IF(Survey_AI!AH83=0,"No","Invalid"))</f>
        <v>No</v>
      </c>
      <c r="AH83">
        <v>5.7</v>
      </c>
    </row>
    <row r="84" spans="1:34" x14ac:dyDescent="0.3">
      <c r="A84">
        <v>7</v>
      </c>
      <c r="B84" t="s">
        <v>37</v>
      </c>
      <c r="C84" t="str">
        <f>IF(Survey_AI!D84=1, "Yes", IF(Survey_AI!D84=0, "No", ""))</f>
        <v>Yes</v>
      </c>
      <c r="D84" t="str">
        <f>IF(Survey_AI!E84=1, "Yes", IF(Survey_AI!E84=0, "No", ""))</f>
        <v>No</v>
      </c>
      <c r="E84" t="str">
        <f>IF(Survey_AI!F84=1, "Yes", IF(Survey_AI!F84=0, "No", ""))</f>
        <v>Yes</v>
      </c>
      <c r="F84" t="str">
        <f>IF(Survey_AI!G84=1, "Yes", IF(Survey_AI!G84=0, "No", ""))</f>
        <v>No</v>
      </c>
      <c r="G84" t="str">
        <f>IF(Survey_AI!H84=1, "Yes", IF(Survey_AI!H84=0, "No", ""))</f>
        <v>No</v>
      </c>
      <c r="H84" t="str">
        <f>IF(Survey_AI!I84=1, "Strongly Disagree", IF(Survey_AI!I84=2, "Partially Disagree", IF(Survey_AI!I84=3, "Neutral", IF(Survey_AI!I84=4, "Partially Agree", IF(Survey_AI!I84=5, "Fully Agree", "Invalid")))))</f>
        <v>Neutral</v>
      </c>
      <c r="I84" t="str">
        <f>IF(Survey_AI!J84=1, "Strongly Disagree", IF(Survey_AI!J84=2, "Partially Disagree", IF(Survey_AI!J84=3, "Neutral", IF(Survey_AI!J84=4, "Partially Agree", IF(Survey_AI!J84=5, "Fully Agree", "Invalid")))))</f>
        <v>Partially Agree</v>
      </c>
      <c r="J84" t="str">
        <f>IF(Survey_AI!K84=1, "Strongly Disagree", IF(Survey_AI!K84=2, "Partially Disagree", IF(Survey_AI!K84=3, "Neutral", IF(Survey_AI!K84=4, "Partially Agree", IF(Survey_AI!K84=5, "Fully Agree", "Invalid")))))</f>
        <v>Partially Agree</v>
      </c>
      <c r="K84" t="str">
        <f>IF(Survey_AI!L84=1, "Strongly Disagree", IF(Survey_AI!L84=2, "Partially Disagree", IF(Survey_AI!L84=3, "Neutral", IF(Survey_AI!L84=4, "Partially Agree", IF(Survey_AI!L84=5, "Fully Agree", "Invalid")))))</f>
        <v>Neutral</v>
      </c>
      <c r="L84" t="str">
        <f>IF(Survey_AI!M84=1, "Strongly Disagree", IF(Survey_AI!M84=2, "Partially Disagree", IF(Survey_AI!M84=3, "Neutral", IF(Survey_AI!M84=4, "Partially Agree", IF(Survey_AI!M84=5, "Fully Agree", "Invalid")))))</f>
        <v>Partially Agree</v>
      </c>
      <c r="M84" t="str">
        <f>IF(Survey_AI!N84=1, "Strongly Disagree", IF(Survey_AI!N84=2, "Partially Disagree", IF(Survey_AI!N84=3, "Neutral", IF(Survey_AI!N84=4, "Partially Agree", IF(Survey_AI!N84=5, "Fully Agree", "Invalid")))))</f>
        <v>Neutral</v>
      </c>
      <c r="N84" t="str">
        <f>IF(Survey_AI!O84=1, "Strongly Disagree", IF(Survey_AI!O84=2, "Partially Disagree", IF(Survey_AI!O84=3, "Neutral", IF(Survey_AI!O84=4, "Partially Agree", IF(Survey_AI!O84=5, "Fully Agree", "Invalid")))))</f>
        <v>Neutral</v>
      </c>
      <c r="O84" t="str">
        <f>IF(Survey_AI!P84=1, "Strongly Disagree", IF(Survey_AI!P84=2, "Partially Disagree", IF(Survey_AI!P84=3, "Neutral", IF(Survey_AI!P84=4, "Partially Agree", IF(Survey_AI!P84=5, "Fully Agree", "Invalid")))))</f>
        <v>Partially Agree</v>
      </c>
      <c r="P84" t="str">
        <f>IF(Survey_AI!Q84=1, "Curiosity", IF(Survey_AI!Q84=2, "Fear", IF(Survey_AI!Q84=3, "Indifference", IF(Survey_AI!Q84=4, "Trust", "Invalid"))))</f>
        <v>Curiosity</v>
      </c>
      <c r="Q84" t="s">
        <v>88</v>
      </c>
      <c r="R84" t="str">
        <f>IF(Survey_AI!S84=1, "Yes", IF(Survey_AI!S84=0, "No", ""))</f>
        <v>Yes</v>
      </c>
      <c r="S84" t="str">
        <f>IF(Survey_AI!T84=1, "Yes", IF(Survey_AI!T84=0, "No", ""))</f>
        <v>No</v>
      </c>
      <c r="T84" t="str">
        <f>IF(Survey_AI!U84=1, "Yes", IF(Survey_AI!U84=0, "No", ""))</f>
        <v>No</v>
      </c>
      <c r="U84" t="str">
        <f>IF(Survey_AI!V84=1, "Yes", IF(Survey_AI!V84=0, "No", ""))</f>
        <v>No</v>
      </c>
      <c r="V84" t="str">
        <f>IF(Survey_AI!W84=1, "Yes", IF(Survey_AI!W84=0, "No", ""))</f>
        <v>No</v>
      </c>
      <c r="W84" t="str">
        <f>IF(Survey_AI!X84=1, "Yes", IF(Survey_AI!X84=0, "No", ""))</f>
        <v>Yes</v>
      </c>
      <c r="X84" t="str">
        <f>IF(Survey_AI!Y84=1, "Yes", IF(Survey_AI!Y84=0, "No", ""))</f>
        <v>No</v>
      </c>
      <c r="Y84">
        <v>8</v>
      </c>
      <c r="Z84" t="str">
        <f>IF(Survey_AI!AA84=1,"AI Assistant",IF(Survey_AI!AA84=2,"Time Management",IF(Survey_AI!AA84=3,"Engaging Lessons",IF(Survey_AI!AA84=4,"Other","Invalid"))))</f>
        <v>Engaging Lessons</v>
      </c>
      <c r="AA84" t="str">
        <f>IF(Survey_AI!AB84=1,"Personalized Lessons",IF(Survey_AI!AB84=2,"Universal Access",IF(Survey_AI!AB84=3,"Engaging Lessons",IF(Survey_AI!AB84=4,"Other","Invalid"))))</f>
        <v>Personalized Lessons</v>
      </c>
      <c r="AB84" t="str">
        <f>IF(Survey_AI!AC84=1,"Auto Grading",IF(Survey_AI!AC84=2,"Fewer Errors",IF(Survey_AI!AC84=3,"Constant Feedback",IF(Survey_AI!AC84=4,"Other","Invalid"))))</f>
        <v>Fewer Errors</v>
      </c>
      <c r="AC84" t="str">
        <f>IF(Survey_AI!AD84=1,"No Student-Teacher Bond",IF(Survey_AI!AD84=2,"Internet Addiction",IF(Survey_AI!AD84=3,"Fewer Interactions",IF(Survey_AI!AD84=4,"Data Loss","Invalid"))))</f>
        <v>Internet Addiction</v>
      </c>
      <c r="AD84" t="str">
        <f>IF(Survey_AI!AE84=1,"Female",IF(Survey_AI!AE84=2,"Male","Invalid"))</f>
        <v>Female</v>
      </c>
      <c r="AE84" t="str">
        <f>IF(Survey_AI!AF84=1,"Year 2",IF(Survey_AI!AF84=2,"Year 3","Invalid"))</f>
        <v>Year 2</v>
      </c>
      <c r="AF84" t="str">
        <f>IF(Survey_AI!AG84=1,"Economic Cybernetics",IF(Survey_AI!AG84=2,"Statistics &amp; Forecasting",IF(Survey_AI!AG84=3,"Economic Informatics","Invalid")))</f>
        <v>Economic Informatics</v>
      </c>
      <c r="AG84" t="str">
        <f>IF(Survey_AI!AH84=1,"Yes",IF(Survey_AI!AH84=0,"No","Invalid"))</f>
        <v>Yes</v>
      </c>
      <c r="AH84">
        <v>7.7</v>
      </c>
    </row>
    <row r="85" spans="1:34" x14ac:dyDescent="0.3">
      <c r="A85">
        <v>5</v>
      </c>
      <c r="B85" t="s">
        <v>60</v>
      </c>
      <c r="C85" t="str">
        <f>IF(Survey_AI!D85=1, "Yes", IF(Survey_AI!D85=0, "No", ""))</f>
        <v>No</v>
      </c>
      <c r="D85" t="str">
        <f>IF(Survey_AI!E85=1, "Yes", IF(Survey_AI!E85=0, "No", ""))</f>
        <v>No</v>
      </c>
      <c r="E85" t="str">
        <f>IF(Survey_AI!F85=1, "Yes", IF(Survey_AI!F85=0, "No", ""))</f>
        <v>Yes</v>
      </c>
      <c r="F85" t="str">
        <f>IF(Survey_AI!G85=1, "Yes", IF(Survey_AI!G85=0, "No", ""))</f>
        <v>No</v>
      </c>
      <c r="G85" t="str">
        <f>IF(Survey_AI!H85=1, "Yes", IF(Survey_AI!H85=0, "No", ""))</f>
        <v>No</v>
      </c>
      <c r="H85" t="str">
        <f>IF(Survey_AI!I85=1, "Strongly Disagree", IF(Survey_AI!I85=2, "Partially Disagree", IF(Survey_AI!I85=3, "Neutral", IF(Survey_AI!I85=4, "Partially Agree", IF(Survey_AI!I85=5, "Fully Agree", "Invalid")))))</f>
        <v>Partially Agree</v>
      </c>
      <c r="I85" t="str">
        <f>IF(Survey_AI!J85=1, "Strongly Disagree", IF(Survey_AI!J85=2, "Partially Disagree", IF(Survey_AI!J85=3, "Neutral", IF(Survey_AI!J85=4, "Partially Agree", IF(Survey_AI!J85=5, "Fully Agree", "Invalid")))))</f>
        <v>Partially Agree</v>
      </c>
      <c r="J85" t="str">
        <f>IF(Survey_AI!K85=1, "Strongly Disagree", IF(Survey_AI!K85=2, "Partially Disagree", IF(Survey_AI!K85=3, "Neutral", IF(Survey_AI!K85=4, "Partially Agree", IF(Survey_AI!K85=5, "Fully Agree", "Invalid")))))</f>
        <v>Partially Agree</v>
      </c>
      <c r="K85" t="str">
        <f>IF(Survey_AI!L85=1, "Strongly Disagree", IF(Survey_AI!L85=2, "Partially Disagree", IF(Survey_AI!L85=3, "Neutral", IF(Survey_AI!L85=4, "Partially Agree", IF(Survey_AI!L85=5, "Fully Agree", "Invalid")))))</f>
        <v>Partially Agree</v>
      </c>
      <c r="L85" t="str">
        <f>IF(Survey_AI!M85=1, "Strongly Disagree", IF(Survey_AI!M85=2, "Partially Disagree", IF(Survey_AI!M85=3, "Neutral", IF(Survey_AI!M85=4, "Partially Agree", IF(Survey_AI!M85=5, "Fully Agree", "Invalid")))))</f>
        <v>Neutral</v>
      </c>
      <c r="M85" t="str">
        <f>IF(Survey_AI!N85=1, "Strongly Disagree", IF(Survey_AI!N85=2, "Partially Disagree", IF(Survey_AI!N85=3, "Neutral", IF(Survey_AI!N85=4, "Partially Agree", IF(Survey_AI!N85=5, "Fully Agree", "Invalid")))))</f>
        <v>Partially Agree</v>
      </c>
      <c r="N85" t="str">
        <f>IF(Survey_AI!O85=1, "Strongly Disagree", IF(Survey_AI!O85=2, "Partially Disagree", IF(Survey_AI!O85=3, "Neutral", IF(Survey_AI!O85=4, "Partially Agree", IF(Survey_AI!O85=5, "Fully Agree", "Invalid")))))</f>
        <v>Neutral</v>
      </c>
      <c r="O85" t="str">
        <f>IF(Survey_AI!P85=1, "Strongly Disagree", IF(Survey_AI!P85=2, "Partially Disagree", IF(Survey_AI!P85=3, "Neutral", IF(Survey_AI!P85=4, "Partially Agree", IF(Survey_AI!P85=5, "Fully Agree", "Invalid")))))</f>
        <v>Partially Agree</v>
      </c>
      <c r="P85" t="str">
        <f>IF(Survey_AI!Q85=1, "Curiosity", IF(Survey_AI!Q85=2, "Fear", IF(Survey_AI!Q85=3, "Indifference", IF(Survey_AI!Q85=4, "Trust", "Invalid"))))</f>
        <v>Indifference</v>
      </c>
      <c r="Q85" t="s">
        <v>89</v>
      </c>
      <c r="R85" t="str">
        <f>IF(Survey_AI!S85=1, "Yes", IF(Survey_AI!S85=0, "No", ""))</f>
        <v>No</v>
      </c>
      <c r="S85" t="str">
        <f>IF(Survey_AI!T85=1, "Yes", IF(Survey_AI!T85=0, "No", ""))</f>
        <v>No</v>
      </c>
      <c r="T85" t="str">
        <f>IF(Survey_AI!U85=1, "Yes", IF(Survey_AI!U85=0, "No", ""))</f>
        <v>No</v>
      </c>
      <c r="U85" t="str">
        <f>IF(Survey_AI!V85=1, "Yes", IF(Survey_AI!V85=0, "No", ""))</f>
        <v>No</v>
      </c>
      <c r="V85" t="str">
        <f>IF(Survey_AI!W85=1, "Yes", IF(Survey_AI!W85=0, "No", ""))</f>
        <v>No</v>
      </c>
      <c r="W85" t="str">
        <f>IF(Survey_AI!X85=1, "Yes", IF(Survey_AI!X85=0, "No", ""))</f>
        <v>Yes</v>
      </c>
      <c r="X85" t="str">
        <f>IF(Survey_AI!Y85=1, "Yes", IF(Survey_AI!Y85=0, "No", ""))</f>
        <v>No</v>
      </c>
      <c r="Y85">
        <v>7</v>
      </c>
      <c r="Z85" t="str">
        <f>IF(Survey_AI!AA85=1,"AI Assistant",IF(Survey_AI!AA85=2,"Time Management",IF(Survey_AI!AA85=3,"Engaging Lessons",IF(Survey_AI!AA85=4,"Other","Invalid"))))</f>
        <v>Time Management</v>
      </c>
      <c r="AA85" t="str">
        <f>IF(Survey_AI!AB85=1,"Personalized Lessons",IF(Survey_AI!AB85=2,"Universal Access",IF(Survey_AI!AB85=3,"Engaging Lessons",IF(Survey_AI!AB85=4,"Other","Invalid"))))</f>
        <v>Engaging Lessons</v>
      </c>
      <c r="AB85" t="str">
        <f>IF(Survey_AI!AC85=1,"Auto Grading",IF(Survey_AI!AC85=2,"Fewer Errors",IF(Survey_AI!AC85=3,"Constant Feedback",IF(Survey_AI!AC85=4,"Other","Invalid"))))</f>
        <v>Fewer Errors</v>
      </c>
      <c r="AC85" t="str">
        <f>IF(Survey_AI!AD85=1,"No Student-Teacher Bond",IF(Survey_AI!AD85=2,"Internet Addiction",IF(Survey_AI!AD85=3,"Fewer Interactions",IF(Survey_AI!AD85=4,"Data Loss","Invalid"))))</f>
        <v>Fewer Interactions</v>
      </c>
      <c r="AD85" t="str">
        <f>IF(Survey_AI!AE85=1,"Female",IF(Survey_AI!AE85=2,"Male","Invalid"))</f>
        <v>Male</v>
      </c>
      <c r="AE85" t="str">
        <f>IF(Survey_AI!AF85=1,"Year 2",IF(Survey_AI!AF85=2,"Year 3","Invalid"))</f>
        <v>Year 2</v>
      </c>
      <c r="AF85" t="str">
        <f>IF(Survey_AI!AG85=1,"Economic Cybernetics",IF(Survey_AI!AG85=2,"Statistics &amp; Forecasting",IF(Survey_AI!AG85=3,"Economic Informatics","Invalid")))</f>
        <v>Statistics &amp; Forecasting</v>
      </c>
      <c r="AG85" t="str">
        <f>IF(Survey_AI!AH85=1,"Yes",IF(Survey_AI!AH85=0,"No","Invalid"))</f>
        <v>Yes</v>
      </c>
      <c r="AH85">
        <v>6.7</v>
      </c>
    </row>
    <row r="86" spans="1:34" x14ac:dyDescent="0.3">
      <c r="A86">
        <v>6</v>
      </c>
      <c r="B86" t="s">
        <v>35</v>
      </c>
      <c r="C86" t="str">
        <f>IF(Survey_AI!D86=1, "Yes", IF(Survey_AI!D86=0, "No", ""))</f>
        <v>Yes</v>
      </c>
      <c r="D86" t="str">
        <f>IF(Survey_AI!E86=1, "Yes", IF(Survey_AI!E86=0, "No", ""))</f>
        <v>Yes</v>
      </c>
      <c r="E86" t="str">
        <f>IF(Survey_AI!F86=1, "Yes", IF(Survey_AI!F86=0, "No", ""))</f>
        <v>No</v>
      </c>
      <c r="F86" t="str">
        <f>IF(Survey_AI!G86=1, "Yes", IF(Survey_AI!G86=0, "No", ""))</f>
        <v>No</v>
      </c>
      <c r="G86" t="str">
        <f>IF(Survey_AI!H86=1, "Yes", IF(Survey_AI!H86=0, "No", ""))</f>
        <v>No</v>
      </c>
      <c r="H86" t="str">
        <f>IF(Survey_AI!I86=1, "Strongly Disagree", IF(Survey_AI!I86=2, "Partially Disagree", IF(Survey_AI!I86=3, "Neutral", IF(Survey_AI!I86=4, "Partially Agree", IF(Survey_AI!I86=5, "Fully Agree", "Invalid")))))</f>
        <v>Neutral</v>
      </c>
      <c r="I86" t="str">
        <f>IF(Survey_AI!J86=1, "Strongly Disagree", IF(Survey_AI!J86=2, "Partially Disagree", IF(Survey_AI!J86=3, "Neutral", IF(Survey_AI!J86=4, "Partially Agree", IF(Survey_AI!J86=5, "Fully Agree", "Invalid")))))</f>
        <v>Neutral</v>
      </c>
      <c r="J86" t="str">
        <f>IF(Survey_AI!K86=1, "Strongly Disagree", IF(Survey_AI!K86=2, "Partially Disagree", IF(Survey_AI!K86=3, "Neutral", IF(Survey_AI!K86=4, "Partially Agree", IF(Survey_AI!K86=5, "Fully Agree", "Invalid")))))</f>
        <v>Partially Agree</v>
      </c>
      <c r="K86" t="str">
        <f>IF(Survey_AI!L86=1, "Strongly Disagree", IF(Survey_AI!L86=2, "Partially Disagree", IF(Survey_AI!L86=3, "Neutral", IF(Survey_AI!L86=4, "Partially Agree", IF(Survey_AI!L86=5, "Fully Agree", "Invalid")))))</f>
        <v>Neutral</v>
      </c>
      <c r="L86" t="str">
        <f>IF(Survey_AI!M86=1, "Strongly Disagree", IF(Survey_AI!M86=2, "Partially Disagree", IF(Survey_AI!M86=3, "Neutral", IF(Survey_AI!M86=4, "Partially Agree", IF(Survey_AI!M86=5, "Fully Agree", "Invalid")))))</f>
        <v>Neutral</v>
      </c>
      <c r="M86" t="str">
        <f>IF(Survey_AI!N86=1, "Strongly Disagree", IF(Survey_AI!N86=2, "Partially Disagree", IF(Survey_AI!N86=3, "Neutral", IF(Survey_AI!N86=4, "Partially Agree", IF(Survey_AI!N86=5, "Fully Agree", "Invalid")))))</f>
        <v>Partially Agree</v>
      </c>
      <c r="N86" t="str">
        <f>IF(Survey_AI!O86=1, "Strongly Disagree", IF(Survey_AI!O86=2, "Partially Disagree", IF(Survey_AI!O86=3, "Neutral", IF(Survey_AI!O86=4, "Partially Agree", IF(Survey_AI!O86=5, "Fully Agree", "Invalid")))))</f>
        <v>Partially Disagree</v>
      </c>
      <c r="O86" t="str">
        <f>IF(Survey_AI!P86=1, "Strongly Disagree", IF(Survey_AI!P86=2, "Partially Disagree", IF(Survey_AI!P86=3, "Neutral", IF(Survey_AI!P86=4, "Partially Agree", IF(Survey_AI!P86=5, "Fully Agree", "Invalid")))))</f>
        <v>Neutral</v>
      </c>
      <c r="P86" t="str">
        <f>IF(Survey_AI!Q86=1, "Curiosity", IF(Survey_AI!Q86=2, "Fear", IF(Survey_AI!Q86=3, "Indifference", IF(Survey_AI!Q86=4, "Trust", "Invalid"))))</f>
        <v>Curiosity</v>
      </c>
      <c r="Q86" t="s">
        <v>39</v>
      </c>
      <c r="R86" t="str">
        <f>IF(Survey_AI!S86=1, "Yes", IF(Survey_AI!S86=0, "No", ""))</f>
        <v>Yes</v>
      </c>
      <c r="S86" t="str">
        <f>IF(Survey_AI!T86=1, "Yes", IF(Survey_AI!T86=0, "No", ""))</f>
        <v>No</v>
      </c>
      <c r="T86" t="str">
        <f>IF(Survey_AI!U86=1, "Yes", IF(Survey_AI!U86=0, "No", ""))</f>
        <v>No</v>
      </c>
      <c r="U86" t="str">
        <f>IF(Survey_AI!V86=1, "Yes", IF(Survey_AI!V86=0, "No", ""))</f>
        <v>No</v>
      </c>
      <c r="V86" t="str">
        <f>IF(Survey_AI!W86=1, "Yes", IF(Survey_AI!W86=0, "No", ""))</f>
        <v>Yes</v>
      </c>
      <c r="W86" t="str">
        <f>IF(Survey_AI!X86=1, "Yes", IF(Survey_AI!X86=0, "No", ""))</f>
        <v>Yes</v>
      </c>
      <c r="X86" t="str">
        <f>IF(Survey_AI!Y86=1, "Yes", IF(Survey_AI!Y86=0, "No", ""))</f>
        <v>No</v>
      </c>
      <c r="Y86">
        <v>6</v>
      </c>
      <c r="Z86" t="str">
        <f>IF(Survey_AI!AA86=1,"AI Assistant",IF(Survey_AI!AA86=2,"Time Management",IF(Survey_AI!AA86=3,"Engaging Lessons",IF(Survey_AI!AA86=4,"Other","Invalid"))))</f>
        <v>AI Assistant</v>
      </c>
      <c r="AA86" t="str">
        <f>IF(Survey_AI!AB86=1,"Personalized Lessons",IF(Survey_AI!AB86=2,"Universal Access",IF(Survey_AI!AB86=3,"Engaging Lessons",IF(Survey_AI!AB86=4,"Other","Invalid"))))</f>
        <v>Engaging Lessons</v>
      </c>
      <c r="AB86" t="str">
        <f>IF(Survey_AI!AC86=1,"Auto Grading",IF(Survey_AI!AC86=2,"Fewer Errors",IF(Survey_AI!AC86=3,"Constant Feedback",IF(Survey_AI!AC86=4,"Other","Invalid"))))</f>
        <v>Auto Grading</v>
      </c>
      <c r="AC86" t="str">
        <f>IF(Survey_AI!AD86=1,"No Student-Teacher Bond",IF(Survey_AI!AD86=2,"Internet Addiction",IF(Survey_AI!AD86=3,"Fewer Interactions",IF(Survey_AI!AD86=4,"Data Loss","Invalid"))))</f>
        <v>No Student-Teacher Bond</v>
      </c>
      <c r="AD86" t="str">
        <f>IF(Survey_AI!AE86=1,"Female",IF(Survey_AI!AE86=2,"Male","Invalid"))</f>
        <v>Female</v>
      </c>
      <c r="AE86" t="str">
        <f>IF(Survey_AI!AF86=1,"Year 2",IF(Survey_AI!AF86=2,"Year 3","Invalid"))</f>
        <v>Year 3</v>
      </c>
      <c r="AF86" t="str">
        <f>IF(Survey_AI!AG86=1,"Economic Cybernetics",IF(Survey_AI!AG86=2,"Statistics &amp; Forecasting",IF(Survey_AI!AG86=3,"Economic Informatics","Invalid")))</f>
        <v>Economic Cybernetics</v>
      </c>
      <c r="AG86" t="str">
        <f>IF(Survey_AI!AH86=1,"Yes",IF(Survey_AI!AH86=0,"No","Invalid"))</f>
        <v>Yes</v>
      </c>
      <c r="AH86">
        <v>8.1999999999999993</v>
      </c>
    </row>
    <row r="87" spans="1:34" x14ac:dyDescent="0.3">
      <c r="A87">
        <v>1</v>
      </c>
      <c r="B87" t="s">
        <v>56</v>
      </c>
      <c r="C87" t="str">
        <f>IF(Survey_AI!D87=1, "Yes", IF(Survey_AI!D87=0, "No", ""))</f>
        <v>No</v>
      </c>
      <c r="D87" t="str">
        <f>IF(Survey_AI!E87=1, "Yes", IF(Survey_AI!E87=0, "No", ""))</f>
        <v>No</v>
      </c>
      <c r="E87" t="str">
        <f>IF(Survey_AI!F87=1, "Yes", IF(Survey_AI!F87=0, "No", ""))</f>
        <v>No</v>
      </c>
      <c r="F87" t="str">
        <f>IF(Survey_AI!G87=1, "Yes", IF(Survey_AI!G87=0, "No", ""))</f>
        <v>No</v>
      </c>
      <c r="G87" t="str">
        <f>IF(Survey_AI!H87=1, "Yes", IF(Survey_AI!H87=0, "No", ""))</f>
        <v>Yes</v>
      </c>
      <c r="H87" t="str">
        <f>IF(Survey_AI!I87=1, "Strongly Disagree", IF(Survey_AI!I87=2, "Partially Disagree", IF(Survey_AI!I87=3, "Neutral", IF(Survey_AI!I87=4, "Partially Agree", IF(Survey_AI!I87=5, "Fully Agree", "Invalid")))))</f>
        <v>Fully Agree</v>
      </c>
      <c r="I87" t="str">
        <f>IF(Survey_AI!J87=1, "Strongly Disagree", IF(Survey_AI!J87=2, "Partially Disagree", IF(Survey_AI!J87=3, "Neutral", IF(Survey_AI!J87=4, "Partially Agree", IF(Survey_AI!J87=5, "Fully Agree", "Invalid")))))</f>
        <v>Fully Agree</v>
      </c>
      <c r="J87" t="str">
        <f>IF(Survey_AI!K87=1, "Strongly Disagree", IF(Survey_AI!K87=2, "Partially Disagree", IF(Survey_AI!K87=3, "Neutral", IF(Survey_AI!K87=4, "Partially Agree", IF(Survey_AI!K87=5, "Fully Agree", "Invalid")))))</f>
        <v>Partially Disagree</v>
      </c>
      <c r="K87" t="str">
        <f>IF(Survey_AI!L87=1, "Strongly Disagree", IF(Survey_AI!L87=2, "Partially Disagree", IF(Survey_AI!L87=3, "Neutral", IF(Survey_AI!L87=4, "Partially Agree", IF(Survey_AI!L87=5, "Fully Agree", "Invalid")))))</f>
        <v>Neutral</v>
      </c>
      <c r="L87" t="str">
        <f>IF(Survey_AI!M87=1, "Strongly Disagree", IF(Survey_AI!M87=2, "Partially Disagree", IF(Survey_AI!M87=3, "Neutral", IF(Survey_AI!M87=4, "Partially Agree", IF(Survey_AI!M87=5, "Fully Agree", "Invalid")))))</f>
        <v>Partially Agree</v>
      </c>
      <c r="M87" t="str">
        <f>IF(Survey_AI!N87=1, "Strongly Disagree", IF(Survey_AI!N87=2, "Partially Disagree", IF(Survey_AI!N87=3, "Neutral", IF(Survey_AI!N87=4, "Partially Agree", IF(Survey_AI!N87=5, "Fully Agree", "Invalid")))))</f>
        <v>Neutral</v>
      </c>
      <c r="N87" t="str">
        <f>IF(Survey_AI!O87=1, "Strongly Disagree", IF(Survey_AI!O87=2, "Partially Disagree", IF(Survey_AI!O87=3, "Neutral", IF(Survey_AI!O87=4, "Partially Agree", IF(Survey_AI!O87=5, "Fully Agree", "Invalid")))))</f>
        <v>Neutral</v>
      </c>
      <c r="O87" t="str">
        <f>IF(Survey_AI!P87=1, "Strongly Disagree", IF(Survey_AI!P87=2, "Partially Disagree", IF(Survey_AI!P87=3, "Neutral", IF(Survey_AI!P87=4, "Partially Agree", IF(Survey_AI!P87=5, "Fully Agree", "Invalid")))))</f>
        <v>Fully Agree</v>
      </c>
      <c r="P87" t="str">
        <f>IF(Survey_AI!Q87=1, "Curiosity", IF(Survey_AI!Q87=2, "Fear", IF(Survey_AI!Q87=3, "Indifference", IF(Survey_AI!Q87=4, "Trust", "Invalid"))))</f>
        <v>Fear</v>
      </c>
      <c r="Q87" t="s">
        <v>39</v>
      </c>
      <c r="R87" t="str">
        <f>IF(Survey_AI!S87=1, "Yes", IF(Survey_AI!S87=0, "No", ""))</f>
        <v>Yes</v>
      </c>
      <c r="S87" t="str">
        <f>IF(Survey_AI!T87=1, "Yes", IF(Survey_AI!T87=0, "No", ""))</f>
        <v>No</v>
      </c>
      <c r="T87" t="str">
        <f>IF(Survey_AI!U87=1, "Yes", IF(Survey_AI!U87=0, "No", ""))</f>
        <v>No</v>
      </c>
      <c r="U87" t="str">
        <f>IF(Survey_AI!V87=1, "Yes", IF(Survey_AI!V87=0, "No", ""))</f>
        <v>No</v>
      </c>
      <c r="V87" t="str">
        <f>IF(Survey_AI!W87=1, "Yes", IF(Survey_AI!W87=0, "No", ""))</f>
        <v>Yes</v>
      </c>
      <c r="W87" t="str">
        <f>IF(Survey_AI!X87=1, "Yes", IF(Survey_AI!X87=0, "No", ""))</f>
        <v>Yes</v>
      </c>
      <c r="X87" t="str">
        <f>IF(Survey_AI!Y87=1, "Yes", IF(Survey_AI!Y87=0, "No", ""))</f>
        <v>No</v>
      </c>
      <c r="Y87">
        <v>6</v>
      </c>
      <c r="Z87" t="str">
        <f>IF(Survey_AI!AA87=1,"AI Assistant",IF(Survey_AI!AA87=2,"Time Management",IF(Survey_AI!AA87=3,"Engaging Lessons",IF(Survey_AI!AA87=4,"Other","Invalid"))))</f>
        <v>AI Assistant</v>
      </c>
      <c r="AA87" t="str">
        <f>IF(Survey_AI!AB87=1,"Personalized Lessons",IF(Survey_AI!AB87=2,"Universal Access",IF(Survey_AI!AB87=3,"Engaging Lessons",IF(Survey_AI!AB87=4,"Other","Invalid"))))</f>
        <v>Universal Access</v>
      </c>
      <c r="AB87" t="str">
        <f>IF(Survey_AI!AC87=1,"Auto Grading",IF(Survey_AI!AC87=2,"Fewer Errors",IF(Survey_AI!AC87=3,"Constant Feedback",IF(Survey_AI!AC87=4,"Other","Invalid"))))</f>
        <v>Auto Grading</v>
      </c>
      <c r="AC87" t="str">
        <f>IF(Survey_AI!AD87=1,"No Student-Teacher Bond",IF(Survey_AI!AD87=2,"Internet Addiction",IF(Survey_AI!AD87=3,"Fewer Interactions",IF(Survey_AI!AD87=4,"Data Loss","Invalid"))))</f>
        <v>No Student-Teacher Bond</v>
      </c>
      <c r="AD87" t="str">
        <f>IF(Survey_AI!AE87=1,"Female",IF(Survey_AI!AE87=2,"Male","Invalid"))</f>
        <v>Male</v>
      </c>
      <c r="AE87" t="str">
        <f>IF(Survey_AI!AF87=1,"Year 2",IF(Survey_AI!AF87=2,"Year 3","Invalid"))</f>
        <v>Year 3</v>
      </c>
      <c r="AF87" t="str">
        <f>IF(Survey_AI!AG87=1,"Economic Cybernetics",IF(Survey_AI!AG87=2,"Statistics &amp; Forecasting",IF(Survey_AI!AG87=3,"Economic Informatics","Invalid")))</f>
        <v>Economic Cybernetics</v>
      </c>
      <c r="AG87" t="str">
        <f>IF(Survey_AI!AH87=1,"Yes",IF(Survey_AI!AH87=0,"No","Invalid"))</f>
        <v>No</v>
      </c>
      <c r="AH87">
        <v>5.7</v>
      </c>
    </row>
    <row r="88" spans="1:34" x14ac:dyDescent="0.3">
      <c r="A88">
        <v>8</v>
      </c>
      <c r="B88" t="s">
        <v>41</v>
      </c>
      <c r="C88" t="str">
        <f>IF(Survey_AI!D88=1, "Yes", IF(Survey_AI!D88=0, "No", ""))</f>
        <v>Yes</v>
      </c>
      <c r="D88" t="str">
        <f>IF(Survey_AI!E88=1, "Yes", IF(Survey_AI!E88=0, "No", ""))</f>
        <v>No</v>
      </c>
      <c r="E88" t="str">
        <f>IF(Survey_AI!F88=1, "Yes", IF(Survey_AI!F88=0, "No", ""))</f>
        <v>No</v>
      </c>
      <c r="F88" t="str">
        <f>IF(Survey_AI!G88=1, "Yes", IF(Survey_AI!G88=0, "No", ""))</f>
        <v>No</v>
      </c>
      <c r="G88" t="str">
        <f>IF(Survey_AI!H88=1, "Yes", IF(Survey_AI!H88=0, "No", ""))</f>
        <v>No</v>
      </c>
      <c r="H88" t="str">
        <f>IF(Survey_AI!I88=1, "Strongly Disagree", IF(Survey_AI!I88=2, "Partially Disagree", IF(Survey_AI!I88=3, "Neutral", IF(Survey_AI!I88=4, "Partially Agree", IF(Survey_AI!I88=5, "Fully Agree", "Invalid")))))</f>
        <v>Strongly Disagree</v>
      </c>
      <c r="I88" t="str">
        <f>IF(Survey_AI!J88=1, "Strongly Disagree", IF(Survey_AI!J88=2, "Partially Disagree", IF(Survey_AI!J88=3, "Neutral", IF(Survey_AI!J88=4, "Partially Agree", IF(Survey_AI!J88=5, "Fully Agree", "Invalid")))))</f>
        <v>Strongly Disagree</v>
      </c>
      <c r="J88" t="str">
        <f>IF(Survey_AI!K88=1, "Strongly Disagree", IF(Survey_AI!K88=2, "Partially Disagree", IF(Survey_AI!K88=3, "Neutral", IF(Survey_AI!K88=4, "Partially Agree", IF(Survey_AI!K88=5, "Fully Agree", "Invalid")))))</f>
        <v>Fully Agree</v>
      </c>
      <c r="K88" t="str">
        <f>IF(Survey_AI!L88=1, "Strongly Disagree", IF(Survey_AI!L88=2, "Partially Disagree", IF(Survey_AI!L88=3, "Neutral", IF(Survey_AI!L88=4, "Partially Agree", IF(Survey_AI!L88=5, "Fully Agree", "Invalid")))))</f>
        <v>Strongly Disagree</v>
      </c>
      <c r="L88" t="str">
        <f>IF(Survey_AI!M88=1, "Strongly Disagree", IF(Survey_AI!M88=2, "Partially Disagree", IF(Survey_AI!M88=3, "Neutral", IF(Survey_AI!M88=4, "Partially Agree", IF(Survey_AI!M88=5, "Fully Agree", "Invalid")))))</f>
        <v>Neutral</v>
      </c>
      <c r="M88" t="str">
        <f>IF(Survey_AI!N88=1, "Strongly Disagree", IF(Survey_AI!N88=2, "Partially Disagree", IF(Survey_AI!N88=3, "Neutral", IF(Survey_AI!N88=4, "Partially Agree", IF(Survey_AI!N88=5, "Fully Agree", "Invalid")))))</f>
        <v>Partially Disagree</v>
      </c>
      <c r="N88" t="str">
        <f>IF(Survey_AI!O88=1, "Strongly Disagree", IF(Survey_AI!O88=2, "Partially Disagree", IF(Survey_AI!O88=3, "Neutral", IF(Survey_AI!O88=4, "Partially Agree", IF(Survey_AI!O88=5, "Fully Agree", "Invalid")))))</f>
        <v>Partially Agree</v>
      </c>
      <c r="O88" t="str">
        <f>IF(Survey_AI!P88=1, "Strongly Disagree", IF(Survey_AI!P88=2, "Partially Disagree", IF(Survey_AI!P88=3, "Neutral", IF(Survey_AI!P88=4, "Partially Agree", IF(Survey_AI!P88=5, "Fully Agree", "Invalid")))))</f>
        <v>Partially Disagree</v>
      </c>
      <c r="P88" t="str">
        <f>IF(Survey_AI!Q88=1, "Curiosity", IF(Survey_AI!Q88=2, "Fear", IF(Survey_AI!Q88=3, "Indifference", IF(Survey_AI!Q88=4, "Trust", "Invalid"))))</f>
        <v>Curiosity</v>
      </c>
      <c r="Q88" t="s">
        <v>40</v>
      </c>
      <c r="R88" t="str">
        <f>IF(Survey_AI!S88=1, "Yes", IF(Survey_AI!S88=0, "No", ""))</f>
        <v>Yes</v>
      </c>
      <c r="S88" t="str">
        <f>IF(Survey_AI!T88=1, "Yes", IF(Survey_AI!T88=0, "No", ""))</f>
        <v>Yes</v>
      </c>
      <c r="T88" t="str">
        <f>IF(Survey_AI!U88=1, "Yes", IF(Survey_AI!U88=0, "No", ""))</f>
        <v>No</v>
      </c>
      <c r="U88" t="str">
        <f>IF(Survey_AI!V88=1, "Yes", IF(Survey_AI!V88=0, "No", ""))</f>
        <v>No</v>
      </c>
      <c r="V88" t="str">
        <f>IF(Survey_AI!W88=1, "Yes", IF(Survey_AI!W88=0, "No", ""))</f>
        <v>No</v>
      </c>
      <c r="W88" t="str">
        <f>IF(Survey_AI!X88=1, "Yes", IF(Survey_AI!X88=0, "No", ""))</f>
        <v>No</v>
      </c>
      <c r="X88" t="str">
        <f>IF(Survey_AI!Y88=1, "Yes", IF(Survey_AI!Y88=0, "No", ""))</f>
        <v>No</v>
      </c>
      <c r="Y88">
        <v>7</v>
      </c>
      <c r="Z88" t="str">
        <f>IF(Survey_AI!AA88=1,"AI Assistant",IF(Survey_AI!AA88=2,"Time Management",IF(Survey_AI!AA88=3,"Engaging Lessons",IF(Survey_AI!AA88=4,"Other","Invalid"))))</f>
        <v>Time Management</v>
      </c>
      <c r="AA88" t="str">
        <f>IF(Survey_AI!AB88=1,"Personalized Lessons",IF(Survey_AI!AB88=2,"Universal Access",IF(Survey_AI!AB88=3,"Engaging Lessons",IF(Survey_AI!AB88=4,"Other","Invalid"))))</f>
        <v>Universal Access</v>
      </c>
      <c r="AB88" t="str">
        <f>IF(Survey_AI!AC88=1,"Auto Grading",IF(Survey_AI!AC88=2,"Fewer Errors",IF(Survey_AI!AC88=3,"Constant Feedback",IF(Survey_AI!AC88=4,"Other","Invalid"))))</f>
        <v>Auto Grading</v>
      </c>
      <c r="AC88" t="str">
        <f>IF(Survey_AI!AD88=1,"No Student-Teacher Bond",IF(Survey_AI!AD88=2,"Internet Addiction",IF(Survey_AI!AD88=3,"Fewer Interactions",IF(Survey_AI!AD88=4,"Data Loss","Invalid"))))</f>
        <v>No Student-Teacher Bond</v>
      </c>
      <c r="AD88" t="str">
        <f>IF(Survey_AI!AE88=1,"Female",IF(Survey_AI!AE88=2,"Male","Invalid"))</f>
        <v>Male</v>
      </c>
      <c r="AE88" t="str">
        <f>IF(Survey_AI!AF88=1,"Year 2",IF(Survey_AI!AF88=2,"Year 3","Invalid"))</f>
        <v>Year 2</v>
      </c>
      <c r="AF88" t="str">
        <f>IF(Survey_AI!AG88=1,"Economic Cybernetics",IF(Survey_AI!AG88=2,"Statistics &amp; Forecasting",IF(Survey_AI!AG88=3,"Economic Informatics","Invalid")))</f>
        <v>Economic Cybernetics</v>
      </c>
      <c r="AG88" t="str">
        <f>IF(Survey_AI!AH88=1,"Yes",IF(Survey_AI!AH88=0,"No","Invalid"))</f>
        <v>Yes</v>
      </c>
      <c r="AH88">
        <v>7.2</v>
      </c>
    </row>
    <row r="89" spans="1:34" x14ac:dyDescent="0.3">
      <c r="A89">
        <v>6</v>
      </c>
      <c r="B89" t="s">
        <v>60</v>
      </c>
      <c r="C89" t="str">
        <f>IF(Survey_AI!D89=1, "Yes", IF(Survey_AI!D89=0, "No", ""))</f>
        <v>No</v>
      </c>
      <c r="D89" t="str">
        <f>IF(Survey_AI!E89=1, "Yes", IF(Survey_AI!E89=0, "No", ""))</f>
        <v>No</v>
      </c>
      <c r="E89" t="str">
        <f>IF(Survey_AI!F89=1, "Yes", IF(Survey_AI!F89=0, "No", ""))</f>
        <v>Yes</v>
      </c>
      <c r="F89" t="str">
        <f>IF(Survey_AI!G89=1, "Yes", IF(Survey_AI!G89=0, "No", ""))</f>
        <v>No</v>
      </c>
      <c r="G89" t="str">
        <f>IF(Survey_AI!H89=1, "Yes", IF(Survey_AI!H89=0, "No", ""))</f>
        <v>No</v>
      </c>
      <c r="H89" t="str">
        <f>IF(Survey_AI!I89=1, "Strongly Disagree", IF(Survey_AI!I89=2, "Partially Disagree", IF(Survey_AI!I89=3, "Neutral", IF(Survey_AI!I89=4, "Partially Agree", IF(Survey_AI!I89=5, "Fully Agree", "Invalid")))))</f>
        <v>Partially Disagree</v>
      </c>
      <c r="I89" t="str">
        <f>IF(Survey_AI!J89=1, "Strongly Disagree", IF(Survey_AI!J89=2, "Partially Disagree", IF(Survey_AI!J89=3, "Neutral", IF(Survey_AI!J89=4, "Partially Agree", IF(Survey_AI!J89=5, "Fully Agree", "Invalid")))))</f>
        <v>Partially Disagree</v>
      </c>
      <c r="J89" t="str">
        <f>IF(Survey_AI!K89=1, "Strongly Disagree", IF(Survey_AI!K89=2, "Partially Disagree", IF(Survey_AI!K89=3, "Neutral", IF(Survey_AI!K89=4, "Partially Agree", IF(Survey_AI!K89=5, "Fully Agree", "Invalid")))))</f>
        <v>Partially Agree</v>
      </c>
      <c r="K89" t="str">
        <f>IF(Survey_AI!L89=1, "Strongly Disagree", IF(Survey_AI!L89=2, "Partially Disagree", IF(Survey_AI!L89=3, "Neutral", IF(Survey_AI!L89=4, "Partially Agree", IF(Survey_AI!L89=5, "Fully Agree", "Invalid")))))</f>
        <v>Neutral</v>
      </c>
      <c r="L89" t="str">
        <f>IF(Survey_AI!M89=1, "Strongly Disagree", IF(Survey_AI!M89=2, "Partially Disagree", IF(Survey_AI!M89=3, "Neutral", IF(Survey_AI!M89=4, "Partially Agree", IF(Survey_AI!M89=5, "Fully Agree", "Invalid")))))</f>
        <v>Partially Agree</v>
      </c>
      <c r="M89" t="str">
        <f>IF(Survey_AI!N89=1, "Strongly Disagree", IF(Survey_AI!N89=2, "Partially Disagree", IF(Survey_AI!N89=3, "Neutral", IF(Survey_AI!N89=4, "Partially Agree", IF(Survey_AI!N89=5, "Fully Agree", "Invalid")))))</f>
        <v>Partially Disagree</v>
      </c>
      <c r="N89" t="str">
        <f>IF(Survey_AI!O89=1, "Strongly Disagree", IF(Survey_AI!O89=2, "Partially Disagree", IF(Survey_AI!O89=3, "Neutral", IF(Survey_AI!O89=4, "Partially Agree", IF(Survey_AI!O89=5, "Fully Agree", "Invalid")))))</f>
        <v>Partially Agree</v>
      </c>
      <c r="O89" t="str">
        <f>IF(Survey_AI!P89=1, "Strongly Disagree", IF(Survey_AI!P89=2, "Partially Disagree", IF(Survey_AI!P89=3, "Neutral", IF(Survey_AI!P89=4, "Partially Agree", IF(Survey_AI!P89=5, "Fully Agree", "Invalid")))))</f>
        <v>Neutral</v>
      </c>
      <c r="P89" t="str">
        <f>IF(Survey_AI!Q89=1, "Curiosity", IF(Survey_AI!Q89=2, "Fear", IF(Survey_AI!Q89=3, "Indifference", IF(Survey_AI!Q89=4, "Trust", "Invalid"))))</f>
        <v>Curiosity</v>
      </c>
      <c r="Q89" t="s">
        <v>40</v>
      </c>
      <c r="R89" t="str">
        <f>IF(Survey_AI!S89=1, "Yes", IF(Survey_AI!S89=0, "No", ""))</f>
        <v>Yes</v>
      </c>
      <c r="S89" t="str">
        <f>IF(Survey_AI!T89=1, "Yes", IF(Survey_AI!T89=0, "No", ""))</f>
        <v>Yes</v>
      </c>
      <c r="T89" t="str">
        <f>IF(Survey_AI!U89=1, "Yes", IF(Survey_AI!U89=0, "No", ""))</f>
        <v>No</v>
      </c>
      <c r="U89" t="str">
        <f>IF(Survey_AI!V89=1, "Yes", IF(Survey_AI!V89=0, "No", ""))</f>
        <v>No</v>
      </c>
      <c r="V89" t="str">
        <f>IF(Survey_AI!W89=1, "Yes", IF(Survey_AI!W89=0, "No", ""))</f>
        <v>No</v>
      </c>
      <c r="W89" t="str">
        <f>IF(Survey_AI!X89=1, "Yes", IF(Survey_AI!X89=0, "No", ""))</f>
        <v>No</v>
      </c>
      <c r="X89" t="str">
        <f>IF(Survey_AI!Y89=1, "Yes", IF(Survey_AI!Y89=0, "No", ""))</f>
        <v>No</v>
      </c>
      <c r="Y89">
        <v>7</v>
      </c>
      <c r="Z89" t="str">
        <f>IF(Survey_AI!AA89=1,"AI Assistant",IF(Survey_AI!AA89=2,"Time Management",IF(Survey_AI!AA89=3,"Engaging Lessons",IF(Survey_AI!AA89=4,"Other","Invalid"))))</f>
        <v>Engaging Lessons</v>
      </c>
      <c r="AA89" t="str">
        <f>IF(Survey_AI!AB89=1,"Personalized Lessons",IF(Survey_AI!AB89=2,"Universal Access",IF(Survey_AI!AB89=3,"Engaging Lessons",IF(Survey_AI!AB89=4,"Other","Invalid"))))</f>
        <v>Personalized Lessons</v>
      </c>
      <c r="AB89" t="str">
        <f>IF(Survey_AI!AC89=1,"Auto Grading",IF(Survey_AI!AC89=2,"Fewer Errors",IF(Survey_AI!AC89=3,"Constant Feedback",IF(Survey_AI!AC89=4,"Other","Invalid"))))</f>
        <v>Constant Feedback</v>
      </c>
      <c r="AC89" t="str">
        <f>IF(Survey_AI!AD89=1,"No Student-Teacher Bond",IF(Survey_AI!AD89=2,"Internet Addiction",IF(Survey_AI!AD89=3,"Fewer Interactions",IF(Survey_AI!AD89=4,"Data Loss","Invalid"))))</f>
        <v>Internet Addiction</v>
      </c>
      <c r="AD89" t="str">
        <f>IF(Survey_AI!AE89=1,"Female",IF(Survey_AI!AE89=2,"Male","Invalid"))</f>
        <v>Male</v>
      </c>
      <c r="AE89" t="str">
        <f>IF(Survey_AI!AF89=1,"Year 2",IF(Survey_AI!AF89=2,"Year 3","Invalid"))</f>
        <v>Year 2</v>
      </c>
      <c r="AF89" t="str">
        <f>IF(Survey_AI!AG89=1,"Economic Cybernetics",IF(Survey_AI!AG89=2,"Statistics &amp; Forecasting",IF(Survey_AI!AG89=3,"Economic Informatics","Invalid")))</f>
        <v>Economic Informatics</v>
      </c>
      <c r="AG89" t="str">
        <f>IF(Survey_AI!AH89=1,"Yes",IF(Survey_AI!AH89=0,"No","Invalid"))</f>
        <v>Yes</v>
      </c>
      <c r="AH89">
        <v>8.6999999999999993</v>
      </c>
    </row>
    <row r="90" spans="1:34" x14ac:dyDescent="0.3">
      <c r="A90">
        <v>9</v>
      </c>
      <c r="B90" t="s">
        <v>53</v>
      </c>
      <c r="C90" t="str">
        <f>IF(Survey_AI!D90=1, "Yes", IF(Survey_AI!D90=0, "No", ""))</f>
        <v>No</v>
      </c>
      <c r="D90" t="str">
        <f>IF(Survey_AI!E90=1, "Yes", IF(Survey_AI!E90=0, "No", ""))</f>
        <v>Yes</v>
      </c>
      <c r="E90" t="str">
        <f>IF(Survey_AI!F90=1, "Yes", IF(Survey_AI!F90=0, "No", ""))</f>
        <v>No</v>
      </c>
      <c r="F90" t="str">
        <f>IF(Survey_AI!G90=1, "Yes", IF(Survey_AI!G90=0, "No", ""))</f>
        <v>No</v>
      </c>
      <c r="G90" t="str">
        <f>IF(Survey_AI!H90=1, "Yes", IF(Survey_AI!H90=0, "No", ""))</f>
        <v>No</v>
      </c>
      <c r="H90" t="str">
        <f>IF(Survey_AI!I90=1, "Strongly Disagree", IF(Survey_AI!I90=2, "Partially Disagree", IF(Survey_AI!I90=3, "Neutral", IF(Survey_AI!I90=4, "Partially Agree", IF(Survey_AI!I90=5, "Fully Agree", "Invalid")))))</f>
        <v>Strongly Disagree</v>
      </c>
      <c r="I90" t="str">
        <f>IF(Survey_AI!J90=1, "Strongly Disagree", IF(Survey_AI!J90=2, "Partially Disagree", IF(Survey_AI!J90=3, "Neutral", IF(Survey_AI!J90=4, "Partially Agree", IF(Survey_AI!J90=5, "Fully Agree", "Invalid")))))</f>
        <v>Strongly Disagree</v>
      </c>
      <c r="J90" t="str">
        <f>IF(Survey_AI!K90=1, "Strongly Disagree", IF(Survey_AI!K90=2, "Partially Disagree", IF(Survey_AI!K90=3, "Neutral", IF(Survey_AI!K90=4, "Partially Agree", IF(Survey_AI!K90=5, "Fully Agree", "Invalid")))))</f>
        <v>Fully Agree</v>
      </c>
      <c r="K90" t="str">
        <f>IF(Survey_AI!L90=1, "Strongly Disagree", IF(Survey_AI!L90=2, "Partially Disagree", IF(Survey_AI!L90=3, "Neutral", IF(Survey_AI!L90=4, "Partially Agree", IF(Survey_AI!L90=5, "Fully Agree", "Invalid")))))</f>
        <v>Strongly Disagree</v>
      </c>
      <c r="L90" t="str">
        <f>IF(Survey_AI!M90=1, "Strongly Disagree", IF(Survey_AI!M90=2, "Partially Disagree", IF(Survey_AI!M90=3, "Neutral", IF(Survey_AI!M90=4, "Partially Agree", IF(Survey_AI!M90=5, "Fully Agree", "Invalid")))))</f>
        <v>Partially Agree</v>
      </c>
      <c r="M90" t="str">
        <f>IF(Survey_AI!N90=1, "Strongly Disagree", IF(Survey_AI!N90=2, "Partially Disagree", IF(Survey_AI!N90=3, "Neutral", IF(Survey_AI!N90=4, "Partially Agree", IF(Survey_AI!N90=5, "Fully Agree", "Invalid")))))</f>
        <v>Partially Disagree</v>
      </c>
      <c r="N90" t="str">
        <f>IF(Survey_AI!O90=1, "Strongly Disagree", IF(Survey_AI!O90=2, "Partially Disagree", IF(Survey_AI!O90=3, "Neutral", IF(Survey_AI!O90=4, "Partially Agree", IF(Survey_AI!O90=5, "Fully Agree", "Invalid")))))</f>
        <v>Fully Agree</v>
      </c>
      <c r="O90" t="str">
        <f>IF(Survey_AI!P90=1, "Strongly Disagree", IF(Survey_AI!P90=2, "Partially Disagree", IF(Survey_AI!P90=3, "Neutral", IF(Survey_AI!P90=4, "Partially Agree", IF(Survey_AI!P90=5, "Fully Agree", "Invalid")))))</f>
        <v>Partially Disagree</v>
      </c>
      <c r="P90" t="str">
        <f>IF(Survey_AI!Q90=1, "Curiosity", IF(Survey_AI!Q90=2, "Fear", IF(Survey_AI!Q90=3, "Indifference", IF(Survey_AI!Q90=4, "Trust", "Invalid"))))</f>
        <v>Trust</v>
      </c>
      <c r="Q90" t="s">
        <v>49</v>
      </c>
      <c r="R90" t="str">
        <f>IF(Survey_AI!S90=1, "Yes", IF(Survey_AI!S90=0, "No", ""))</f>
        <v>Yes</v>
      </c>
      <c r="S90" t="str">
        <f>IF(Survey_AI!T90=1, "Yes", IF(Survey_AI!T90=0, "No", ""))</f>
        <v>Yes</v>
      </c>
      <c r="T90" t="str">
        <f>IF(Survey_AI!U90=1, "Yes", IF(Survey_AI!U90=0, "No", ""))</f>
        <v>Yes</v>
      </c>
      <c r="U90" t="str">
        <f>IF(Survey_AI!V90=1, "Yes", IF(Survey_AI!V90=0, "No", ""))</f>
        <v>Yes</v>
      </c>
      <c r="V90" t="str">
        <f>IF(Survey_AI!W90=1, "Yes", IF(Survey_AI!W90=0, "No", ""))</f>
        <v>Yes</v>
      </c>
      <c r="W90" t="str">
        <f>IF(Survey_AI!X90=1, "Yes", IF(Survey_AI!X90=0, "No", ""))</f>
        <v>Yes</v>
      </c>
      <c r="X90" t="str">
        <f>IF(Survey_AI!Y90=1, "Yes", IF(Survey_AI!Y90=0, "No", ""))</f>
        <v>No</v>
      </c>
      <c r="Y90">
        <v>10</v>
      </c>
      <c r="Z90" t="str">
        <f>IF(Survey_AI!AA90=1,"AI Assistant",IF(Survey_AI!AA90=2,"Time Management",IF(Survey_AI!AA90=3,"Engaging Lessons",IF(Survey_AI!AA90=4,"Other","Invalid"))))</f>
        <v>AI Assistant</v>
      </c>
      <c r="AA90" t="str">
        <f>IF(Survey_AI!AB90=1,"Personalized Lessons",IF(Survey_AI!AB90=2,"Universal Access",IF(Survey_AI!AB90=3,"Engaging Lessons",IF(Survey_AI!AB90=4,"Other","Invalid"))))</f>
        <v>Universal Access</v>
      </c>
      <c r="AB90" t="str">
        <f>IF(Survey_AI!AC90=1,"Auto Grading",IF(Survey_AI!AC90=2,"Fewer Errors",IF(Survey_AI!AC90=3,"Constant Feedback",IF(Survey_AI!AC90=4,"Other","Invalid"))))</f>
        <v>Constant Feedback</v>
      </c>
      <c r="AC90" t="str">
        <f>IF(Survey_AI!AD90=1,"No Student-Teacher Bond",IF(Survey_AI!AD90=2,"Internet Addiction",IF(Survey_AI!AD90=3,"Fewer Interactions",IF(Survey_AI!AD90=4,"Data Loss","Invalid"))))</f>
        <v>No Student-Teacher Bond</v>
      </c>
      <c r="AD90" t="str">
        <f>IF(Survey_AI!AE90=1,"Female",IF(Survey_AI!AE90=2,"Male","Invalid"))</f>
        <v>Male</v>
      </c>
      <c r="AE90" t="str">
        <f>IF(Survey_AI!AF90=1,"Year 2",IF(Survey_AI!AF90=2,"Year 3","Invalid"))</f>
        <v>Year 2</v>
      </c>
      <c r="AF90" t="str">
        <f>IF(Survey_AI!AG90=1,"Economic Cybernetics",IF(Survey_AI!AG90=2,"Statistics &amp; Forecasting",IF(Survey_AI!AG90=3,"Economic Informatics","Invalid")))</f>
        <v>Economic Cybernetics</v>
      </c>
      <c r="AG90" t="str">
        <f>IF(Survey_AI!AH90=1,"Yes",IF(Survey_AI!AH90=0,"No","Invalid"))</f>
        <v>No</v>
      </c>
      <c r="AH90">
        <v>6.2</v>
      </c>
    </row>
    <row r="91" spans="1:34" x14ac:dyDescent="0.3">
      <c r="A91">
        <v>2</v>
      </c>
      <c r="B91" t="s">
        <v>56</v>
      </c>
      <c r="C91" t="str">
        <f>IF(Survey_AI!D91=1, "Yes", IF(Survey_AI!D91=0, "No", ""))</f>
        <v>No</v>
      </c>
      <c r="D91" t="str">
        <f>IF(Survey_AI!E91=1, "Yes", IF(Survey_AI!E91=0, "No", ""))</f>
        <v>No</v>
      </c>
      <c r="E91" t="str">
        <f>IF(Survey_AI!F91=1, "Yes", IF(Survey_AI!F91=0, "No", ""))</f>
        <v>No</v>
      </c>
      <c r="F91" t="str">
        <f>IF(Survey_AI!G91=1, "Yes", IF(Survey_AI!G91=0, "No", ""))</f>
        <v>No</v>
      </c>
      <c r="G91" t="str">
        <f>IF(Survey_AI!H91=1, "Yes", IF(Survey_AI!H91=0, "No", ""))</f>
        <v>Yes</v>
      </c>
      <c r="H91" t="str">
        <f>IF(Survey_AI!I91=1, "Strongly Disagree", IF(Survey_AI!I91=2, "Partially Disagree", IF(Survey_AI!I91=3, "Neutral", IF(Survey_AI!I91=4, "Partially Agree", IF(Survey_AI!I91=5, "Fully Agree", "Invalid")))))</f>
        <v>Partially Disagree</v>
      </c>
      <c r="I91" t="str">
        <f>IF(Survey_AI!J91=1, "Strongly Disagree", IF(Survey_AI!J91=2, "Partially Disagree", IF(Survey_AI!J91=3, "Neutral", IF(Survey_AI!J91=4, "Partially Agree", IF(Survey_AI!J91=5, "Fully Agree", "Invalid")))))</f>
        <v>Partially Agree</v>
      </c>
      <c r="J91" t="str">
        <f>IF(Survey_AI!K91=1, "Strongly Disagree", IF(Survey_AI!K91=2, "Partially Disagree", IF(Survey_AI!K91=3, "Neutral", IF(Survey_AI!K91=4, "Partially Agree", IF(Survey_AI!K91=5, "Fully Agree", "Invalid")))))</f>
        <v>Partially Agree</v>
      </c>
      <c r="K91" t="str">
        <f>IF(Survey_AI!L91=1, "Strongly Disagree", IF(Survey_AI!L91=2, "Partially Disagree", IF(Survey_AI!L91=3, "Neutral", IF(Survey_AI!L91=4, "Partially Agree", IF(Survey_AI!L91=5, "Fully Agree", "Invalid")))))</f>
        <v>Partially Agree</v>
      </c>
      <c r="L91" t="str">
        <f>IF(Survey_AI!M91=1, "Strongly Disagree", IF(Survey_AI!M91=2, "Partially Disagree", IF(Survey_AI!M91=3, "Neutral", IF(Survey_AI!M91=4, "Partially Agree", IF(Survey_AI!M91=5, "Fully Agree", "Invalid")))))</f>
        <v>Fully Agree</v>
      </c>
      <c r="M91" t="str">
        <f>IF(Survey_AI!N91=1, "Strongly Disagree", IF(Survey_AI!N91=2, "Partially Disagree", IF(Survey_AI!N91=3, "Neutral", IF(Survey_AI!N91=4, "Partially Agree", IF(Survey_AI!N91=5, "Fully Agree", "Invalid")))))</f>
        <v>Partially Agree</v>
      </c>
      <c r="N91" t="str">
        <f>IF(Survey_AI!O91=1, "Strongly Disagree", IF(Survey_AI!O91=2, "Partially Disagree", IF(Survey_AI!O91=3, "Neutral", IF(Survey_AI!O91=4, "Partially Agree", IF(Survey_AI!O91=5, "Fully Agree", "Invalid")))))</f>
        <v>Partially Disagree</v>
      </c>
      <c r="O91" t="str">
        <f>IF(Survey_AI!P91=1, "Strongly Disagree", IF(Survey_AI!P91=2, "Partially Disagree", IF(Survey_AI!P91=3, "Neutral", IF(Survey_AI!P91=4, "Partially Agree", IF(Survey_AI!P91=5, "Fully Agree", "Invalid")))))</f>
        <v>Partially Agree</v>
      </c>
      <c r="P91" t="str">
        <f>IF(Survey_AI!Q91=1, "Curiosity", IF(Survey_AI!Q91=2, "Fear", IF(Survey_AI!Q91=3, "Indifference", IF(Survey_AI!Q91=4, "Trust", "Invalid"))))</f>
        <v>Fear</v>
      </c>
      <c r="Q91" t="s">
        <v>65</v>
      </c>
      <c r="R91" t="str">
        <f>IF(Survey_AI!S91=1, "Yes", IF(Survey_AI!S91=0, "No", ""))</f>
        <v>No</v>
      </c>
      <c r="S91" t="str">
        <f>IF(Survey_AI!T91=1, "Yes", IF(Survey_AI!T91=0, "No", ""))</f>
        <v>Yes</v>
      </c>
      <c r="T91" t="str">
        <f>IF(Survey_AI!U91=1, "Yes", IF(Survey_AI!U91=0, "No", ""))</f>
        <v>No</v>
      </c>
      <c r="U91" t="str">
        <f>IF(Survey_AI!V91=1, "Yes", IF(Survey_AI!V91=0, "No", ""))</f>
        <v>No</v>
      </c>
      <c r="V91" t="str">
        <f>IF(Survey_AI!W91=1, "Yes", IF(Survey_AI!W91=0, "No", ""))</f>
        <v>No</v>
      </c>
      <c r="W91" t="str">
        <f>IF(Survey_AI!X91=1, "Yes", IF(Survey_AI!X91=0, "No", ""))</f>
        <v>No</v>
      </c>
      <c r="X91" t="str">
        <f>IF(Survey_AI!Y91=1, "Yes", IF(Survey_AI!Y91=0, "No", ""))</f>
        <v>No</v>
      </c>
      <c r="Y91">
        <v>2</v>
      </c>
      <c r="Z91" t="str">
        <f>IF(Survey_AI!AA91=1,"AI Assistant",IF(Survey_AI!AA91=2,"Time Management",IF(Survey_AI!AA91=3,"Engaging Lessons",IF(Survey_AI!AA91=4,"Other","Invalid"))))</f>
        <v>Time Management</v>
      </c>
      <c r="AA91" t="str">
        <f>IF(Survey_AI!AB91=1,"Personalized Lessons",IF(Survey_AI!AB91=2,"Universal Access",IF(Survey_AI!AB91=3,"Engaging Lessons",IF(Survey_AI!AB91=4,"Other","Invalid"))))</f>
        <v>Engaging Lessons</v>
      </c>
      <c r="AB91" t="str">
        <f>IF(Survey_AI!AC91=1,"Auto Grading",IF(Survey_AI!AC91=2,"Fewer Errors",IF(Survey_AI!AC91=3,"Constant Feedback",IF(Survey_AI!AC91=4,"Other","Invalid"))))</f>
        <v>Auto Grading</v>
      </c>
      <c r="AC91" t="str">
        <f>IF(Survey_AI!AD91=1,"No Student-Teacher Bond",IF(Survey_AI!AD91=2,"Internet Addiction",IF(Survey_AI!AD91=3,"Fewer Interactions",IF(Survey_AI!AD91=4,"Data Loss","Invalid"))))</f>
        <v>Internet Addiction</v>
      </c>
      <c r="AD91" t="str">
        <f>IF(Survey_AI!AE91=1,"Female",IF(Survey_AI!AE91=2,"Male","Invalid"))</f>
        <v>Male</v>
      </c>
      <c r="AE91" t="str">
        <f>IF(Survey_AI!AF91=1,"Year 2",IF(Survey_AI!AF91=2,"Year 3","Invalid"))</f>
        <v>Year 2</v>
      </c>
      <c r="AF91" t="str">
        <f>IF(Survey_AI!AG91=1,"Economic Cybernetics",IF(Survey_AI!AG91=2,"Statistics &amp; Forecasting",IF(Survey_AI!AG91=3,"Economic Informatics","Invalid")))</f>
        <v>Economic Cybernetics</v>
      </c>
      <c r="AG91" t="str">
        <f>IF(Survey_AI!AH91=1,"Yes",IF(Survey_AI!AH91=0,"No","Invalid"))</f>
        <v>Yes</v>
      </c>
      <c r="AH91">
        <v>8.6999999999999993</v>
      </c>
    </row>
    <row r="92" spans="1:34" x14ac:dyDescent="0.3">
      <c r="A92">
        <v>2</v>
      </c>
      <c r="B92" t="s">
        <v>90</v>
      </c>
      <c r="C92" t="str">
        <f>IF(Survey_AI!D92=1, "Yes", IF(Survey_AI!D92=0, "No", ""))</f>
        <v>No</v>
      </c>
      <c r="D92" t="str">
        <f>IF(Survey_AI!E92=1, "Yes", IF(Survey_AI!E92=0, "No", ""))</f>
        <v>No</v>
      </c>
      <c r="E92" t="str">
        <f>IF(Survey_AI!F92=1, "Yes", IF(Survey_AI!F92=0, "No", ""))</f>
        <v>No</v>
      </c>
      <c r="F92" t="str">
        <f>IF(Survey_AI!G92=1, "Yes", IF(Survey_AI!G92=0, "No", ""))</f>
        <v>Yes</v>
      </c>
      <c r="G92" t="str">
        <f>IF(Survey_AI!H92=1, "Yes", IF(Survey_AI!H92=0, "No", ""))</f>
        <v>No</v>
      </c>
      <c r="H92" t="str">
        <f>IF(Survey_AI!I92=1, "Strongly Disagree", IF(Survey_AI!I92=2, "Partially Disagree", IF(Survey_AI!I92=3, "Neutral", IF(Survey_AI!I92=4, "Partially Agree", IF(Survey_AI!I92=5, "Fully Agree", "Invalid")))))</f>
        <v>Partially Disagree</v>
      </c>
      <c r="I92" t="str">
        <f>IF(Survey_AI!J92=1, "Strongly Disagree", IF(Survey_AI!J92=2, "Partially Disagree", IF(Survey_AI!J92=3, "Neutral", IF(Survey_AI!J92=4, "Partially Agree", IF(Survey_AI!J92=5, "Fully Agree", "Invalid")))))</f>
        <v>Partially Agree</v>
      </c>
      <c r="J92" t="str">
        <f>IF(Survey_AI!K92=1, "Strongly Disagree", IF(Survey_AI!K92=2, "Partially Disagree", IF(Survey_AI!K92=3, "Neutral", IF(Survey_AI!K92=4, "Partially Agree", IF(Survey_AI!K92=5, "Fully Agree", "Invalid")))))</f>
        <v>Partially Disagree</v>
      </c>
      <c r="K92" t="str">
        <f>IF(Survey_AI!L92=1, "Strongly Disagree", IF(Survey_AI!L92=2, "Partially Disagree", IF(Survey_AI!L92=3, "Neutral", IF(Survey_AI!L92=4, "Partially Agree", IF(Survey_AI!L92=5, "Fully Agree", "Invalid")))))</f>
        <v>Partially Agree</v>
      </c>
      <c r="L92" t="str">
        <f>IF(Survey_AI!M92=1, "Strongly Disagree", IF(Survey_AI!M92=2, "Partially Disagree", IF(Survey_AI!M92=3, "Neutral", IF(Survey_AI!M92=4, "Partially Agree", IF(Survey_AI!M92=5, "Fully Agree", "Invalid")))))</f>
        <v>Partially Agree</v>
      </c>
      <c r="M92" t="str">
        <f>IF(Survey_AI!N92=1, "Strongly Disagree", IF(Survey_AI!N92=2, "Partially Disagree", IF(Survey_AI!N92=3, "Neutral", IF(Survey_AI!N92=4, "Partially Agree", IF(Survey_AI!N92=5, "Fully Agree", "Invalid")))))</f>
        <v>Partially Disagree</v>
      </c>
      <c r="N92" t="str">
        <f>IF(Survey_AI!O92=1, "Strongly Disagree", IF(Survey_AI!O92=2, "Partially Disagree", IF(Survey_AI!O92=3, "Neutral", IF(Survey_AI!O92=4, "Partially Agree", IF(Survey_AI!O92=5, "Fully Agree", "Invalid")))))</f>
        <v>Partially Agree</v>
      </c>
      <c r="O92" t="str">
        <f>IF(Survey_AI!P92=1, "Strongly Disagree", IF(Survey_AI!P92=2, "Partially Disagree", IF(Survey_AI!P92=3, "Neutral", IF(Survey_AI!P92=4, "Partially Agree", IF(Survey_AI!P92=5, "Fully Agree", "Invalid")))))</f>
        <v>Partially Disagree</v>
      </c>
      <c r="P92" t="str">
        <f>IF(Survey_AI!Q92=1, "Curiosity", IF(Survey_AI!Q92=2, "Fear", IF(Survey_AI!Q92=3, "Indifference", IF(Survey_AI!Q92=4, "Trust", "Invalid"))))</f>
        <v>Trust</v>
      </c>
      <c r="Q92" t="s">
        <v>91</v>
      </c>
      <c r="R92" t="str">
        <f>IF(Survey_AI!S92=1, "Yes", IF(Survey_AI!S92=0, "No", ""))</f>
        <v>No</v>
      </c>
      <c r="S92" t="str">
        <f>IF(Survey_AI!T92=1, "Yes", IF(Survey_AI!T92=0, "No", ""))</f>
        <v>Yes</v>
      </c>
      <c r="T92" t="str">
        <f>IF(Survey_AI!U92=1, "Yes", IF(Survey_AI!U92=0, "No", ""))</f>
        <v>No</v>
      </c>
      <c r="U92" t="str">
        <f>IF(Survey_AI!V92=1, "Yes", IF(Survey_AI!V92=0, "No", ""))</f>
        <v>Yes</v>
      </c>
      <c r="V92" t="str">
        <f>IF(Survey_AI!W92=1, "Yes", IF(Survey_AI!W92=0, "No", ""))</f>
        <v>No</v>
      </c>
      <c r="W92" t="str">
        <f>IF(Survey_AI!X92=1, "Yes", IF(Survey_AI!X92=0, "No", ""))</f>
        <v>Yes</v>
      </c>
      <c r="X92" t="str">
        <f>IF(Survey_AI!Y92=1, "Yes", IF(Survey_AI!Y92=0, "No", ""))</f>
        <v>No</v>
      </c>
      <c r="Y92">
        <v>2</v>
      </c>
      <c r="Z92" t="str">
        <f>IF(Survey_AI!AA92=1,"AI Assistant",IF(Survey_AI!AA92=2,"Time Management",IF(Survey_AI!AA92=3,"Engaging Lessons",IF(Survey_AI!AA92=4,"Other","Invalid"))))</f>
        <v>Engaging Lessons</v>
      </c>
      <c r="AA92" t="str">
        <f>IF(Survey_AI!AB92=1,"Personalized Lessons",IF(Survey_AI!AB92=2,"Universal Access",IF(Survey_AI!AB92=3,"Engaging Lessons",IF(Survey_AI!AB92=4,"Other","Invalid"))))</f>
        <v>Engaging Lessons</v>
      </c>
      <c r="AB92" t="str">
        <f>IF(Survey_AI!AC92=1,"Auto Grading",IF(Survey_AI!AC92=2,"Fewer Errors",IF(Survey_AI!AC92=3,"Constant Feedback",IF(Survey_AI!AC92=4,"Other","Invalid"))))</f>
        <v>Constant Feedback</v>
      </c>
      <c r="AC92" t="str">
        <f>IF(Survey_AI!AD92=1,"No Student-Teacher Bond",IF(Survey_AI!AD92=2,"Internet Addiction",IF(Survey_AI!AD92=3,"Fewer Interactions",IF(Survey_AI!AD92=4,"Data Loss","Invalid"))))</f>
        <v>Data Loss</v>
      </c>
      <c r="AD92" t="str">
        <f>IF(Survey_AI!AE92=1,"Female",IF(Survey_AI!AE92=2,"Male","Invalid"))</f>
        <v>Male</v>
      </c>
      <c r="AE92" t="str">
        <f>IF(Survey_AI!AF92=1,"Year 2",IF(Survey_AI!AF92=2,"Year 3","Invalid"))</f>
        <v>Year 2</v>
      </c>
      <c r="AF92" t="str">
        <f>IF(Survey_AI!AG92=1,"Economic Cybernetics",IF(Survey_AI!AG92=2,"Statistics &amp; Forecasting",IF(Survey_AI!AG92=3,"Economic Informatics","Invalid")))</f>
        <v>Economic Informatics</v>
      </c>
      <c r="AG92" t="str">
        <f>IF(Survey_AI!AH92=1,"Yes",IF(Survey_AI!AH92=0,"No","Invalid"))</f>
        <v>Yes</v>
      </c>
      <c r="AH92">
        <v>5.2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E7D65-181D-4B71-BFE3-1F0EEC723B37}">
  <dimension ref="A1:J395"/>
  <sheetViews>
    <sheetView workbookViewId="0">
      <selection activeCell="A24" sqref="A24:E35"/>
    </sheetView>
  </sheetViews>
  <sheetFormatPr defaultRowHeight="14.4" x14ac:dyDescent="0.3"/>
  <cols>
    <col min="1" max="1" width="16.21875" customWidth="1"/>
    <col min="2" max="2" width="22" customWidth="1"/>
    <col min="3" max="3" width="17.88671875" customWidth="1"/>
    <col min="4" max="4" width="24.6640625" customWidth="1"/>
    <col min="5" max="5" width="20.88671875" customWidth="1"/>
    <col min="6" max="6" width="11.6640625" customWidth="1"/>
    <col min="7" max="7" width="15" customWidth="1"/>
    <col min="8" max="8" width="20.44140625" customWidth="1"/>
    <col min="9" max="9" width="17.44140625" customWidth="1"/>
    <col min="10" max="10" width="25.21875" customWidth="1"/>
    <col min="11" max="11" width="10.77734375" customWidth="1"/>
    <col min="12" max="12" width="19.77734375" bestFit="1" customWidth="1"/>
    <col min="13" max="13" width="24.77734375" bestFit="1" customWidth="1"/>
    <col min="14" max="14" width="19.77734375" bestFit="1" customWidth="1"/>
    <col min="15" max="15" width="24.77734375" bestFit="1" customWidth="1"/>
  </cols>
  <sheetData>
    <row r="1" spans="1:10" x14ac:dyDescent="0.3">
      <c r="A1" s="10" t="s">
        <v>230</v>
      </c>
      <c r="D1" t="s">
        <v>156</v>
      </c>
      <c r="E1" t="s">
        <v>138</v>
      </c>
    </row>
    <row r="2" spans="1:10" x14ac:dyDescent="0.3">
      <c r="A2" s="2" t="s">
        <v>156</v>
      </c>
      <c r="B2" t="s">
        <v>231</v>
      </c>
      <c r="D2" s="3">
        <v>1</v>
      </c>
      <c r="E2" s="13">
        <v>3.2967032967032968E-2</v>
      </c>
    </row>
    <row r="3" spans="1:10" x14ac:dyDescent="0.3">
      <c r="A3" s="3">
        <v>1</v>
      </c>
      <c r="B3" s="4">
        <v>3</v>
      </c>
      <c r="D3" s="3">
        <v>2</v>
      </c>
      <c r="E3" s="13">
        <v>2.197802197802198E-2</v>
      </c>
    </row>
    <row r="4" spans="1:10" x14ac:dyDescent="0.3">
      <c r="A4" s="3">
        <v>2</v>
      </c>
      <c r="B4" s="4">
        <v>2</v>
      </c>
      <c r="D4" s="3">
        <v>3</v>
      </c>
      <c r="E4" s="13">
        <v>4.3956043956043959E-2</v>
      </c>
    </row>
    <row r="5" spans="1:10" x14ac:dyDescent="0.3">
      <c r="A5" s="3">
        <v>3</v>
      </c>
      <c r="B5" s="4">
        <v>4</v>
      </c>
      <c r="D5" s="3">
        <v>4</v>
      </c>
      <c r="E5" s="13">
        <v>0.12087912087912088</v>
      </c>
    </row>
    <row r="6" spans="1:10" x14ac:dyDescent="0.3">
      <c r="A6" s="3">
        <v>4</v>
      </c>
      <c r="B6" s="4">
        <v>11</v>
      </c>
      <c r="D6" s="3">
        <v>5</v>
      </c>
      <c r="E6" s="13">
        <v>0.18681318681318682</v>
      </c>
    </row>
    <row r="7" spans="1:10" x14ac:dyDescent="0.3">
      <c r="A7" s="3">
        <v>5</v>
      </c>
      <c r="B7" s="4">
        <v>17</v>
      </c>
      <c r="D7" s="3">
        <v>6</v>
      </c>
      <c r="E7" s="13">
        <v>0.18681318681318682</v>
      </c>
    </row>
    <row r="8" spans="1:10" x14ac:dyDescent="0.3">
      <c r="A8" s="3">
        <v>6</v>
      </c>
      <c r="B8" s="4">
        <v>17</v>
      </c>
      <c r="D8" s="3">
        <v>7</v>
      </c>
      <c r="E8" s="13">
        <v>0.18681318681318682</v>
      </c>
    </row>
    <row r="9" spans="1:10" x14ac:dyDescent="0.3">
      <c r="A9" s="3">
        <v>7</v>
      </c>
      <c r="B9" s="4">
        <v>17</v>
      </c>
      <c r="D9" s="3">
        <v>8</v>
      </c>
      <c r="E9" s="13">
        <v>0.14285714285714285</v>
      </c>
    </row>
    <row r="10" spans="1:10" x14ac:dyDescent="0.3">
      <c r="A10" s="3">
        <v>8</v>
      </c>
      <c r="B10" s="4">
        <v>13</v>
      </c>
      <c r="D10" s="3">
        <v>9</v>
      </c>
      <c r="E10" s="13">
        <v>5.4945054945054944E-2</v>
      </c>
    </row>
    <row r="11" spans="1:10" x14ac:dyDescent="0.3">
      <c r="A11" s="3">
        <v>9</v>
      </c>
      <c r="B11" s="4">
        <v>5</v>
      </c>
      <c r="D11" s="3">
        <v>10</v>
      </c>
      <c r="E11" s="13">
        <v>2.197802197802198E-2</v>
      </c>
    </row>
    <row r="12" spans="1:10" x14ac:dyDescent="0.3">
      <c r="A12" s="3">
        <v>10</v>
      </c>
      <c r="B12" s="4">
        <v>2</v>
      </c>
      <c r="I12" s="3"/>
      <c r="J12" s="4"/>
    </row>
    <row r="13" spans="1:10" x14ac:dyDescent="0.3">
      <c r="A13" s="3" t="s">
        <v>157</v>
      </c>
      <c r="B13" s="4">
        <v>91</v>
      </c>
    </row>
    <row r="14" spans="1:10" x14ac:dyDescent="0.3">
      <c r="A14" s="3"/>
      <c r="B14" s="4"/>
    </row>
    <row r="15" spans="1:10" x14ac:dyDescent="0.3">
      <c r="A15" s="3"/>
      <c r="B15" s="4"/>
    </row>
    <row r="16" spans="1:10" x14ac:dyDescent="0.3">
      <c r="A16" s="3"/>
      <c r="B16" s="4"/>
    </row>
    <row r="24" spans="1:5" x14ac:dyDescent="0.3">
      <c r="A24" s="2" t="s">
        <v>156</v>
      </c>
      <c r="B24" t="s">
        <v>232</v>
      </c>
      <c r="D24" s="14" t="s">
        <v>156</v>
      </c>
      <c r="E24" s="14" t="s">
        <v>232</v>
      </c>
    </row>
    <row r="25" spans="1:5" x14ac:dyDescent="0.3">
      <c r="A25" s="3">
        <v>2</v>
      </c>
      <c r="B25" s="4">
        <v>2</v>
      </c>
      <c r="D25" s="3">
        <v>2</v>
      </c>
      <c r="E25" s="15">
        <v>2.197802197802198E-2</v>
      </c>
    </row>
    <row r="26" spans="1:5" x14ac:dyDescent="0.3">
      <c r="A26" s="3">
        <v>3</v>
      </c>
      <c r="B26" s="4">
        <v>4</v>
      </c>
      <c r="D26" s="3">
        <v>3</v>
      </c>
      <c r="E26" s="15">
        <v>4.3956043956043959E-2</v>
      </c>
    </row>
    <row r="27" spans="1:5" x14ac:dyDescent="0.3">
      <c r="A27" s="3">
        <v>4</v>
      </c>
      <c r="B27" s="4">
        <v>5</v>
      </c>
      <c r="D27" s="3">
        <v>4</v>
      </c>
      <c r="E27" s="15">
        <v>5.4945054945054944E-2</v>
      </c>
    </row>
    <row r="28" spans="1:5" x14ac:dyDescent="0.3">
      <c r="A28" s="3">
        <v>5</v>
      </c>
      <c r="B28" s="4">
        <v>4</v>
      </c>
      <c r="D28" s="3">
        <v>5</v>
      </c>
      <c r="E28" s="15">
        <v>4.3956043956043959E-2</v>
      </c>
    </row>
    <row r="29" spans="1:5" x14ac:dyDescent="0.3">
      <c r="A29" s="3">
        <v>6</v>
      </c>
      <c r="B29" s="4">
        <v>13</v>
      </c>
      <c r="D29" s="3">
        <v>6</v>
      </c>
      <c r="E29" s="15">
        <v>0.14285714285714285</v>
      </c>
    </row>
    <row r="30" spans="1:5" x14ac:dyDescent="0.3">
      <c r="A30" s="3">
        <v>7</v>
      </c>
      <c r="B30" s="4">
        <v>14</v>
      </c>
      <c r="D30" s="3">
        <v>7</v>
      </c>
      <c r="E30" s="15">
        <v>0.15384615384615385</v>
      </c>
    </row>
    <row r="31" spans="1:5" x14ac:dyDescent="0.3">
      <c r="A31" s="3">
        <v>8</v>
      </c>
      <c r="B31" s="4">
        <v>17</v>
      </c>
      <c r="D31" s="3">
        <v>8</v>
      </c>
      <c r="E31" s="15">
        <v>0.18681318681318682</v>
      </c>
    </row>
    <row r="32" spans="1:5" x14ac:dyDescent="0.3">
      <c r="A32" s="3">
        <v>9</v>
      </c>
      <c r="B32" s="4">
        <v>11</v>
      </c>
      <c r="D32" s="3">
        <v>9</v>
      </c>
      <c r="E32" s="15">
        <v>0.12087912087912088</v>
      </c>
    </row>
    <row r="33" spans="1:5" x14ac:dyDescent="0.3">
      <c r="A33" s="3">
        <v>10</v>
      </c>
      <c r="B33" s="4">
        <v>21</v>
      </c>
      <c r="D33" s="3">
        <v>10</v>
      </c>
      <c r="E33" s="15">
        <v>0.23076923076923078</v>
      </c>
    </row>
    <row r="34" spans="1:5" x14ac:dyDescent="0.3">
      <c r="A34" s="3" t="s">
        <v>157</v>
      </c>
      <c r="B34" s="4">
        <v>91</v>
      </c>
    </row>
    <row r="395" spans="1:1" x14ac:dyDescent="0.3">
      <c r="A395" s="10"/>
    </row>
  </sheetData>
  <pageMargins left="0.7" right="0.7" top="0.75" bottom="0.75" header="0.3" footer="0.3"/>
  <drawing r:id="rId3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94C4D-757E-4E2F-9CE8-48AA574FD3C1}">
  <dimension ref="A4:F32"/>
  <sheetViews>
    <sheetView workbookViewId="0">
      <selection activeCell="A24" sqref="A24:E35"/>
    </sheetView>
  </sheetViews>
  <sheetFormatPr defaultRowHeight="14.4" x14ac:dyDescent="0.3"/>
  <cols>
    <col min="1" max="1" width="16.21875" customWidth="1"/>
    <col min="2" max="2" width="19.21875" customWidth="1"/>
    <col min="3" max="3" width="17.88671875" customWidth="1"/>
    <col min="4" max="4" width="24.6640625" customWidth="1"/>
    <col min="5" max="5" width="12.109375" customWidth="1"/>
    <col min="6" max="6" width="11.6640625" customWidth="1"/>
    <col min="7" max="7" width="15" customWidth="1"/>
    <col min="8" max="8" width="20.44140625" customWidth="1"/>
    <col min="9" max="9" width="17.44140625" customWidth="1"/>
    <col min="10" max="10" width="25.21875" bestFit="1" customWidth="1"/>
    <col min="11" max="11" width="10.77734375" bestFit="1" customWidth="1"/>
    <col min="12" max="12" width="19.77734375" bestFit="1" customWidth="1"/>
    <col min="13" max="13" width="24.77734375" bestFit="1" customWidth="1"/>
    <col min="14" max="14" width="19.77734375" bestFit="1" customWidth="1"/>
    <col min="15" max="15" width="24.77734375" bestFit="1" customWidth="1"/>
  </cols>
  <sheetData>
    <row r="4" spans="1:6" ht="15.6" x14ac:dyDescent="0.3">
      <c r="A4" t="s">
        <v>156</v>
      </c>
      <c r="B4" t="s">
        <v>168</v>
      </c>
      <c r="D4" s="5" t="s">
        <v>173</v>
      </c>
      <c r="E4" s="6" t="s">
        <v>166</v>
      </c>
      <c r="F4" s="6" t="s">
        <v>167</v>
      </c>
    </row>
    <row r="5" spans="1:6" ht="15.6" x14ac:dyDescent="0.3">
      <c r="A5" s="3" t="s">
        <v>166</v>
      </c>
      <c r="B5" s="4">
        <v>17</v>
      </c>
      <c r="D5" s="7" t="s">
        <v>41</v>
      </c>
      <c r="E5" s="8">
        <v>17</v>
      </c>
      <c r="F5" s="8">
        <v>74</v>
      </c>
    </row>
    <row r="6" spans="1:6" ht="15.6" x14ac:dyDescent="0.3">
      <c r="A6" s="3" t="s">
        <v>167</v>
      </c>
      <c r="B6" s="4">
        <v>74</v>
      </c>
      <c r="D6" s="7" t="s">
        <v>96</v>
      </c>
      <c r="E6" s="8">
        <v>59</v>
      </c>
      <c r="F6" s="8">
        <v>32</v>
      </c>
    </row>
    <row r="7" spans="1:6" ht="15.6" x14ac:dyDescent="0.3">
      <c r="A7" s="3" t="s">
        <v>157</v>
      </c>
      <c r="B7" s="4">
        <v>91</v>
      </c>
      <c r="D7" s="7" t="s">
        <v>60</v>
      </c>
      <c r="E7" s="8">
        <v>51</v>
      </c>
      <c r="F7" s="8">
        <v>40</v>
      </c>
    </row>
    <row r="8" spans="1:6" ht="15.6" x14ac:dyDescent="0.3">
      <c r="A8" s="3"/>
      <c r="B8" s="4"/>
      <c r="D8" s="7" t="s">
        <v>99</v>
      </c>
      <c r="E8" s="8">
        <v>73</v>
      </c>
      <c r="F8" s="8">
        <v>18</v>
      </c>
    </row>
    <row r="9" spans="1:6" ht="15.6" x14ac:dyDescent="0.3">
      <c r="D9" s="7" t="s">
        <v>197</v>
      </c>
      <c r="E9" s="8">
        <v>85</v>
      </c>
      <c r="F9" s="8">
        <v>6</v>
      </c>
    </row>
    <row r="10" spans="1:6" x14ac:dyDescent="0.3">
      <c r="A10" t="s">
        <v>156</v>
      </c>
      <c r="B10" t="s">
        <v>169</v>
      </c>
    </row>
    <row r="11" spans="1:6" x14ac:dyDescent="0.3">
      <c r="A11" s="3" t="s">
        <v>166</v>
      </c>
      <c r="B11" s="4">
        <v>59</v>
      </c>
      <c r="D11" s="10" t="s">
        <v>226</v>
      </c>
      <c r="E11" s="11">
        <f>SUM(Table18[No])</f>
        <v>285</v>
      </c>
      <c r="F11" s="11">
        <f>SUM(Table18[Yes])</f>
        <v>170</v>
      </c>
    </row>
    <row r="12" spans="1:6" x14ac:dyDescent="0.3">
      <c r="A12" s="3" t="s">
        <v>167</v>
      </c>
      <c r="B12" s="4">
        <v>32</v>
      </c>
    </row>
    <row r="13" spans="1:6" ht="15.6" x14ac:dyDescent="0.3">
      <c r="A13" s="3" t="s">
        <v>157</v>
      </c>
      <c r="B13" s="4">
        <v>91</v>
      </c>
      <c r="D13" s="5" t="s">
        <v>173</v>
      </c>
      <c r="E13" s="6" t="s">
        <v>166</v>
      </c>
      <c r="F13" s="6" t="s">
        <v>167</v>
      </c>
    </row>
    <row r="14" spans="1:6" ht="15.6" x14ac:dyDescent="0.3">
      <c r="D14" s="7" t="s">
        <v>41</v>
      </c>
      <c r="E14" s="12">
        <f t="shared" ref="E14:E18" si="0">E5/$E$11</f>
        <v>5.9649122807017542E-2</v>
      </c>
      <c r="F14" s="12">
        <f t="shared" ref="F14:F18" si="1">F5/$F$11</f>
        <v>0.43529411764705883</v>
      </c>
    </row>
    <row r="15" spans="1:6" ht="15.6" x14ac:dyDescent="0.3">
      <c r="D15" s="7" t="s">
        <v>96</v>
      </c>
      <c r="E15" s="12">
        <f t="shared" si="0"/>
        <v>0.20701754385964913</v>
      </c>
      <c r="F15" s="12">
        <f t="shared" si="1"/>
        <v>0.18823529411764706</v>
      </c>
    </row>
    <row r="16" spans="1:6" ht="15.6" x14ac:dyDescent="0.3">
      <c r="A16" t="s">
        <v>156</v>
      </c>
      <c r="B16" t="s">
        <v>170</v>
      </c>
      <c r="D16" s="7" t="s">
        <v>60</v>
      </c>
      <c r="E16" s="12">
        <f t="shared" si="0"/>
        <v>0.17894736842105263</v>
      </c>
      <c r="F16" s="12">
        <f t="shared" si="1"/>
        <v>0.23529411764705882</v>
      </c>
    </row>
    <row r="17" spans="1:6" ht="15.6" x14ac:dyDescent="0.3">
      <c r="A17" s="3" t="s">
        <v>166</v>
      </c>
      <c r="B17" s="4">
        <v>51</v>
      </c>
      <c r="D17" s="7" t="s">
        <v>99</v>
      </c>
      <c r="E17" s="12">
        <f t="shared" si="0"/>
        <v>0.256140350877193</v>
      </c>
      <c r="F17" s="12">
        <f t="shared" si="1"/>
        <v>0.10588235294117647</v>
      </c>
    </row>
    <row r="18" spans="1:6" ht="15.6" x14ac:dyDescent="0.3">
      <c r="A18" s="3" t="s">
        <v>167</v>
      </c>
      <c r="B18" s="4">
        <v>40</v>
      </c>
      <c r="D18" s="7" t="s">
        <v>197</v>
      </c>
      <c r="E18" s="12">
        <f t="shared" si="0"/>
        <v>0.2982456140350877</v>
      </c>
      <c r="F18" s="12">
        <f t="shared" si="1"/>
        <v>3.5294117647058823E-2</v>
      </c>
    </row>
    <row r="19" spans="1:6" x14ac:dyDescent="0.3">
      <c r="A19" s="3" t="s">
        <v>157</v>
      </c>
      <c r="B19" s="4">
        <v>91</v>
      </c>
    </row>
    <row r="22" spans="1:6" x14ac:dyDescent="0.3">
      <c r="A22" t="s">
        <v>156</v>
      </c>
      <c r="B22" t="s">
        <v>171</v>
      </c>
    </row>
    <row r="23" spans="1:6" x14ac:dyDescent="0.3">
      <c r="A23" s="3" t="s">
        <v>166</v>
      </c>
      <c r="B23" s="4">
        <v>73</v>
      </c>
    </row>
    <row r="24" spans="1:6" x14ac:dyDescent="0.3">
      <c r="A24" s="3" t="s">
        <v>167</v>
      </c>
      <c r="B24" s="4">
        <v>18</v>
      </c>
    </row>
    <row r="25" spans="1:6" x14ac:dyDescent="0.3">
      <c r="A25" s="3" t="s">
        <v>157</v>
      </c>
      <c r="B25" s="4">
        <v>91</v>
      </c>
    </row>
    <row r="28" spans="1:6" x14ac:dyDescent="0.3">
      <c r="A28" t="s">
        <v>156</v>
      </c>
      <c r="B28" t="s">
        <v>172</v>
      </c>
    </row>
    <row r="29" spans="1:6" x14ac:dyDescent="0.3">
      <c r="A29" s="3" t="s">
        <v>166</v>
      </c>
      <c r="B29" s="4">
        <v>85</v>
      </c>
    </row>
    <row r="30" spans="1:6" x14ac:dyDescent="0.3">
      <c r="A30" s="3" t="s">
        <v>167</v>
      </c>
      <c r="B30" s="4">
        <v>6</v>
      </c>
    </row>
    <row r="31" spans="1:6" x14ac:dyDescent="0.3">
      <c r="A31" s="3" t="s">
        <v>157</v>
      </c>
      <c r="B31" s="4">
        <v>91</v>
      </c>
    </row>
    <row r="32" spans="1:6" x14ac:dyDescent="0.3">
      <c r="A32" s="3"/>
      <c r="B32" s="4"/>
    </row>
  </sheetData>
  <pageMargins left="0.7" right="0.7" top="0.75" bottom="0.75" header="0.3" footer="0.3"/>
  <drawing r:id="rId6"/>
  <tableParts count="2"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883F-F9BE-40E4-ACCA-409BA8463040}">
  <dimension ref="A6:J124"/>
  <sheetViews>
    <sheetView topLeftCell="A25" workbookViewId="0">
      <selection activeCell="A24" sqref="A24:E35"/>
    </sheetView>
  </sheetViews>
  <sheetFormatPr defaultRowHeight="14.4" x14ac:dyDescent="0.3"/>
  <cols>
    <col min="1" max="1" width="16.109375" bestFit="1" customWidth="1"/>
    <col min="2" max="2" width="20.109375" bestFit="1" customWidth="1"/>
    <col min="3" max="3" width="19.77734375" bestFit="1" customWidth="1"/>
    <col min="4" max="4" width="26" customWidth="1"/>
    <col min="5" max="5" width="11.21875" bestFit="1" customWidth="1"/>
    <col min="6" max="6" width="11.6640625" customWidth="1"/>
    <col min="7" max="7" width="19" customWidth="1"/>
    <col min="8" max="8" width="20.44140625" customWidth="1"/>
    <col min="9" max="9" width="17.44140625" customWidth="1"/>
    <col min="10" max="10" width="25.21875" customWidth="1"/>
    <col min="11" max="11" width="10.77734375" bestFit="1" customWidth="1"/>
    <col min="12" max="12" width="19.77734375" bestFit="1" customWidth="1"/>
    <col min="13" max="13" width="24.77734375" bestFit="1" customWidth="1"/>
    <col min="14" max="14" width="19.77734375" bestFit="1" customWidth="1"/>
    <col min="15" max="15" width="24.77734375" bestFit="1" customWidth="1"/>
  </cols>
  <sheetData>
    <row r="6" spans="1:2" x14ac:dyDescent="0.3">
      <c r="A6" t="s">
        <v>156</v>
      </c>
      <c r="B6" t="s">
        <v>179</v>
      </c>
    </row>
    <row r="7" spans="1:2" x14ac:dyDescent="0.3">
      <c r="A7" s="3" t="s">
        <v>174</v>
      </c>
      <c r="B7" s="4">
        <v>5</v>
      </c>
    </row>
    <row r="8" spans="1:2" x14ac:dyDescent="0.3">
      <c r="A8" s="3" t="s">
        <v>175</v>
      </c>
      <c r="B8" s="4">
        <v>22</v>
      </c>
    </row>
    <row r="9" spans="1:2" x14ac:dyDescent="0.3">
      <c r="A9" s="3" t="s">
        <v>176</v>
      </c>
      <c r="B9" s="4">
        <v>15</v>
      </c>
    </row>
    <row r="10" spans="1:2" x14ac:dyDescent="0.3">
      <c r="A10" s="3" t="s">
        <v>177</v>
      </c>
      <c r="B10" s="4">
        <v>29</v>
      </c>
    </row>
    <row r="11" spans="1:2" x14ac:dyDescent="0.3">
      <c r="A11" s="3" t="s">
        <v>178</v>
      </c>
      <c r="B11" s="4">
        <v>20</v>
      </c>
    </row>
    <row r="12" spans="1:2" x14ac:dyDescent="0.3">
      <c r="A12" s="3" t="s">
        <v>157</v>
      </c>
      <c r="B12" s="4">
        <v>91</v>
      </c>
    </row>
    <row r="18" spans="1:10" x14ac:dyDescent="0.3">
      <c r="A18" t="s">
        <v>156</v>
      </c>
      <c r="B18" t="s">
        <v>179</v>
      </c>
    </row>
    <row r="19" spans="1:10" x14ac:dyDescent="0.3">
      <c r="A19" s="3" t="s">
        <v>159</v>
      </c>
      <c r="B19" s="4">
        <v>30</v>
      </c>
    </row>
    <row r="20" spans="1:10" x14ac:dyDescent="0.3">
      <c r="A20" s="3" t="s">
        <v>160</v>
      </c>
      <c r="B20" s="4">
        <v>23</v>
      </c>
    </row>
    <row r="21" spans="1:10" x14ac:dyDescent="0.3">
      <c r="A21" s="3" t="s">
        <v>161</v>
      </c>
      <c r="B21" s="4">
        <v>38</v>
      </c>
    </row>
    <row r="22" spans="1:10" x14ac:dyDescent="0.3">
      <c r="A22" s="3" t="s">
        <v>157</v>
      </c>
      <c r="B22" s="4">
        <v>91</v>
      </c>
    </row>
    <row r="26" spans="1:10" x14ac:dyDescent="0.3">
      <c r="A26" s="2" t="s">
        <v>152</v>
      </c>
      <c r="B26" t="s">
        <v>236</v>
      </c>
    </row>
    <row r="27" spans="1:10" x14ac:dyDescent="0.3">
      <c r="A27" s="2" t="s">
        <v>130</v>
      </c>
      <c r="B27" t="s">
        <v>236</v>
      </c>
    </row>
    <row r="29" spans="1:10" x14ac:dyDescent="0.3">
      <c r="A29" s="2" t="s">
        <v>203</v>
      </c>
      <c r="B29" s="2" t="s">
        <v>158</v>
      </c>
      <c r="G29" s="18" t="s">
        <v>147</v>
      </c>
    </row>
    <row r="30" spans="1:10" x14ac:dyDescent="0.3">
      <c r="A30" s="2" t="s">
        <v>156</v>
      </c>
      <c r="B30" t="s">
        <v>159</v>
      </c>
      <c r="C30" t="s">
        <v>160</v>
      </c>
      <c r="D30" t="s">
        <v>161</v>
      </c>
      <c r="E30" t="s">
        <v>157</v>
      </c>
      <c r="G30" s="19" t="s">
        <v>156</v>
      </c>
      <c r="H30" s="19" t="s">
        <v>159</v>
      </c>
      <c r="I30" s="19" t="s">
        <v>160</v>
      </c>
      <c r="J30" s="19" t="s">
        <v>161</v>
      </c>
    </row>
    <row r="31" spans="1:10" x14ac:dyDescent="0.3">
      <c r="A31" s="3" t="s">
        <v>174</v>
      </c>
      <c r="B31" s="4">
        <v>4</v>
      </c>
      <c r="C31" s="4">
        <v>2</v>
      </c>
      <c r="D31" s="4">
        <v>5</v>
      </c>
      <c r="E31" s="4">
        <v>11</v>
      </c>
      <c r="G31" s="20" t="s">
        <v>174</v>
      </c>
      <c r="H31" s="13">
        <v>0.13333333333333333</v>
      </c>
      <c r="I31" s="13">
        <f>2/23</f>
        <v>8.6956521739130432E-2</v>
      </c>
      <c r="J31" s="13">
        <v>0.13157894736842105</v>
      </c>
    </row>
    <row r="32" spans="1:10" x14ac:dyDescent="0.3">
      <c r="A32" s="3" t="s">
        <v>175</v>
      </c>
      <c r="B32" s="4">
        <v>4</v>
      </c>
      <c r="C32" s="4">
        <v>7</v>
      </c>
      <c r="D32" s="4">
        <v>7</v>
      </c>
      <c r="E32" s="4">
        <v>18</v>
      </c>
      <c r="G32" s="20" t="s">
        <v>176</v>
      </c>
      <c r="H32" s="13">
        <v>0.4</v>
      </c>
      <c r="I32" s="13">
        <v>0.34782608695652173</v>
      </c>
      <c r="J32" s="13">
        <v>0.52631578947368418</v>
      </c>
    </row>
    <row r="33" spans="1:10" x14ac:dyDescent="0.3">
      <c r="A33" s="3" t="s">
        <v>176</v>
      </c>
      <c r="B33" s="4">
        <v>12</v>
      </c>
      <c r="C33" s="4">
        <v>8</v>
      </c>
      <c r="D33" s="4">
        <v>20</v>
      </c>
      <c r="E33" s="4">
        <v>40</v>
      </c>
      <c r="G33" s="20" t="s">
        <v>175</v>
      </c>
      <c r="H33" s="13">
        <v>0.13333333333333333</v>
      </c>
      <c r="I33" s="13">
        <v>0.30434782608695654</v>
      </c>
      <c r="J33" s="13">
        <v>0.18421052631578946</v>
      </c>
    </row>
    <row r="34" spans="1:10" x14ac:dyDescent="0.3">
      <c r="A34" s="3" t="s">
        <v>177</v>
      </c>
      <c r="B34" s="4">
        <v>10</v>
      </c>
      <c r="C34" s="4">
        <v>3</v>
      </c>
      <c r="D34" s="4">
        <v>5</v>
      </c>
      <c r="E34" s="4">
        <v>18</v>
      </c>
      <c r="G34" s="20" t="s">
        <v>177</v>
      </c>
      <c r="H34" s="13">
        <v>0.33333333333333331</v>
      </c>
      <c r="I34" s="13">
        <v>0.13043478260869565</v>
      </c>
      <c r="J34" s="13">
        <v>0.13157894736842105</v>
      </c>
    </row>
    <row r="35" spans="1:10" x14ac:dyDescent="0.3">
      <c r="A35" s="3" t="s">
        <v>178</v>
      </c>
      <c r="B35" s="4"/>
      <c r="C35" s="4">
        <v>3</v>
      </c>
      <c r="D35" s="4">
        <v>1</v>
      </c>
      <c r="E35" s="4">
        <v>4</v>
      </c>
      <c r="G35" s="20" t="s">
        <v>178</v>
      </c>
      <c r="H35" s="13">
        <f>0/30</f>
        <v>0</v>
      </c>
      <c r="I35" s="13">
        <v>0.13043478260869565</v>
      </c>
      <c r="J35" s="13">
        <v>2.6315789473684209E-2</v>
      </c>
    </row>
    <row r="36" spans="1:10" x14ac:dyDescent="0.3">
      <c r="A36" s="3" t="s">
        <v>157</v>
      </c>
      <c r="B36" s="4">
        <v>30</v>
      </c>
      <c r="C36" s="4">
        <v>23</v>
      </c>
      <c r="D36" s="4">
        <v>38</v>
      </c>
      <c r="E36" s="4">
        <v>91</v>
      </c>
    </row>
    <row r="39" spans="1:10" x14ac:dyDescent="0.3">
      <c r="A39" t="s">
        <v>180</v>
      </c>
      <c r="B39" t="s">
        <v>158</v>
      </c>
    </row>
    <row r="40" spans="1:10" x14ac:dyDescent="0.3">
      <c r="A40" t="s">
        <v>156</v>
      </c>
      <c r="B40" t="s">
        <v>162</v>
      </c>
      <c r="C40" t="s">
        <v>163</v>
      </c>
      <c r="D40" t="s">
        <v>157</v>
      </c>
    </row>
    <row r="41" spans="1:10" x14ac:dyDescent="0.3">
      <c r="A41" s="3" t="s">
        <v>174</v>
      </c>
      <c r="B41" s="4">
        <v>5</v>
      </c>
      <c r="C41" s="4">
        <v>8</v>
      </c>
      <c r="D41" s="4">
        <v>13</v>
      </c>
    </row>
    <row r="42" spans="1:10" x14ac:dyDescent="0.3">
      <c r="A42" s="3" t="s">
        <v>175</v>
      </c>
      <c r="B42" s="4">
        <v>7</v>
      </c>
      <c r="C42" s="4">
        <v>20</v>
      </c>
      <c r="D42" s="4">
        <v>27</v>
      </c>
    </row>
    <row r="43" spans="1:10" x14ac:dyDescent="0.3">
      <c r="A43" s="3" t="s">
        <v>176</v>
      </c>
      <c r="B43" s="4">
        <v>17</v>
      </c>
      <c r="C43" s="4">
        <v>22</v>
      </c>
      <c r="D43" s="4">
        <v>39</v>
      </c>
    </row>
    <row r="44" spans="1:10" x14ac:dyDescent="0.3">
      <c r="A44" s="3" t="s">
        <v>177</v>
      </c>
      <c r="B44" s="4">
        <v>5</v>
      </c>
      <c r="C44" s="4">
        <v>6</v>
      </c>
      <c r="D44" s="4">
        <v>11</v>
      </c>
    </row>
    <row r="45" spans="1:10" x14ac:dyDescent="0.3">
      <c r="A45" s="3" t="s">
        <v>178</v>
      </c>
      <c r="B45" s="4"/>
      <c r="C45" s="4">
        <v>1</v>
      </c>
      <c r="D45" s="4">
        <v>1</v>
      </c>
    </row>
    <row r="46" spans="1:10" x14ac:dyDescent="0.3">
      <c r="A46" s="3" t="s">
        <v>157</v>
      </c>
      <c r="B46" s="4">
        <v>34</v>
      </c>
      <c r="C46" s="4">
        <v>57</v>
      </c>
      <c r="D46" s="4">
        <v>91</v>
      </c>
    </row>
    <row r="49" spans="1:4" x14ac:dyDescent="0.3">
      <c r="A49" t="s">
        <v>180</v>
      </c>
      <c r="B49" t="s">
        <v>158</v>
      </c>
    </row>
    <row r="50" spans="1:4" x14ac:dyDescent="0.3">
      <c r="A50" t="s">
        <v>156</v>
      </c>
      <c r="B50" t="s">
        <v>164</v>
      </c>
      <c r="C50" t="s">
        <v>165</v>
      </c>
      <c r="D50" t="s">
        <v>157</v>
      </c>
    </row>
    <row r="51" spans="1:4" x14ac:dyDescent="0.3">
      <c r="A51" s="3" t="s">
        <v>174</v>
      </c>
      <c r="B51" s="4">
        <v>10</v>
      </c>
      <c r="C51" s="4">
        <v>3</v>
      </c>
      <c r="D51" s="4">
        <v>13</v>
      </c>
    </row>
    <row r="52" spans="1:4" x14ac:dyDescent="0.3">
      <c r="A52" s="3" t="s">
        <v>175</v>
      </c>
      <c r="B52" s="4">
        <v>16</v>
      </c>
      <c r="C52" s="4">
        <v>11</v>
      </c>
      <c r="D52" s="4">
        <v>27</v>
      </c>
    </row>
    <row r="53" spans="1:4" x14ac:dyDescent="0.3">
      <c r="A53" s="3" t="s">
        <v>176</v>
      </c>
      <c r="B53" s="4">
        <v>27</v>
      </c>
      <c r="C53" s="4">
        <v>12</v>
      </c>
      <c r="D53" s="4">
        <v>39</v>
      </c>
    </row>
    <row r="54" spans="1:4" x14ac:dyDescent="0.3">
      <c r="A54" s="3" t="s">
        <v>177</v>
      </c>
      <c r="B54" s="4">
        <v>6</v>
      </c>
      <c r="C54" s="4">
        <v>5</v>
      </c>
      <c r="D54" s="4">
        <v>11</v>
      </c>
    </row>
    <row r="55" spans="1:4" x14ac:dyDescent="0.3">
      <c r="A55" s="3" t="s">
        <v>178</v>
      </c>
      <c r="B55" s="4"/>
      <c r="C55" s="4">
        <v>1</v>
      </c>
      <c r="D55" s="4">
        <v>1</v>
      </c>
    </row>
    <row r="56" spans="1:4" x14ac:dyDescent="0.3">
      <c r="A56" s="3" t="s">
        <v>157</v>
      </c>
      <c r="B56" s="4">
        <v>59</v>
      </c>
      <c r="C56" s="4">
        <v>32</v>
      </c>
      <c r="D56" s="4">
        <v>91</v>
      </c>
    </row>
    <row r="61" spans="1:4" x14ac:dyDescent="0.3">
      <c r="A61" t="s">
        <v>156</v>
      </c>
      <c r="B61" t="s">
        <v>184</v>
      </c>
    </row>
    <row r="62" spans="1:4" x14ac:dyDescent="0.3">
      <c r="A62" s="3" t="s">
        <v>181</v>
      </c>
      <c r="B62" s="4">
        <v>39</v>
      </c>
    </row>
    <row r="63" spans="1:4" x14ac:dyDescent="0.3">
      <c r="A63" s="3" t="s">
        <v>182</v>
      </c>
      <c r="B63" s="4">
        <v>32</v>
      </c>
    </row>
    <row r="64" spans="1:4" x14ac:dyDescent="0.3">
      <c r="A64" s="3" t="s">
        <v>183</v>
      </c>
      <c r="B64" s="4">
        <v>20</v>
      </c>
    </row>
    <row r="65" spans="1:2" x14ac:dyDescent="0.3">
      <c r="A65" s="3" t="s">
        <v>157</v>
      </c>
      <c r="B65" s="4">
        <v>91</v>
      </c>
    </row>
    <row r="67" spans="1:2" x14ac:dyDescent="0.3">
      <c r="A67" t="s">
        <v>156</v>
      </c>
      <c r="B67" t="s">
        <v>187</v>
      </c>
    </row>
    <row r="68" spans="1:2" x14ac:dyDescent="0.3">
      <c r="A68" s="3" t="s">
        <v>182</v>
      </c>
      <c r="B68" s="4">
        <v>16</v>
      </c>
    </row>
    <row r="69" spans="1:2" x14ac:dyDescent="0.3">
      <c r="A69" s="3" t="s">
        <v>185</v>
      </c>
      <c r="B69" s="4">
        <v>27</v>
      </c>
    </row>
    <row r="70" spans="1:2" x14ac:dyDescent="0.3">
      <c r="A70" s="3" t="s">
        <v>186</v>
      </c>
      <c r="B70" s="4">
        <v>48</v>
      </c>
    </row>
    <row r="71" spans="1:2" x14ac:dyDescent="0.3">
      <c r="A71" s="3" t="s">
        <v>157</v>
      </c>
      <c r="B71" s="4">
        <v>91</v>
      </c>
    </row>
    <row r="74" spans="1:2" x14ac:dyDescent="0.3">
      <c r="A74" t="s">
        <v>156</v>
      </c>
      <c r="B74" t="s">
        <v>191</v>
      </c>
    </row>
    <row r="75" spans="1:2" x14ac:dyDescent="0.3">
      <c r="A75" s="3" t="s">
        <v>188</v>
      </c>
      <c r="B75" s="4">
        <v>22</v>
      </c>
    </row>
    <row r="76" spans="1:2" x14ac:dyDescent="0.3">
      <c r="A76" s="3" t="s">
        <v>189</v>
      </c>
      <c r="B76" s="4">
        <v>45</v>
      </c>
    </row>
    <row r="77" spans="1:2" x14ac:dyDescent="0.3">
      <c r="A77" s="3" t="s">
        <v>190</v>
      </c>
      <c r="B77" s="4">
        <v>24</v>
      </c>
    </row>
    <row r="78" spans="1:2" x14ac:dyDescent="0.3">
      <c r="A78" s="3" t="s">
        <v>157</v>
      </c>
      <c r="B78" s="4">
        <v>91</v>
      </c>
    </row>
    <row r="81" spans="1:9" x14ac:dyDescent="0.3">
      <c r="A81" t="s">
        <v>156</v>
      </c>
      <c r="B81" t="s">
        <v>196</v>
      </c>
    </row>
    <row r="82" spans="1:9" x14ac:dyDescent="0.3">
      <c r="A82" s="3" t="s">
        <v>192</v>
      </c>
      <c r="B82" s="4">
        <v>10</v>
      </c>
    </row>
    <row r="83" spans="1:9" x14ac:dyDescent="0.3">
      <c r="A83" s="3" t="s">
        <v>193</v>
      </c>
      <c r="B83" s="4">
        <v>23</v>
      </c>
    </row>
    <row r="84" spans="1:9" x14ac:dyDescent="0.3">
      <c r="A84" s="3" t="s">
        <v>194</v>
      </c>
      <c r="B84" s="4">
        <v>24</v>
      </c>
    </row>
    <row r="85" spans="1:9" x14ac:dyDescent="0.3">
      <c r="A85" s="3" t="s">
        <v>195</v>
      </c>
      <c r="B85" s="4">
        <v>34</v>
      </c>
    </row>
    <row r="86" spans="1:9" x14ac:dyDescent="0.3">
      <c r="A86" s="3" t="s">
        <v>157</v>
      </c>
      <c r="B86" s="4">
        <v>91</v>
      </c>
    </row>
    <row r="91" spans="1:9" x14ac:dyDescent="0.3">
      <c r="A91" t="s">
        <v>156</v>
      </c>
      <c r="B91" t="s">
        <v>179</v>
      </c>
      <c r="D91" t="s">
        <v>227</v>
      </c>
      <c r="E91" s="9" t="s">
        <v>174</v>
      </c>
      <c r="F91" s="9" t="s">
        <v>175</v>
      </c>
      <c r="G91" s="9" t="s">
        <v>176</v>
      </c>
      <c r="H91" s="9" t="s">
        <v>177</v>
      </c>
      <c r="I91" s="9" t="s">
        <v>178</v>
      </c>
    </row>
    <row r="92" spans="1:9" x14ac:dyDescent="0.3">
      <c r="A92" s="3" t="s">
        <v>174</v>
      </c>
      <c r="B92" s="4">
        <v>5</v>
      </c>
      <c r="D92" s="9" t="s">
        <v>140</v>
      </c>
      <c r="E92" s="4">
        <v>5</v>
      </c>
      <c r="F92" s="4">
        <v>22</v>
      </c>
      <c r="G92" s="4">
        <v>15</v>
      </c>
      <c r="H92" s="4">
        <v>29</v>
      </c>
      <c r="I92" s="4">
        <v>20</v>
      </c>
    </row>
    <row r="93" spans="1:9" x14ac:dyDescent="0.3">
      <c r="A93" s="3" t="s">
        <v>175</v>
      </c>
      <c r="B93" s="4">
        <v>22</v>
      </c>
      <c r="D93" s="9" t="s">
        <v>141</v>
      </c>
      <c r="E93" s="4">
        <v>12</v>
      </c>
      <c r="F93" s="4">
        <v>15</v>
      </c>
      <c r="G93" s="4">
        <v>33</v>
      </c>
      <c r="H93" s="4">
        <v>23</v>
      </c>
      <c r="I93" s="4">
        <v>8</v>
      </c>
    </row>
    <row r="94" spans="1:9" x14ac:dyDescent="0.3">
      <c r="A94" s="3" t="s">
        <v>176</v>
      </c>
      <c r="B94" s="4">
        <v>15</v>
      </c>
      <c r="D94" s="9" t="s">
        <v>142</v>
      </c>
      <c r="E94" s="4">
        <v>43</v>
      </c>
      <c r="F94" s="4">
        <v>3</v>
      </c>
      <c r="G94" s="4">
        <v>35</v>
      </c>
      <c r="H94" s="4">
        <v>8</v>
      </c>
      <c r="I94" s="4">
        <v>2</v>
      </c>
    </row>
    <row r="95" spans="1:9" x14ac:dyDescent="0.3">
      <c r="A95" s="3" t="s">
        <v>177</v>
      </c>
      <c r="B95" s="4">
        <v>29</v>
      </c>
      <c r="D95" s="9" t="s">
        <v>143</v>
      </c>
      <c r="E95" s="4">
        <v>5</v>
      </c>
      <c r="F95" s="4">
        <v>30</v>
      </c>
      <c r="G95" s="4">
        <v>11</v>
      </c>
      <c r="H95" s="4">
        <v>17</v>
      </c>
      <c r="I95" s="4">
        <v>28</v>
      </c>
    </row>
    <row r="96" spans="1:9" x14ac:dyDescent="0.3">
      <c r="A96" s="3" t="s">
        <v>178</v>
      </c>
      <c r="B96" s="4">
        <v>20</v>
      </c>
      <c r="D96" s="9" t="s">
        <v>226</v>
      </c>
      <c r="E96" s="4">
        <f>SUM(E92:E95)</f>
        <v>65</v>
      </c>
      <c r="F96" s="4">
        <f t="shared" ref="F96:I96" si="0">SUM(F92:F95)</f>
        <v>70</v>
      </c>
      <c r="G96" s="4">
        <f t="shared" si="0"/>
        <v>94</v>
      </c>
      <c r="H96" s="4">
        <f t="shared" si="0"/>
        <v>77</v>
      </c>
      <c r="I96" s="4">
        <f t="shared" si="0"/>
        <v>58</v>
      </c>
    </row>
    <row r="97" spans="1:9" x14ac:dyDescent="0.3">
      <c r="A97" s="3" t="s">
        <v>157</v>
      </c>
      <c r="B97" s="4">
        <v>91</v>
      </c>
    </row>
    <row r="98" spans="1:9" x14ac:dyDescent="0.3">
      <c r="D98" t="s">
        <v>227</v>
      </c>
      <c r="E98" s="9" t="s">
        <v>174</v>
      </c>
      <c r="F98" s="9" t="s">
        <v>175</v>
      </c>
      <c r="G98" s="9" t="s">
        <v>176</v>
      </c>
      <c r="H98" s="9" t="s">
        <v>177</v>
      </c>
      <c r="I98" s="9" t="s">
        <v>178</v>
      </c>
    </row>
    <row r="99" spans="1:9" x14ac:dyDescent="0.3">
      <c r="D99" s="9" t="s">
        <v>140</v>
      </c>
      <c r="E99" s="13">
        <f>E92/$E$96</f>
        <v>7.6923076923076927E-2</v>
      </c>
      <c r="F99" s="13">
        <f>F92/$F$96</f>
        <v>0.31428571428571428</v>
      </c>
      <c r="G99" s="13">
        <f>G92/$G$96</f>
        <v>0.15957446808510639</v>
      </c>
      <c r="H99" s="13">
        <f>H92/$H$96</f>
        <v>0.37662337662337664</v>
      </c>
      <c r="I99" s="13">
        <f>I92/$I$96</f>
        <v>0.34482758620689657</v>
      </c>
    </row>
    <row r="100" spans="1:9" x14ac:dyDescent="0.3">
      <c r="A100" t="s">
        <v>156</v>
      </c>
      <c r="B100" t="s">
        <v>198</v>
      </c>
      <c r="D100" s="9" t="s">
        <v>141</v>
      </c>
      <c r="E100" s="13">
        <f>E93/$E$96</f>
        <v>0.18461538461538463</v>
      </c>
      <c r="F100" s="13">
        <f>F93/$F$96</f>
        <v>0.21428571428571427</v>
      </c>
      <c r="G100" s="13">
        <f>G93/$G$96</f>
        <v>0.35106382978723405</v>
      </c>
      <c r="H100" s="13">
        <f>H93/$H$96</f>
        <v>0.29870129870129869</v>
      </c>
      <c r="I100" s="13">
        <f>I93/$I$96</f>
        <v>0.13793103448275862</v>
      </c>
    </row>
    <row r="101" spans="1:9" x14ac:dyDescent="0.3">
      <c r="A101" s="3" t="s">
        <v>174</v>
      </c>
      <c r="B101" s="4">
        <v>12</v>
      </c>
      <c r="D101" s="9" t="s">
        <v>142</v>
      </c>
      <c r="E101" s="13">
        <f>E94/$E$96</f>
        <v>0.66153846153846152</v>
      </c>
      <c r="F101" s="13">
        <f>F94/$F$96</f>
        <v>4.2857142857142858E-2</v>
      </c>
      <c r="G101" s="13">
        <f>G94/$G$96</f>
        <v>0.37234042553191488</v>
      </c>
      <c r="H101" s="13">
        <f>H94/$H$96</f>
        <v>0.1038961038961039</v>
      </c>
      <c r="I101" s="13">
        <f>I94/$I$96</f>
        <v>3.4482758620689655E-2</v>
      </c>
    </row>
    <row r="102" spans="1:9" x14ac:dyDescent="0.3">
      <c r="A102" s="3" t="s">
        <v>175</v>
      </c>
      <c r="B102" s="4">
        <v>15</v>
      </c>
      <c r="D102" s="9" t="s">
        <v>143</v>
      </c>
      <c r="E102" s="13">
        <f>E95/$E$96</f>
        <v>7.6923076923076927E-2</v>
      </c>
      <c r="F102" s="13">
        <f>F95/$F$96</f>
        <v>0.42857142857142855</v>
      </c>
      <c r="G102" s="13">
        <f>G95/$G$96</f>
        <v>0.11702127659574468</v>
      </c>
      <c r="H102" s="13">
        <f>H95/$H$96</f>
        <v>0.22077922077922077</v>
      </c>
      <c r="I102" s="13">
        <f>I95/$I$96</f>
        <v>0.48275862068965519</v>
      </c>
    </row>
    <row r="103" spans="1:9" x14ac:dyDescent="0.3">
      <c r="A103" s="3" t="s">
        <v>176</v>
      </c>
      <c r="B103" s="4">
        <v>33</v>
      </c>
    </row>
    <row r="104" spans="1:9" x14ac:dyDescent="0.3">
      <c r="A104" s="3" t="s">
        <v>177</v>
      </c>
      <c r="B104" s="4">
        <v>23</v>
      </c>
    </row>
    <row r="105" spans="1:9" x14ac:dyDescent="0.3">
      <c r="A105" s="3" t="s">
        <v>178</v>
      </c>
      <c r="B105" s="4">
        <v>8</v>
      </c>
    </row>
    <row r="106" spans="1:9" x14ac:dyDescent="0.3">
      <c r="A106" s="3" t="s">
        <v>157</v>
      </c>
      <c r="B106" s="4">
        <v>91</v>
      </c>
    </row>
    <row r="109" spans="1:9" x14ac:dyDescent="0.3">
      <c r="A109" t="s">
        <v>156</v>
      </c>
      <c r="B109" t="s">
        <v>199</v>
      </c>
    </row>
    <row r="110" spans="1:9" x14ac:dyDescent="0.3">
      <c r="A110" s="3" t="s">
        <v>174</v>
      </c>
      <c r="B110" s="4">
        <v>43</v>
      </c>
    </row>
    <row r="111" spans="1:9" x14ac:dyDescent="0.3">
      <c r="A111" s="3" t="s">
        <v>175</v>
      </c>
      <c r="B111" s="4">
        <v>3</v>
      </c>
    </row>
    <row r="112" spans="1:9" x14ac:dyDescent="0.3">
      <c r="A112" s="3" t="s">
        <v>176</v>
      </c>
      <c r="B112" s="4">
        <v>35</v>
      </c>
    </row>
    <row r="113" spans="1:2" x14ac:dyDescent="0.3">
      <c r="A113" s="3" t="s">
        <v>177</v>
      </c>
      <c r="B113" s="4">
        <v>8</v>
      </c>
    </row>
    <row r="114" spans="1:2" x14ac:dyDescent="0.3">
      <c r="A114" s="3" t="s">
        <v>178</v>
      </c>
      <c r="B114" s="4">
        <v>2</v>
      </c>
    </row>
    <row r="115" spans="1:2" x14ac:dyDescent="0.3">
      <c r="A115" s="3" t="s">
        <v>157</v>
      </c>
      <c r="B115" s="4">
        <v>91</v>
      </c>
    </row>
    <row r="118" spans="1:2" x14ac:dyDescent="0.3">
      <c r="A118" t="s">
        <v>156</v>
      </c>
      <c r="B118" t="s">
        <v>200</v>
      </c>
    </row>
    <row r="119" spans="1:2" x14ac:dyDescent="0.3">
      <c r="A119" s="3" t="s">
        <v>174</v>
      </c>
      <c r="B119" s="4">
        <v>5</v>
      </c>
    </row>
    <row r="120" spans="1:2" x14ac:dyDescent="0.3">
      <c r="A120" s="3" t="s">
        <v>175</v>
      </c>
      <c r="B120" s="4">
        <v>30</v>
      </c>
    </row>
    <row r="121" spans="1:2" x14ac:dyDescent="0.3">
      <c r="A121" s="3" t="s">
        <v>176</v>
      </c>
      <c r="B121" s="4">
        <v>11</v>
      </c>
    </row>
    <row r="122" spans="1:2" x14ac:dyDescent="0.3">
      <c r="A122" s="3" t="s">
        <v>177</v>
      </c>
      <c r="B122" s="4">
        <v>17</v>
      </c>
    </row>
    <row r="123" spans="1:2" x14ac:dyDescent="0.3">
      <c r="A123" s="3" t="s">
        <v>178</v>
      </c>
      <c r="B123" s="4">
        <v>28</v>
      </c>
    </row>
    <row r="124" spans="1:2" x14ac:dyDescent="0.3">
      <c r="A124" s="3" t="s">
        <v>157</v>
      </c>
      <c r="B124" s="4">
        <v>91</v>
      </c>
    </row>
  </sheetData>
  <pageMargins left="0.7" right="0.7" top="0.75" bottom="0.75" header="0.3" footer="0.3"/>
  <drawing r:id="rId14"/>
  <tableParts count="2">
    <tablePart r:id="rId15"/>
    <tablePart r:id="rId1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194D-C3C3-4109-A638-AA6CBDB039DA}">
  <dimension ref="A1:I50"/>
  <sheetViews>
    <sheetView workbookViewId="0">
      <selection activeCell="A24" sqref="A24:E35"/>
    </sheetView>
  </sheetViews>
  <sheetFormatPr defaultRowHeight="14.4" x14ac:dyDescent="0.3"/>
  <cols>
    <col min="1" max="1" width="16.21875" customWidth="1"/>
    <col min="2" max="2" width="19.21875" customWidth="1"/>
    <col min="3" max="3" width="17.88671875" customWidth="1"/>
    <col min="4" max="4" width="24.6640625" customWidth="1"/>
    <col min="5" max="5" width="12.109375" customWidth="1"/>
    <col min="6" max="6" width="11.6640625" customWidth="1"/>
    <col min="7" max="7" width="15" customWidth="1"/>
    <col min="8" max="8" width="20.44140625" customWidth="1"/>
    <col min="9" max="9" width="17.44140625" customWidth="1"/>
    <col min="10" max="10" width="25.21875" customWidth="1"/>
    <col min="11" max="11" width="10.77734375" bestFit="1" customWidth="1"/>
    <col min="12" max="12" width="19.77734375" bestFit="1" customWidth="1"/>
    <col min="13" max="13" width="24.77734375" bestFit="1" customWidth="1"/>
    <col min="14" max="14" width="19.77734375" bestFit="1" customWidth="1"/>
    <col min="15" max="15" width="24.77734375" bestFit="1" customWidth="1"/>
  </cols>
  <sheetData>
    <row r="1" spans="1:9" x14ac:dyDescent="0.3">
      <c r="A1" s="9" t="s">
        <v>201</v>
      </c>
    </row>
    <row r="2" spans="1:9" x14ac:dyDescent="0.3">
      <c r="A2" t="s">
        <v>156</v>
      </c>
      <c r="B2" t="s">
        <v>180</v>
      </c>
    </row>
    <row r="3" spans="1:9" x14ac:dyDescent="0.3">
      <c r="A3" s="3" t="s">
        <v>174</v>
      </c>
      <c r="B3" s="4">
        <v>13</v>
      </c>
      <c r="D3" t="s">
        <v>228</v>
      </c>
      <c r="E3" s="9" t="s">
        <v>174</v>
      </c>
      <c r="F3" s="9" t="s">
        <v>175</v>
      </c>
      <c r="G3" s="9" t="s">
        <v>176</v>
      </c>
      <c r="H3" s="9" t="s">
        <v>177</v>
      </c>
      <c r="I3" s="9" t="s">
        <v>178</v>
      </c>
    </row>
    <row r="4" spans="1:9" x14ac:dyDescent="0.3">
      <c r="A4" s="3" t="s">
        <v>175</v>
      </c>
      <c r="B4" s="4">
        <v>27</v>
      </c>
      <c r="D4" s="9" t="s">
        <v>144</v>
      </c>
      <c r="E4" s="4">
        <v>13</v>
      </c>
      <c r="F4" s="4">
        <v>27</v>
      </c>
      <c r="G4" s="4">
        <v>39</v>
      </c>
      <c r="H4" s="4">
        <v>11</v>
      </c>
      <c r="I4" s="4">
        <v>1</v>
      </c>
    </row>
    <row r="5" spans="1:9" x14ac:dyDescent="0.3">
      <c r="A5" s="3" t="s">
        <v>176</v>
      </c>
      <c r="B5" s="4">
        <v>39</v>
      </c>
      <c r="D5" s="9" t="s">
        <v>145</v>
      </c>
      <c r="E5" s="4">
        <v>4</v>
      </c>
      <c r="F5" s="4">
        <v>30</v>
      </c>
      <c r="G5" s="4">
        <v>12</v>
      </c>
      <c r="H5" s="4">
        <v>30</v>
      </c>
      <c r="I5" s="4">
        <v>15</v>
      </c>
    </row>
    <row r="6" spans="1:9" x14ac:dyDescent="0.3">
      <c r="A6" s="3" t="s">
        <v>177</v>
      </c>
      <c r="B6" s="4">
        <v>11</v>
      </c>
      <c r="D6" s="9" t="s">
        <v>146</v>
      </c>
      <c r="E6" s="4">
        <v>16</v>
      </c>
      <c r="F6" s="4">
        <v>31</v>
      </c>
      <c r="G6" s="4">
        <v>36</v>
      </c>
      <c r="H6" s="4">
        <v>8</v>
      </c>
      <c r="I6" s="4">
        <v>0</v>
      </c>
    </row>
    <row r="7" spans="1:9" x14ac:dyDescent="0.3">
      <c r="A7" s="3" t="s">
        <v>178</v>
      </c>
      <c r="B7" s="4">
        <v>1</v>
      </c>
      <c r="D7" s="9" t="s">
        <v>147</v>
      </c>
      <c r="E7" s="4">
        <v>11</v>
      </c>
      <c r="F7" s="4">
        <v>18</v>
      </c>
      <c r="G7" s="4">
        <v>40</v>
      </c>
      <c r="H7" s="4">
        <v>18</v>
      </c>
      <c r="I7" s="4">
        <v>4</v>
      </c>
    </row>
    <row r="8" spans="1:9" x14ac:dyDescent="0.3">
      <c r="A8" s="3" t="s">
        <v>157</v>
      </c>
      <c r="B8" s="4">
        <v>91</v>
      </c>
    </row>
    <row r="10" spans="1:9" x14ac:dyDescent="0.3">
      <c r="A10" t="s">
        <v>156</v>
      </c>
      <c r="B10" t="s">
        <v>202</v>
      </c>
      <c r="D10" t="s">
        <v>228</v>
      </c>
      <c r="E10" s="9" t="s">
        <v>174</v>
      </c>
      <c r="F10" s="9" t="s">
        <v>175</v>
      </c>
      <c r="G10" s="9" t="s">
        <v>176</v>
      </c>
      <c r="H10" s="9" t="s">
        <v>177</v>
      </c>
      <c r="I10" s="9" t="s">
        <v>178</v>
      </c>
    </row>
    <row r="11" spans="1:9" x14ac:dyDescent="0.3">
      <c r="A11" s="3" t="s">
        <v>174</v>
      </c>
      <c r="B11" s="4">
        <v>4</v>
      </c>
      <c r="D11" s="9" t="s">
        <v>144</v>
      </c>
      <c r="E11" s="13">
        <f>E4/SUM(Table312103950[Fully Agree])</f>
        <v>0.29545454545454547</v>
      </c>
      <c r="F11" s="13">
        <f>F4/SUM(Table312103950[Neutral])</f>
        <v>0.25471698113207547</v>
      </c>
      <c r="G11" s="13">
        <f>G4/SUM(Table312103950[Partially Agree])</f>
        <v>0.30708661417322836</v>
      </c>
      <c r="H11" s="13">
        <f>H4/SUM(Table312103950[Partially Disagree])</f>
        <v>0.16417910447761194</v>
      </c>
      <c r="I11" s="13">
        <f>I4/SUM(Table312103950[Strongly Disagree])</f>
        <v>0.05</v>
      </c>
    </row>
    <row r="12" spans="1:9" x14ac:dyDescent="0.3">
      <c r="A12" s="3" t="s">
        <v>175</v>
      </c>
      <c r="B12" s="4">
        <v>30</v>
      </c>
      <c r="D12" s="9" t="s">
        <v>145</v>
      </c>
      <c r="E12" s="13">
        <f>E5/SUM(Table312103950[Fully Agree])</f>
        <v>9.0909090909090912E-2</v>
      </c>
      <c r="F12" s="13">
        <f>F5/SUM(Table312103950[Neutral])</f>
        <v>0.28301886792452829</v>
      </c>
      <c r="G12" s="13">
        <f>G5/SUM(Table312103950[Partially Agree])</f>
        <v>9.4488188976377951E-2</v>
      </c>
      <c r="H12" s="13">
        <f>H5/SUM(Table312103950[Partially Disagree])</f>
        <v>0.44776119402985076</v>
      </c>
      <c r="I12" s="13">
        <f>I5/SUM(Table312103950[Strongly Disagree])</f>
        <v>0.75</v>
      </c>
    </row>
    <row r="13" spans="1:9" x14ac:dyDescent="0.3">
      <c r="A13" s="3" t="s">
        <v>176</v>
      </c>
      <c r="B13" s="4">
        <v>12</v>
      </c>
      <c r="D13" s="9" t="s">
        <v>146</v>
      </c>
      <c r="E13" s="13">
        <f>E6/SUM(Table312103950[Fully Agree])</f>
        <v>0.36363636363636365</v>
      </c>
      <c r="F13" s="13">
        <f>F6/SUM(Table312103950[Neutral])</f>
        <v>0.29245283018867924</v>
      </c>
      <c r="G13" s="13">
        <f>G6/SUM(Table312103950[Partially Agree])</f>
        <v>0.28346456692913385</v>
      </c>
      <c r="H13" s="13">
        <f>H6/SUM(Table312103950[Partially Disagree])</f>
        <v>0.11940298507462686</v>
      </c>
      <c r="I13" s="13">
        <f>I6/SUM(Table312103950[Strongly Disagree])</f>
        <v>0</v>
      </c>
    </row>
    <row r="14" spans="1:9" x14ac:dyDescent="0.3">
      <c r="A14" s="3" t="s">
        <v>177</v>
      </c>
      <c r="B14" s="4">
        <v>30</v>
      </c>
      <c r="D14" s="9" t="s">
        <v>147</v>
      </c>
      <c r="E14" s="13">
        <f>E7/SUM(Table312103950[Fully Agree])</f>
        <v>0.25</v>
      </c>
      <c r="F14" s="13">
        <f>F7/SUM(Table312103950[Neutral])</f>
        <v>0.16981132075471697</v>
      </c>
      <c r="G14" s="13">
        <f>G7/SUM(Table312103950[Partially Agree])</f>
        <v>0.31496062992125984</v>
      </c>
      <c r="H14" s="13">
        <f>H7/SUM(Table312103950[Partially Disagree])</f>
        <v>0.26865671641791045</v>
      </c>
      <c r="I14" s="13">
        <f>I7/SUM(Table312103950[Strongly Disagree])</f>
        <v>0.2</v>
      </c>
    </row>
    <row r="15" spans="1:9" x14ac:dyDescent="0.3">
      <c r="A15" s="3" t="s">
        <v>178</v>
      </c>
      <c r="B15" s="4">
        <v>15</v>
      </c>
    </row>
    <row r="16" spans="1:9" x14ac:dyDescent="0.3">
      <c r="A16" s="3" t="s">
        <v>157</v>
      </c>
      <c r="B16" s="4">
        <v>91</v>
      </c>
    </row>
    <row r="18" spans="1:2" x14ac:dyDescent="0.3">
      <c r="A18" t="s">
        <v>156</v>
      </c>
      <c r="B18" t="s">
        <v>204</v>
      </c>
    </row>
    <row r="19" spans="1:2" x14ac:dyDescent="0.3">
      <c r="A19" s="3" t="s">
        <v>174</v>
      </c>
      <c r="B19" s="4">
        <v>16</v>
      </c>
    </row>
    <row r="20" spans="1:2" x14ac:dyDescent="0.3">
      <c r="A20" s="3" t="s">
        <v>175</v>
      </c>
      <c r="B20" s="4">
        <v>31</v>
      </c>
    </row>
    <row r="21" spans="1:2" x14ac:dyDescent="0.3">
      <c r="A21" s="3" t="s">
        <v>176</v>
      </c>
      <c r="B21" s="4">
        <v>36</v>
      </c>
    </row>
    <row r="22" spans="1:2" x14ac:dyDescent="0.3">
      <c r="A22" s="3" t="s">
        <v>177</v>
      </c>
      <c r="B22" s="4">
        <v>8</v>
      </c>
    </row>
    <row r="23" spans="1:2" x14ac:dyDescent="0.3">
      <c r="A23" s="3" t="s">
        <v>157</v>
      </c>
      <c r="B23" s="4">
        <v>91</v>
      </c>
    </row>
    <row r="26" spans="1:2" x14ac:dyDescent="0.3">
      <c r="A26" t="s">
        <v>156</v>
      </c>
      <c r="B26" t="s">
        <v>203</v>
      </c>
    </row>
    <row r="27" spans="1:2" x14ac:dyDescent="0.3">
      <c r="A27" s="3" t="s">
        <v>174</v>
      </c>
      <c r="B27" s="4">
        <v>11</v>
      </c>
    </row>
    <row r="28" spans="1:2" x14ac:dyDescent="0.3">
      <c r="A28" s="3" t="s">
        <v>175</v>
      </c>
      <c r="B28" s="4">
        <v>18</v>
      </c>
    </row>
    <row r="29" spans="1:2" x14ac:dyDescent="0.3">
      <c r="A29" s="3" t="s">
        <v>176</v>
      </c>
      <c r="B29" s="4">
        <v>40</v>
      </c>
    </row>
    <row r="30" spans="1:2" x14ac:dyDescent="0.3">
      <c r="A30" s="3" t="s">
        <v>177</v>
      </c>
      <c r="B30" s="4">
        <v>18</v>
      </c>
    </row>
    <row r="31" spans="1:2" x14ac:dyDescent="0.3">
      <c r="A31" s="3" t="s">
        <v>178</v>
      </c>
      <c r="B31" s="4">
        <v>4</v>
      </c>
    </row>
    <row r="32" spans="1:2" x14ac:dyDescent="0.3">
      <c r="A32" s="3" t="s">
        <v>157</v>
      </c>
      <c r="B32" s="4">
        <v>91</v>
      </c>
    </row>
    <row r="35" spans="1:2" x14ac:dyDescent="0.3">
      <c r="A35" t="s">
        <v>156</v>
      </c>
      <c r="B35" t="s">
        <v>203</v>
      </c>
    </row>
    <row r="36" spans="1:2" x14ac:dyDescent="0.3">
      <c r="A36" s="3" t="s">
        <v>174</v>
      </c>
      <c r="B36" s="4">
        <v>11</v>
      </c>
    </row>
    <row r="37" spans="1:2" x14ac:dyDescent="0.3">
      <c r="A37" s="3" t="s">
        <v>175</v>
      </c>
      <c r="B37" s="4">
        <v>18</v>
      </c>
    </row>
    <row r="38" spans="1:2" x14ac:dyDescent="0.3">
      <c r="A38" s="3" t="s">
        <v>176</v>
      </c>
      <c r="B38" s="4">
        <v>40</v>
      </c>
    </row>
    <row r="39" spans="1:2" x14ac:dyDescent="0.3">
      <c r="A39" s="3" t="s">
        <v>177</v>
      </c>
      <c r="B39" s="4">
        <v>18</v>
      </c>
    </row>
    <row r="40" spans="1:2" x14ac:dyDescent="0.3">
      <c r="A40" s="3" t="s">
        <v>178</v>
      </c>
      <c r="B40" s="4">
        <v>4</v>
      </c>
    </row>
    <row r="41" spans="1:2" x14ac:dyDescent="0.3">
      <c r="A41" s="3" t="s">
        <v>157</v>
      </c>
      <c r="B41" s="4">
        <v>91</v>
      </c>
    </row>
    <row r="43" spans="1:2" x14ac:dyDescent="0.3">
      <c r="A43" s="9" t="s">
        <v>205</v>
      </c>
    </row>
    <row r="44" spans="1:2" x14ac:dyDescent="0.3">
      <c r="A44" t="s">
        <v>156</v>
      </c>
      <c r="B44" t="s">
        <v>203</v>
      </c>
    </row>
    <row r="45" spans="1:2" x14ac:dyDescent="0.3">
      <c r="A45" s="3" t="s">
        <v>174</v>
      </c>
      <c r="B45" s="4">
        <v>11</v>
      </c>
    </row>
    <row r="46" spans="1:2" x14ac:dyDescent="0.3">
      <c r="A46" s="3" t="s">
        <v>175</v>
      </c>
      <c r="B46" s="4">
        <v>18</v>
      </c>
    </row>
    <row r="47" spans="1:2" x14ac:dyDescent="0.3">
      <c r="A47" s="3" t="s">
        <v>176</v>
      </c>
      <c r="B47" s="4">
        <v>40</v>
      </c>
    </row>
    <row r="48" spans="1:2" x14ac:dyDescent="0.3">
      <c r="A48" s="3" t="s">
        <v>177</v>
      </c>
      <c r="B48" s="4">
        <v>18</v>
      </c>
    </row>
    <row r="49" spans="1:2" x14ac:dyDescent="0.3">
      <c r="A49" s="3" t="s">
        <v>178</v>
      </c>
      <c r="B49" s="4">
        <v>4</v>
      </c>
    </row>
    <row r="50" spans="1:2" x14ac:dyDescent="0.3">
      <c r="A50" s="3" t="s">
        <v>157</v>
      </c>
      <c r="B50" s="4">
        <v>91</v>
      </c>
    </row>
  </sheetData>
  <pageMargins left="0.7" right="0.7" top="0.75" bottom="0.75" header="0.3" footer="0.3"/>
  <drawing r:id="rId7"/>
  <tableParts count="2">
    <tablePart r:id="rId8"/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35112-13DC-4098-BCAE-BA31F39A1B31}">
  <dimension ref="A1:J41"/>
  <sheetViews>
    <sheetView workbookViewId="0">
      <selection activeCell="A24" sqref="A24:E35"/>
    </sheetView>
  </sheetViews>
  <sheetFormatPr defaultRowHeight="14.4" x14ac:dyDescent="0.3"/>
  <cols>
    <col min="1" max="1" width="16.21875" customWidth="1"/>
    <col min="2" max="2" width="19.21875" customWidth="1"/>
    <col min="3" max="3" width="17.88671875" customWidth="1"/>
    <col min="4" max="4" width="24.6640625" customWidth="1"/>
    <col min="5" max="5" width="12.109375" customWidth="1"/>
    <col min="6" max="6" width="11.6640625" customWidth="1"/>
    <col min="7" max="7" width="15" customWidth="1"/>
    <col min="8" max="8" width="20.44140625" customWidth="1"/>
    <col min="9" max="9" width="17.44140625" customWidth="1"/>
    <col min="10" max="10" width="25.21875" customWidth="1"/>
    <col min="11" max="11" width="10.77734375" customWidth="1"/>
    <col min="12" max="12" width="19.77734375" bestFit="1" customWidth="1"/>
    <col min="13" max="13" width="24.77734375" bestFit="1" customWidth="1"/>
    <col min="14" max="14" width="19.77734375" bestFit="1" customWidth="1"/>
    <col min="15" max="15" width="24.77734375" bestFit="1" customWidth="1"/>
  </cols>
  <sheetData>
    <row r="1" spans="1:10" x14ac:dyDescent="0.3">
      <c r="A1" s="10" t="s">
        <v>206</v>
      </c>
    </row>
    <row r="2" spans="1:10" x14ac:dyDescent="0.3">
      <c r="A2" t="s">
        <v>156</v>
      </c>
      <c r="B2" t="s">
        <v>207</v>
      </c>
      <c r="D2" t="s">
        <v>229</v>
      </c>
      <c r="E2" s="1" t="s">
        <v>167</v>
      </c>
      <c r="F2" s="1" t="s">
        <v>166</v>
      </c>
      <c r="H2" t="s">
        <v>229</v>
      </c>
      <c r="I2" s="1" t="s">
        <v>167</v>
      </c>
      <c r="J2" s="1" t="s">
        <v>166</v>
      </c>
    </row>
    <row r="3" spans="1:10" x14ac:dyDescent="0.3">
      <c r="A3" s="3" t="s">
        <v>166</v>
      </c>
      <c r="B3" s="4">
        <v>30</v>
      </c>
      <c r="D3" s="9" t="s">
        <v>65</v>
      </c>
      <c r="E3" s="13">
        <f t="shared" ref="E3:E9" si="0">I3/SUM(I3:J3)</f>
        <v>0.80219780219780223</v>
      </c>
      <c r="F3" s="13">
        <f>J3/SUM(Table4131840[[#This Row],[Yes]:[No]])</f>
        <v>0.19780219780219779</v>
      </c>
      <c r="H3" s="9" t="s">
        <v>65</v>
      </c>
      <c r="I3" s="4">
        <v>73</v>
      </c>
      <c r="J3" s="4">
        <v>18</v>
      </c>
    </row>
    <row r="4" spans="1:10" x14ac:dyDescent="0.3">
      <c r="A4" s="3" t="s">
        <v>167</v>
      </c>
      <c r="B4" s="4">
        <v>61</v>
      </c>
      <c r="D4" s="9" t="s">
        <v>71</v>
      </c>
      <c r="E4" s="13">
        <f t="shared" si="0"/>
        <v>0.67032967032967028</v>
      </c>
      <c r="F4" s="13">
        <f>J4/SUM(Table4131840[[#This Row],[Yes]:[No]])</f>
        <v>0.32967032967032966</v>
      </c>
      <c r="H4" s="9" t="s">
        <v>71</v>
      </c>
      <c r="I4" s="4">
        <v>61</v>
      </c>
      <c r="J4" s="4">
        <v>30</v>
      </c>
    </row>
    <row r="5" spans="1:10" x14ac:dyDescent="0.3">
      <c r="A5" s="3" t="s">
        <v>157</v>
      </c>
      <c r="B5" s="4">
        <v>91</v>
      </c>
      <c r="D5" s="9" t="s">
        <v>85</v>
      </c>
      <c r="E5" s="13">
        <f t="shared" si="0"/>
        <v>0.5494505494505495</v>
      </c>
      <c r="F5" s="13">
        <f>J5/SUM(Table4131840[[#This Row],[Yes]:[No]])</f>
        <v>0.45054945054945056</v>
      </c>
      <c r="H5" s="9" t="s">
        <v>85</v>
      </c>
      <c r="I5" s="4">
        <v>50</v>
      </c>
      <c r="J5" s="4">
        <v>41</v>
      </c>
    </row>
    <row r="6" spans="1:10" x14ac:dyDescent="0.3">
      <c r="D6" s="9" t="s">
        <v>117</v>
      </c>
      <c r="E6" s="13">
        <f t="shared" si="0"/>
        <v>0.50549450549450547</v>
      </c>
      <c r="F6" s="13">
        <f>J6/SUM(Table4131840[[#This Row],[Yes]:[No]])</f>
        <v>0.49450549450549453</v>
      </c>
      <c r="H6" s="9" t="s">
        <v>117</v>
      </c>
      <c r="I6" s="4">
        <v>46</v>
      </c>
      <c r="J6" s="4">
        <v>45</v>
      </c>
    </row>
    <row r="7" spans="1:10" x14ac:dyDescent="0.3">
      <c r="D7" s="9" t="s">
        <v>121</v>
      </c>
      <c r="E7" s="13">
        <f t="shared" si="0"/>
        <v>0.38461538461538464</v>
      </c>
      <c r="F7" s="13">
        <f>J7/SUM(Table4131840[[#This Row],[Yes]:[No]])</f>
        <v>0.61538461538461542</v>
      </c>
      <c r="H7" s="9" t="s">
        <v>121</v>
      </c>
      <c r="I7" s="4">
        <v>35</v>
      </c>
      <c r="J7" s="4">
        <v>56</v>
      </c>
    </row>
    <row r="8" spans="1:10" x14ac:dyDescent="0.3">
      <c r="A8" t="s">
        <v>156</v>
      </c>
      <c r="B8" t="s">
        <v>208</v>
      </c>
      <c r="D8" s="9" t="s">
        <v>86</v>
      </c>
      <c r="E8" s="13">
        <f t="shared" si="0"/>
        <v>0.36263736263736263</v>
      </c>
      <c r="F8" s="13">
        <f>J8/SUM(Table4131840[[#This Row],[Yes]:[No]])</f>
        <v>0.63736263736263732</v>
      </c>
      <c r="H8" s="9" t="s">
        <v>86</v>
      </c>
      <c r="I8" s="4">
        <v>33</v>
      </c>
      <c r="J8" s="4">
        <v>58</v>
      </c>
    </row>
    <row r="9" spans="1:10" x14ac:dyDescent="0.3">
      <c r="A9" s="3" t="s">
        <v>166</v>
      </c>
      <c r="B9" s="4">
        <v>18</v>
      </c>
      <c r="D9" s="9" t="s">
        <v>123</v>
      </c>
      <c r="E9" s="13">
        <f t="shared" si="0"/>
        <v>0.13186813186813187</v>
      </c>
      <c r="F9" s="13">
        <f>J9/SUM(Table4131840[[#This Row],[Yes]:[No]])</f>
        <v>0.86813186813186816</v>
      </c>
      <c r="H9" s="9" t="s">
        <v>123</v>
      </c>
      <c r="I9" s="4">
        <v>12</v>
      </c>
      <c r="J9" s="4">
        <v>79</v>
      </c>
    </row>
    <row r="10" spans="1:10" x14ac:dyDescent="0.3">
      <c r="A10" s="3" t="s">
        <v>167</v>
      </c>
      <c r="B10" s="4">
        <v>73</v>
      </c>
    </row>
    <row r="11" spans="1:10" x14ac:dyDescent="0.3">
      <c r="A11" s="3" t="s">
        <v>157</v>
      </c>
      <c r="B11" s="4">
        <v>91</v>
      </c>
    </row>
    <row r="14" spans="1:10" x14ac:dyDescent="0.3">
      <c r="A14" t="s">
        <v>156</v>
      </c>
      <c r="B14" t="s">
        <v>209</v>
      </c>
    </row>
    <row r="15" spans="1:10" x14ac:dyDescent="0.3">
      <c r="A15" s="3" t="s">
        <v>166</v>
      </c>
      <c r="B15" s="4">
        <v>45</v>
      </c>
    </row>
    <row r="16" spans="1:10" x14ac:dyDescent="0.3">
      <c r="A16" s="3" t="s">
        <v>167</v>
      </c>
      <c r="B16" s="4">
        <v>46</v>
      </c>
    </row>
    <row r="17" spans="1:2" x14ac:dyDescent="0.3">
      <c r="A17" s="3" t="s">
        <v>157</v>
      </c>
      <c r="B17" s="4">
        <v>91</v>
      </c>
    </row>
    <row r="20" spans="1:2" x14ac:dyDescent="0.3">
      <c r="A20" t="s">
        <v>156</v>
      </c>
      <c r="B20" t="s">
        <v>210</v>
      </c>
    </row>
    <row r="21" spans="1:2" x14ac:dyDescent="0.3">
      <c r="A21" s="3" t="s">
        <v>166</v>
      </c>
      <c r="B21" s="4">
        <v>41</v>
      </c>
    </row>
    <row r="22" spans="1:2" x14ac:dyDescent="0.3">
      <c r="A22" s="3" t="s">
        <v>167</v>
      </c>
      <c r="B22" s="4">
        <v>50</v>
      </c>
    </row>
    <row r="23" spans="1:2" x14ac:dyDescent="0.3">
      <c r="A23" s="3" t="s">
        <v>157</v>
      </c>
      <c r="B23" s="4">
        <v>91</v>
      </c>
    </row>
    <row r="26" spans="1:2" x14ac:dyDescent="0.3">
      <c r="A26" t="s">
        <v>156</v>
      </c>
      <c r="B26" t="s">
        <v>211</v>
      </c>
    </row>
    <row r="27" spans="1:2" x14ac:dyDescent="0.3">
      <c r="A27" s="3" t="s">
        <v>166</v>
      </c>
      <c r="B27" s="4">
        <v>58</v>
      </c>
    </row>
    <row r="28" spans="1:2" x14ac:dyDescent="0.3">
      <c r="A28" s="3" t="s">
        <v>167</v>
      </c>
      <c r="B28" s="4">
        <v>33</v>
      </c>
    </row>
    <row r="29" spans="1:2" x14ac:dyDescent="0.3">
      <c r="A29" s="3" t="s">
        <v>157</v>
      </c>
      <c r="B29" s="4">
        <v>91</v>
      </c>
    </row>
    <row r="32" spans="1:2" x14ac:dyDescent="0.3">
      <c r="A32" t="s">
        <v>156</v>
      </c>
      <c r="B32" t="s">
        <v>212</v>
      </c>
    </row>
    <row r="33" spans="1:2" x14ac:dyDescent="0.3">
      <c r="A33" s="3" t="s">
        <v>166</v>
      </c>
      <c r="B33" s="4">
        <v>56</v>
      </c>
    </row>
    <row r="34" spans="1:2" x14ac:dyDescent="0.3">
      <c r="A34" s="3" t="s">
        <v>167</v>
      </c>
      <c r="B34" s="4">
        <v>35</v>
      </c>
    </row>
    <row r="35" spans="1:2" x14ac:dyDescent="0.3">
      <c r="A35" s="3" t="s">
        <v>157</v>
      </c>
      <c r="B35" s="4">
        <v>91</v>
      </c>
    </row>
    <row r="38" spans="1:2" x14ac:dyDescent="0.3">
      <c r="A38" t="s">
        <v>156</v>
      </c>
      <c r="B38" t="s">
        <v>213</v>
      </c>
    </row>
    <row r="39" spans="1:2" x14ac:dyDescent="0.3">
      <c r="A39" s="3" t="s">
        <v>166</v>
      </c>
      <c r="B39" s="4">
        <v>79</v>
      </c>
    </row>
    <row r="40" spans="1:2" x14ac:dyDescent="0.3">
      <c r="A40" s="3" t="s">
        <v>167</v>
      </c>
      <c r="B40" s="4">
        <v>12</v>
      </c>
    </row>
    <row r="41" spans="1:2" x14ac:dyDescent="0.3">
      <c r="A41" s="3" t="s">
        <v>157</v>
      </c>
      <c r="B41" s="4">
        <v>91</v>
      </c>
    </row>
  </sheetData>
  <pageMargins left="0.7" right="0.7" top="0.75" bottom="0.75" header="0.3" footer="0.3"/>
  <drawing r:id="rId8"/>
  <tableParts count="2"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7705-72D7-4472-A0E8-46F0D63A3BEB}">
  <dimension ref="A1:C92"/>
  <sheetViews>
    <sheetView workbookViewId="0">
      <selection activeCell="A24" sqref="A24:E35"/>
    </sheetView>
  </sheetViews>
  <sheetFormatPr defaultRowHeight="14.4" x14ac:dyDescent="0.3"/>
  <cols>
    <col min="1" max="2" width="15.44140625" customWidth="1"/>
    <col min="3" max="3" width="18.33203125" customWidth="1"/>
    <col min="4" max="9" width="9" customWidth="1"/>
    <col min="10" max="10" width="24.77734375" bestFit="1" customWidth="1"/>
    <col min="11" max="11" width="19.77734375" bestFit="1" customWidth="1"/>
    <col min="12" max="12" width="24.77734375" bestFit="1" customWidth="1"/>
  </cols>
  <sheetData>
    <row r="1" spans="1:3" x14ac:dyDescent="0.3">
      <c r="A1" s="1" t="s">
        <v>138</v>
      </c>
      <c r="B1" s="1" t="s">
        <v>154</v>
      </c>
      <c r="C1" s="4"/>
    </row>
    <row r="2" spans="1:3" x14ac:dyDescent="0.3">
      <c r="A2">
        <v>8</v>
      </c>
      <c r="B2">
        <v>9</v>
      </c>
      <c r="C2" s="4"/>
    </row>
    <row r="3" spans="1:3" x14ac:dyDescent="0.3">
      <c r="A3">
        <v>7</v>
      </c>
      <c r="B3">
        <v>6</v>
      </c>
      <c r="C3" s="4"/>
    </row>
    <row r="4" spans="1:3" x14ac:dyDescent="0.3">
      <c r="A4">
        <v>5</v>
      </c>
      <c r="B4">
        <v>6</v>
      </c>
      <c r="C4" s="4"/>
    </row>
    <row r="5" spans="1:3" x14ac:dyDescent="0.3">
      <c r="A5">
        <v>5</v>
      </c>
      <c r="B5">
        <v>9</v>
      </c>
      <c r="C5" s="4"/>
    </row>
    <row r="6" spans="1:3" x14ac:dyDescent="0.3">
      <c r="A6">
        <v>4</v>
      </c>
      <c r="B6">
        <v>8</v>
      </c>
      <c r="C6" s="4"/>
    </row>
    <row r="7" spans="1:3" x14ac:dyDescent="0.3">
      <c r="A7">
        <v>5</v>
      </c>
      <c r="B7">
        <v>6</v>
      </c>
      <c r="C7" s="4"/>
    </row>
    <row r="8" spans="1:3" x14ac:dyDescent="0.3">
      <c r="A8">
        <v>7</v>
      </c>
      <c r="B8">
        <v>10</v>
      </c>
      <c r="C8" s="4"/>
    </row>
    <row r="9" spans="1:3" x14ac:dyDescent="0.3">
      <c r="A9">
        <v>6</v>
      </c>
      <c r="B9">
        <v>8</v>
      </c>
      <c r="C9" s="4"/>
    </row>
    <row r="10" spans="1:3" x14ac:dyDescent="0.3">
      <c r="A10">
        <v>6</v>
      </c>
      <c r="B10">
        <v>8</v>
      </c>
    </row>
    <row r="11" spans="1:3" x14ac:dyDescent="0.3">
      <c r="A11">
        <v>4</v>
      </c>
      <c r="B11">
        <v>7</v>
      </c>
    </row>
    <row r="12" spans="1:3" x14ac:dyDescent="0.3">
      <c r="A12">
        <v>4</v>
      </c>
      <c r="B12">
        <v>10</v>
      </c>
    </row>
    <row r="13" spans="1:3" x14ac:dyDescent="0.3">
      <c r="A13">
        <v>6</v>
      </c>
      <c r="B13">
        <v>4</v>
      </c>
    </row>
    <row r="14" spans="1:3" x14ac:dyDescent="0.3">
      <c r="A14">
        <v>9</v>
      </c>
      <c r="B14">
        <v>10</v>
      </c>
    </row>
    <row r="15" spans="1:3" x14ac:dyDescent="0.3">
      <c r="A15">
        <v>9</v>
      </c>
      <c r="B15">
        <v>9</v>
      </c>
    </row>
    <row r="16" spans="1:3" x14ac:dyDescent="0.3">
      <c r="A16">
        <v>7</v>
      </c>
      <c r="B16">
        <v>10</v>
      </c>
    </row>
    <row r="17" spans="1:2" x14ac:dyDescent="0.3">
      <c r="A17">
        <v>6</v>
      </c>
      <c r="B17">
        <v>4</v>
      </c>
    </row>
    <row r="18" spans="1:2" x14ac:dyDescent="0.3">
      <c r="A18">
        <v>1</v>
      </c>
      <c r="B18">
        <v>3</v>
      </c>
    </row>
    <row r="19" spans="1:2" x14ac:dyDescent="0.3">
      <c r="A19">
        <v>8</v>
      </c>
      <c r="B19">
        <v>8</v>
      </c>
    </row>
    <row r="20" spans="1:2" x14ac:dyDescent="0.3">
      <c r="A20">
        <v>7</v>
      </c>
      <c r="B20">
        <v>6</v>
      </c>
    </row>
    <row r="21" spans="1:2" x14ac:dyDescent="0.3">
      <c r="A21">
        <v>6</v>
      </c>
      <c r="B21">
        <v>6</v>
      </c>
    </row>
    <row r="22" spans="1:2" x14ac:dyDescent="0.3">
      <c r="A22">
        <v>6</v>
      </c>
      <c r="B22">
        <v>8</v>
      </c>
    </row>
    <row r="23" spans="1:2" x14ac:dyDescent="0.3">
      <c r="A23">
        <v>7</v>
      </c>
      <c r="B23">
        <v>4</v>
      </c>
    </row>
    <row r="24" spans="1:2" x14ac:dyDescent="0.3">
      <c r="A24">
        <v>7</v>
      </c>
      <c r="B24">
        <v>7</v>
      </c>
    </row>
    <row r="25" spans="1:2" x14ac:dyDescent="0.3">
      <c r="A25">
        <v>5</v>
      </c>
      <c r="B25">
        <v>7</v>
      </c>
    </row>
    <row r="26" spans="1:2" x14ac:dyDescent="0.3">
      <c r="A26">
        <v>4</v>
      </c>
      <c r="B26">
        <v>6</v>
      </c>
    </row>
    <row r="27" spans="1:2" x14ac:dyDescent="0.3">
      <c r="A27">
        <v>5</v>
      </c>
      <c r="B27">
        <v>8</v>
      </c>
    </row>
    <row r="28" spans="1:2" x14ac:dyDescent="0.3">
      <c r="A28">
        <v>7</v>
      </c>
      <c r="B28">
        <v>9</v>
      </c>
    </row>
    <row r="29" spans="1:2" x14ac:dyDescent="0.3">
      <c r="A29">
        <v>3</v>
      </c>
      <c r="B29">
        <v>7</v>
      </c>
    </row>
    <row r="30" spans="1:2" x14ac:dyDescent="0.3">
      <c r="A30">
        <v>6</v>
      </c>
      <c r="B30">
        <v>10</v>
      </c>
    </row>
    <row r="31" spans="1:2" x14ac:dyDescent="0.3">
      <c r="A31">
        <v>5</v>
      </c>
      <c r="B31">
        <v>4</v>
      </c>
    </row>
    <row r="32" spans="1:2" x14ac:dyDescent="0.3">
      <c r="A32">
        <v>5</v>
      </c>
      <c r="B32">
        <v>7</v>
      </c>
    </row>
    <row r="33" spans="1:2" x14ac:dyDescent="0.3">
      <c r="A33">
        <v>6</v>
      </c>
      <c r="B33">
        <v>6</v>
      </c>
    </row>
    <row r="34" spans="1:2" x14ac:dyDescent="0.3">
      <c r="A34">
        <v>5</v>
      </c>
      <c r="B34">
        <v>5</v>
      </c>
    </row>
    <row r="35" spans="1:2" x14ac:dyDescent="0.3">
      <c r="A35">
        <v>7</v>
      </c>
      <c r="B35">
        <v>4</v>
      </c>
    </row>
    <row r="36" spans="1:2" x14ac:dyDescent="0.3">
      <c r="A36">
        <v>6</v>
      </c>
      <c r="B36">
        <v>7</v>
      </c>
    </row>
    <row r="37" spans="1:2" x14ac:dyDescent="0.3">
      <c r="A37">
        <v>8</v>
      </c>
      <c r="B37">
        <v>9</v>
      </c>
    </row>
    <row r="38" spans="1:2" x14ac:dyDescent="0.3">
      <c r="A38">
        <v>10</v>
      </c>
      <c r="B38">
        <v>9</v>
      </c>
    </row>
    <row r="39" spans="1:2" x14ac:dyDescent="0.3">
      <c r="A39">
        <v>8</v>
      </c>
      <c r="B39">
        <v>10</v>
      </c>
    </row>
    <row r="40" spans="1:2" x14ac:dyDescent="0.3">
      <c r="A40">
        <v>7</v>
      </c>
      <c r="B40">
        <v>7</v>
      </c>
    </row>
    <row r="41" spans="1:2" x14ac:dyDescent="0.3">
      <c r="A41">
        <v>7</v>
      </c>
      <c r="B41">
        <v>8</v>
      </c>
    </row>
    <row r="42" spans="1:2" x14ac:dyDescent="0.3">
      <c r="A42">
        <v>7</v>
      </c>
      <c r="B42">
        <v>7</v>
      </c>
    </row>
    <row r="43" spans="1:2" x14ac:dyDescent="0.3">
      <c r="A43">
        <v>5</v>
      </c>
      <c r="B43">
        <v>8</v>
      </c>
    </row>
    <row r="44" spans="1:2" x14ac:dyDescent="0.3">
      <c r="A44">
        <v>8</v>
      </c>
      <c r="B44">
        <v>9</v>
      </c>
    </row>
    <row r="45" spans="1:2" x14ac:dyDescent="0.3">
      <c r="A45">
        <v>5</v>
      </c>
      <c r="B45">
        <v>9</v>
      </c>
    </row>
    <row r="46" spans="1:2" x14ac:dyDescent="0.3">
      <c r="A46">
        <v>6</v>
      </c>
      <c r="B46">
        <v>10</v>
      </c>
    </row>
    <row r="47" spans="1:2" x14ac:dyDescent="0.3">
      <c r="A47">
        <v>3</v>
      </c>
      <c r="B47">
        <v>10</v>
      </c>
    </row>
    <row r="48" spans="1:2" x14ac:dyDescent="0.3">
      <c r="A48">
        <v>8</v>
      </c>
      <c r="B48">
        <v>3</v>
      </c>
    </row>
    <row r="49" spans="1:2" x14ac:dyDescent="0.3">
      <c r="A49">
        <v>7</v>
      </c>
      <c r="B49">
        <v>10</v>
      </c>
    </row>
    <row r="50" spans="1:2" x14ac:dyDescent="0.3">
      <c r="A50">
        <v>9</v>
      </c>
      <c r="B50">
        <v>10</v>
      </c>
    </row>
    <row r="51" spans="1:2" x14ac:dyDescent="0.3">
      <c r="A51">
        <v>7</v>
      </c>
      <c r="B51">
        <v>8</v>
      </c>
    </row>
    <row r="52" spans="1:2" x14ac:dyDescent="0.3">
      <c r="A52">
        <v>3</v>
      </c>
      <c r="B52">
        <v>8</v>
      </c>
    </row>
    <row r="53" spans="1:2" x14ac:dyDescent="0.3">
      <c r="A53">
        <v>4</v>
      </c>
      <c r="B53">
        <v>5</v>
      </c>
    </row>
    <row r="54" spans="1:2" x14ac:dyDescent="0.3">
      <c r="A54">
        <v>7</v>
      </c>
      <c r="B54">
        <v>6</v>
      </c>
    </row>
    <row r="55" spans="1:2" x14ac:dyDescent="0.3">
      <c r="A55">
        <v>5</v>
      </c>
      <c r="B55">
        <v>9</v>
      </c>
    </row>
    <row r="56" spans="1:2" x14ac:dyDescent="0.3">
      <c r="A56">
        <v>5</v>
      </c>
      <c r="B56">
        <v>7</v>
      </c>
    </row>
    <row r="57" spans="1:2" x14ac:dyDescent="0.3">
      <c r="A57">
        <v>6</v>
      </c>
      <c r="B57">
        <v>10</v>
      </c>
    </row>
    <row r="58" spans="1:2" x14ac:dyDescent="0.3">
      <c r="A58">
        <v>5</v>
      </c>
      <c r="B58">
        <v>8</v>
      </c>
    </row>
    <row r="59" spans="1:2" x14ac:dyDescent="0.3">
      <c r="A59">
        <v>8</v>
      </c>
      <c r="B59">
        <v>8</v>
      </c>
    </row>
    <row r="60" spans="1:2" x14ac:dyDescent="0.3">
      <c r="A60">
        <v>4</v>
      </c>
      <c r="B60">
        <v>10</v>
      </c>
    </row>
    <row r="61" spans="1:2" x14ac:dyDescent="0.3">
      <c r="A61">
        <v>5</v>
      </c>
      <c r="B61">
        <v>10</v>
      </c>
    </row>
    <row r="62" spans="1:2" x14ac:dyDescent="0.3">
      <c r="A62">
        <v>6</v>
      </c>
      <c r="B62">
        <v>10</v>
      </c>
    </row>
    <row r="63" spans="1:2" x14ac:dyDescent="0.3">
      <c r="A63">
        <v>4</v>
      </c>
      <c r="B63">
        <v>10</v>
      </c>
    </row>
    <row r="64" spans="1:2" x14ac:dyDescent="0.3">
      <c r="A64">
        <v>8</v>
      </c>
      <c r="B64">
        <v>9</v>
      </c>
    </row>
    <row r="65" spans="1:2" x14ac:dyDescent="0.3">
      <c r="A65">
        <v>6</v>
      </c>
      <c r="B65">
        <v>6</v>
      </c>
    </row>
    <row r="66" spans="1:2" x14ac:dyDescent="0.3">
      <c r="A66">
        <v>7</v>
      </c>
      <c r="B66">
        <v>8</v>
      </c>
    </row>
    <row r="67" spans="1:2" x14ac:dyDescent="0.3">
      <c r="A67">
        <v>5</v>
      </c>
      <c r="B67">
        <v>3</v>
      </c>
    </row>
    <row r="68" spans="1:2" x14ac:dyDescent="0.3">
      <c r="A68">
        <v>8</v>
      </c>
      <c r="B68">
        <v>6</v>
      </c>
    </row>
    <row r="69" spans="1:2" x14ac:dyDescent="0.3">
      <c r="A69">
        <v>1</v>
      </c>
      <c r="B69">
        <v>10</v>
      </c>
    </row>
    <row r="70" spans="1:2" x14ac:dyDescent="0.3">
      <c r="A70">
        <v>6</v>
      </c>
      <c r="B70">
        <v>9</v>
      </c>
    </row>
    <row r="71" spans="1:2" x14ac:dyDescent="0.3">
      <c r="A71">
        <v>4</v>
      </c>
      <c r="B71">
        <v>6</v>
      </c>
    </row>
    <row r="72" spans="1:2" x14ac:dyDescent="0.3">
      <c r="A72">
        <v>9</v>
      </c>
      <c r="B72">
        <v>10</v>
      </c>
    </row>
    <row r="73" spans="1:2" x14ac:dyDescent="0.3">
      <c r="A73">
        <v>10</v>
      </c>
      <c r="B73">
        <v>10</v>
      </c>
    </row>
    <row r="74" spans="1:2" x14ac:dyDescent="0.3">
      <c r="A74">
        <v>8</v>
      </c>
      <c r="B74">
        <v>10</v>
      </c>
    </row>
    <row r="75" spans="1:2" x14ac:dyDescent="0.3">
      <c r="A75">
        <v>6</v>
      </c>
      <c r="B75">
        <v>5</v>
      </c>
    </row>
    <row r="76" spans="1:2" x14ac:dyDescent="0.3">
      <c r="A76">
        <v>5</v>
      </c>
      <c r="B76">
        <v>5</v>
      </c>
    </row>
    <row r="77" spans="1:2" x14ac:dyDescent="0.3">
      <c r="A77">
        <v>4</v>
      </c>
      <c r="B77">
        <v>7</v>
      </c>
    </row>
    <row r="78" spans="1:2" x14ac:dyDescent="0.3">
      <c r="A78">
        <v>7</v>
      </c>
      <c r="B78">
        <v>10</v>
      </c>
    </row>
    <row r="79" spans="1:2" x14ac:dyDescent="0.3">
      <c r="A79">
        <v>4</v>
      </c>
      <c r="B79">
        <v>8</v>
      </c>
    </row>
    <row r="80" spans="1:2" x14ac:dyDescent="0.3">
      <c r="A80">
        <v>4</v>
      </c>
      <c r="B80">
        <v>7</v>
      </c>
    </row>
    <row r="81" spans="1:2" x14ac:dyDescent="0.3">
      <c r="A81">
        <v>8</v>
      </c>
      <c r="B81">
        <v>8</v>
      </c>
    </row>
    <row r="82" spans="1:2" x14ac:dyDescent="0.3">
      <c r="A82">
        <v>8</v>
      </c>
      <c r="B82">
        <v>8</v>
      </c>
    </row>
    <row r="83" spans="1:2" x14ac:dyDescent="0.3">
      <c r="A83">
        <v>3</v>
      </c>
      <c r="B83">
        <v>3</v>
      </c>
    </row>
    <row r="84" spans="1:2" x14ac:dyDescent="0.3">
      <c r="A84">
        <v>7</v>
      </c>
      <c r="B84">
        <v>8</v>
      </c>
    </row>
    <row r="85" spans="1:2" x14ac:dyDescent="0.3">
      <c r="A85">
        <v>5</v>
      </c>
      <c r="B85">
        <v>7</v>
      </c>
    </row>
    <row r="86" spans="1:2" x14ac:dyDescent="0.3">
      <c r="A86">
        <v>6</v>
      </c>
      <c r="B86">
        <v>6</v>
      </c>
    </row>
    <row r="87" spans="1:2" x14ac:dyDescent="0.3">
      <c r="A87">
        <v>1</v>
      </c>
      <c r="B87">
        <v>6</v>
      </c>
    </row>
    <row r="88" spans="1:2" x14ac:dyDescent="0.3">
      <c r="A88">
        <v>8</v>
      </c>
      <c r="B88">
        <v>7</v>
      </c>
    </row>
    <row r="89" spans="1:2" x14ac:dyDescent="0.3">
      <c r="A89">
        <v>6</v>
      </c>
      <c r="B89">
        <v>7</v>
      </c>
    </row>
    <row r="90" spans="1:2" x14ac:dyDescent="0.3">
      <c r="A90">
        <v>9</v>
      </c>
      <c r="B90">
        <v>10</v>
      </c>
    </row>
    <row r="91" spans="1:2" x14ac:dyDescent="0.3">
      <c r="A91">
        <v>2</v>
      </c>
      <c r="B91">
        <v>2</v>
      </c>
    </row>
    <row r="92" spans="1:2" x14ac:dyDescent="0.3">
      <c r="A92">
        <v>2</v>
      </c>
      <c r="B9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DashBoard</vt:lpstr>
      <vt:lpstr>Survey_AI</vt:lpstr>
      <vt:lpstr>Cleaned Data</vt:lpstr>
      <vt:lpstr>Awareness and Impact of AI</vt:lpstr>
      <vt:lpstr>Common AI sources of students </vt:lpstr>
      <vt:lpstr>Societal Effects</vt:lpstr>
      <vt:lpstr>Economic Impacts</vt:lpstr>
      <vt:lpstr>Areas</vt:lpstr>
      <vt:lpstr>Scatter Plot</vt:lpstr>
      <vt:lpstr>AI Influence</vt:lpstr>
      <vt:lpstr>Demographics</vt:lpstr>
      <vt:lpstr>Variable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 Megwe</cp:lastModifiedBy>
  <cp:lastPrinted>2025-04-20T13:43:28Z</cp:lastPrinted>
  <dcterms:created xsi:type="dcterms:W3CDTF">2025-04-15T05:01:50Z</dcterms:created>
  <dcterms:modified xsi:type="dcterms:W3CDTF">2025-04-21T18:53:31Z</dcterms:modified>
</cp:coreProperties>
</file>