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v2" sheetId="50" r:id="rId1"/>
    <sheet name="v3" sheetId="51" r:id="rId2"/>
  </sheets>
  <calcPr calcId="144525"/>
</workbook>
</file>

<file path=xl/comments1.xml><?xml version="1.0" encoding="utf-8"?>
<comments xmlns="http://schemas.openxmlformats.org/spreadsheetml/2006/main">
  <authors>
    <author>luciano zeidler</author>
  </authors>
  <commentList>
    <comment ref="O18" authorId="0">
      <text>
        <r>
          <rPr>
            <b/>
            <sz val="9"/>
            <rFont val="Segoe UI"/>
            <charset val="134"/>
          </rPr>
          <t>RETORNO SOBRE O INVESTIMENTO
(% DE LUCRO)</t>
        </r>
      </text>
    </comment>
    <comment ref="O19" authorId="0">
      <text>
        <r>
          <rPr>
            <b/>
            <sz val="9"/>
            <rFont val="Segoe UI"/>
            <charset val="134"/>
          </rPr>
          <t>DESVIO PADRÃO</t>
        </r>
        <r>
          <rPr>
            <sz val="9"/>
            <rFont val="Segoe UI"/>
            <charset val="134"/>
          </rPr>
          <t xml:space="preserve">
</t>
        </r>
      </text>
    </comment>
    <comment ref="O20" authorId="0">
      <text>
        <r>
          <rPr>
            <b/>
            <sz val="9"/>
            <rFont val="Segoe UI"/>
            <charset val="134"/>
          </rPr>
          <t>INTERVALO DE CONFIANÇA</t>
        </r>
        <r>
          <rPr>
            <sz val="9"/>
            <rFont val="Segoe UI"/>
            <charset val="134"/>
          </rPr>
          <t xml:space="preserve">
</t>
        </r>
      </text>
    </comment>
    <comment ref="O23" authorId="0">
      <text>
        <r>
          <rPr>
            <b/>
            <sz val="9"/>
            <rFont val="Segoe UI"/>
            <charset val="134"/>
          </rPr>
          <t>MONTANTE MÁXIMO</t>
        </r>
        <r>
          <rPr>
            <sz val="9"/>
            <rFont val="Segoe UI"/>
            <charset val="134"/>
          </rPr>
          <t xml:space="preserve">
</t>
        </r>
      </text>
    </comment>
    <comment ref="H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K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O24" authorId="0">
      <text>
        <r>
          <rPr>
            <b/>
            <sz val="9"/>
            <rFont val="Segoe UI"/>
            <charset val="134"/>
          </rPr>
          <t xml:space="preserve">MONTANTE MÍNIMO
</t>
        </r>
        <r>
          <rPr>
            <sz val="9"/>
            <rFont val="Segoe UI"/>
            <charset val="134"/>
          </rPr>
          <t xml:space="preserve">
</t>
        </r>
      </text>
    </comment>
    <comment ref="O25" authorId="0">
      <text>
        <r>
          <rPr>
            <b/>
            <sz val="9"/>
            <rFont val="Segoe UI"/>
            <charset val="134"/>
          </rPr>
          <t>QUEDA MÁXIMA DO LUCRO ACUMULADO</t>
        </r>
        <r>
          <rPr>
            <sz val="9"/>
            <rFont val="Segoe UI"/>
            <charset val="134"/>
          </rPr>
          <t xml:space="preserve">
</t>
        </r>
      </text>
    </comment>
    <comment ref="O26" authorId="0">
      <text>
        <r>
          <rPr>
            <b/>
            <sz val="9"/>
            <rFont val="Segoe UI"/>
            <charset val="134"/>
          </rPr>
          <t>STAKE % BANCA QUE JÁ TERIA LEVADO À RUÍNA TOTAL</t>
        </r>
      </text>
    </comment>
    <comment ref="O27" authorId="0">
      <text>
        <r>
          <rPr>
            <b/>
            <sz val="9"/>
            <rFont val="Segoe UI"/>
            <charset val="134"/>
          </rPr>
          <t>STAKE % BANCA
QUE TERIA PERDIDO
50% DA BANCA</t>
        </r>
      </text>
    </comment>
  </commentList>
</comments>
</file>

<file path=xl/comments2.xml><?xml version="1.0" encoding="utf-8"?>
<comments xmlns="http://schemas.openxmlformats.org/spreadsheetml/2006/main">
  <authors>
    <author>luciano zeidler</author>
  </authors>
  <commentList>
    <comment ref="O18" authorId="0">
      <text>
        <r>
          <rPr>
            <b/>
            <sz val="9"/>
            <rFont val="Segoe UI"/>
            <charset val="134"/>
          </rPr>
          <t>RETORNO SOBRE O INVESTIMENTO
(% DE LUCRO)</t>
        </r>
      </text>
    </comment>
    <comment ref="O19" authorId="0">
      <text>
        <r>
          <rPr>
            <b/>
            <sz val="9"/>
            <rFont val="Segoe UI"/>
            <charset val="134"/>
          </rPr>
          <t>DESVIO PADRÃO</t>
        </r>
        <r>
          <rPr>
            <sz val="9"/>
            <rFont val="Segoe UI"/>
            <charset val="134"/>
          </rPr>
          <t xml:space="preserve">
</t>
        </r>
      </text>
    </comment>
    <comment ref="O20" authorId="0">
      <text>
        <r>
          <rPr>
            <b/>
            <sz val="9"/>
            <rFont val="Segoe UI"/>
            <charset val="134"/>
          </rPr>
          <t>INTERVALO DE CONFIANÇA</t>
        </r>
        <r>
          <rPr>
            <sz val="9"/>
            <rFont val="Segoe UI"/>
            <charset val="134"/>
          </rPr>
          <t xml:space="preserve">
</t>
        </r>
      </text>
    </comment>
    <comment ref="O23" authorId="0">
      <text>
        <r>
          <rPr>
            <b/>
            <sz val="9"/>
            <rFont val="Segoe UI"/>
            <charset val="134"/>
          </rPr>
          <t>MONTANTE MÁXIMO</t>
        </r>
        <r>
          <rPr>
            <sz val="9"/>
            <rFont val="Segoe UI"/>
            <charset val="134"/>
          </rPr>
          <t xml:space="preserve">
</t>
        </r>
      </text>
    </comment>
    <comment ref="H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K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O24" authorId="0">
      <text>
        <r>
          <rPr>
            <b/>
            <sz val="9"/>
            <rFont val="Segoe UI"/>
            <charset val="134"/>
          </rPr>
          <t xml:space="preserve">MONTANTE MÍNIMO
</t>
        </r>
        <r>
          <rPr>
            <sz val="9"/>
            <rFont val="Segoe UI"/>
            <charset val="134"/>
          </rPr>
          <t xml:space="preserve">
</t>
        </r>
      </text>
    </comment>
    <comment ref="O25" authorId="0">
      <text>
        <r>
          <rPr>
            <b/>
            <sz val="9"/>
            <rFont val="Segoe UI"/>
            <charset val="134"/>
          </rPr>
          <t>QUEDA MÁXIMA DO LUCRO ACUMULADO</t>
        </r>
        <r>
          <rPr>
            <sz val="9"/>
            <rFont val="Segoe UI"/>
            <charset val="134"/>
          </rPr>
          <t xml:space="preserve">
</t>
        </r>
      </text>
    </comment>
    <comment ref="O26" authorId="0">
      <text>
        <r>
          <rPr>
            <b/>
            <sz val="9"/>
            <rFont val="Segoe UI"/>
            <charset val="134"/>
          </rPr>
          <t>STAKE % BANCA QUE JÁ TERIA LEVADO À RUÍNA TOTAL</t>
        </r>
      </text>
    </comment>
    <comment ref="O27" authorId="0">
      <text>
        <r>
          <rPr>
            <b/>
            <sz val="9"/>
            <rFont val="Segoe UI"/>
            <charset val="134"/>
          </rPr>
          <t>STAKE % BANCA
QUE TERIA PERDIDO
50% DA BANCA</t>
        </r>
      </text>
    </comment>
  </commentList>
</comments>
</file>

<file path=xl/sharedStrings.xml><?xml version="1.0" encoding="utf-8"?>
<sst xmlns="http://schemas.openxmlformats.org/spreadsheetml/2006/main" count="192" uniqueCount="62">
  <si>
    <t>100 ENTRADAS</t>
  </si>
  <si>
    <t>WINR</t>
  </si>
  <si>
    <t>ACUM</t>
  </si>
  <si>
    <t>PICO</t>
  </si>
  <si>
    <t>DD</t>
  </si>
  <si>
    <t>BDBBDBBDBBDBBDBBDBBDBBDBBDBBDBBDBBDBBDBBDBBDBBDBBDBBDBBDBBDBBDBBDBBDBBDBBDBBDBBDBBDBBDBBDBBDBBDBBDBB</t>
  </si>
  <si>
    <t>BLOCO 1</t>
  </si>
  <si>
    <t>VOLUME</t>
  </si>
  <si>
    <t>Stake</t>
  </si>
  <si>
    <t>Performance Backtest</t>
  </si>
  <si>
    <t>MÉDIA</t>
  </si>
  <si>
    <t>Tamanho do bloco</t>
  </si>
  <si>
    <t>Acurácia</t>
  </si>
  <si>
    <t>DP</t>
  </si>
  <si>
    <t>#</t>
  </si>
  <si>
    <t>Bloco</t>
  </si>
  <si>
    <t>Retorno</t>
  </si>
  <si>
    <t>Média Gain</t>
  </si>
  <si>
    <t>Bloco 1</t>
  </si>
  <si>
    <t>ROI</t>
  </si>
  <si>
    <t>BLOCO 2</t>
  </si>
  <si>
    <t>Bloco 2</t>
  </si>
  <si>
    <t>Bloco 3</t>
  </si>
  <si>
    <t>Bloco 4</t>
  </si>
  <si>
    <t>Bloco 5</t>
  </si>
  <si>
    <t>Bloco 6</t>
  </si>
  <si>
    <t>BLOCO 3</t>
  </si>
  <si>
    <t>Bloco 7</t>
  </si>
  <si>
    <t>Bloco 8</t>
  </si>
  <si>
    <t>Bloco 9</t>
  </si>
  <si>
    <t>Bloco 10</t>
  </si>
  <si>
    <r>
      <rPr>
        <b/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8" tint="-0.499984740745262"/>
        <rFont val="Calibri"/>
        <charset val="134"/>
        <scheme val="minor"/>
      </rPr>
      <t>PREVISÃO 1o BLOCO</t>
    </r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</si>
  <si>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2o BLOCO</t>
    </r>
  </si>
  <si>
    <t xml:space="preserve">       DADOS DO MÉTODO</t>
  </si>
  <si>
    <t>Soma</t>
  </si>
  <si>
    <t>BLOCO 4</t>
  </si>
  <si>
    <t>R</t>
  </si>
  <si>
    <t>max</t>
  </si>
  <si>
    <t>WINRATE</t>
  </si>
  <si>
    <t>Média</t>
  </si>
  <si>
    <t>O</t>
  </si>
  <si>
    <t>intconf</t>
  </si>
  <si>
    <t>REDS %</t>
  </si>
  <si>
    <t>I</t>
  </si>
  <si>
    <t>min</t>
  </si>
  <si>
    <t>LUCRO</t>
  </si>
  <si>
    <t>%</t>
  </si>
  <si>
    <t>Risco</t>
  </si>
  <si>
    <t xml:space="preserve">     PREVISÃO 3o BLOCO</t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</si>
  <si>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4o BLOCO</t>
    </r>
  </si>
  <si>
    <t>INTCONF</t>
  </si>
  <si>
    <t>MÉD+INT</t>
  </si>
  <si>
    <t>BLOCO 1+2 VOL 200</t>
  </si>
  <si>
    <t>MÉD-INT</t>
  </si>
  <si>
    <t>MAX ACUM</t>
  </si>
  <si>
    <t>MÍN ACUM</t>
  </si>
  <si>
    <t>MAX DD</t>
  </si>
  <si>
    <t>RISCO DD %</t>
  </si>
  <si>
    <t>RISCO 50 %</t>
  </si>
  <si>
    <t>MÉDIA/DP</t>
  </si>
  <si>
    <t>1,96/RAIZ</t>
  </si>
  <si>
    <t>Jogos para validar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</si>
</sst>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000"/>
    <numFmt numFmtId="182" formatCode="0.000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12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14" fillId="14" borderId="22" applyNumberFormat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16" fillId="15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14">
    <xf numFmtId="0" fontId="0" fillId="0" borderId="0" xfId="0"/>
    <xf numFmtId="2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2" fontId="0" fillId="4" borderId="2" xfId="0" applyNumberFormat="1" applyFont="1" applyFill="1" applyBorder="1"/>
    <xf numFmtId="180" fontId="0" fillId="3" borderId="0" xfId="0" applyNumberForma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6" borderId="2" xfId="0" applyNumberFormat="1" applyFont="1" applyFill="1" applyBorder="1"/>
    <xf numFmtId="0" fontId="0" fillId="5" borderId="5" xfId="0" applyFill="1" applyBorder="1"/>
    <xf numFmtId="1" fontId="0" fillId="5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5" borderId="7" xfId="0" applyFill="1" applyBorder="1"/>
    <xf numFmtId="2" fontId="0" fillId="5" borderId="8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5" xfId="0" applyFill="1" applyBorder="1"/>
    <xf numFmtId="1" fontId="0" fillId="7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7" borderId="7" xfId="0" applyFill="1" applyBorder="1"/>
    <xf numFmtId="2" fontId="0" fillId="7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8" borderId="5" xfId="0" applyFill="1" applyBorder="1"/>
    <xf numFmtId="1" fontId="0" fillId="8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0" fontId="0" fillId="8" borderId="7" xfId="0" applyFill="1" applyBorder="1"/>
    <xf numFmtId="2" fontId="0" fillId="8" borderId="8" xfId="0" applyNumberForma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9" borderId="3" xfId="0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9" borderId="5" xfId="0" applyFill="1" applyBorder="1"/>
    <xf numFmtId="1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0" fillId="9" borderId="7" xfId="0" applyFill="1" applyBorder="1"/>
    <xf numFmtId="2" fontId="0" fillId="9" borderId="10" xfId="0" applyNumberFormat="1" applyFill="1" applyBorder="1" applyAlignment="1">
      <alignment horizontal="center"/>
    </xf>
    <xf numFmtId="0" fontId="2" fillId="10" borderId="3" xfId="0" applyFont="1" applyFill="1" applyBorder="1"/>
    <xf numFmtId="2" fontId="2" fillId="1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10" borderId="5" xfId="0" applyFill="1" applyBorder="1"/>
    <xf numFmtId="1" fontId="0" fillId="10" borderId="6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10" borderId="7" xfId="0" applyFill="1" applyBorder="1"/>
    <xf numFmtId="2" fontId="0" fillId="10" borderId="8" xfId="0" applyNumberFormat="1" applyFill="1" applyBorder="1" applyAlignment="1">
      <alignment horizontal="center"/>
    </xf>
    <xf numFmtId="0" fontId="0" fillId="0" borderId="0" xfId="0" applyBorder="1"/>
    <xf numFmtId="9" fontId="0" fillId="0" borderId="0" xfId="0" applyNumberFormat="1"/>
    <xf numFmtId="2" fontId="0" fillId="0" borderId="0" xfId="3" applyNumberFormat="1" applyFont="1"/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2" fontId="0" fillId="0" borderId="3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/>
    <xf numFmtId="0" fontId="2" fillId="0" borderId="11" xfId="0" applyFont="1" applyBorder="1"/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2" fontId="3" fillId="0" borderId="8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6" applyBorder="1"/>
    <xf numFmtId="2" fontId="3" fillId="0" borderId="6" xfId="3" applyNumberFormat="1" applyFont="1" applyBorder="1" applyAlignment="1">
      <alignment horizontal="center"/>
    </xf>
    <xf numFmtId="181" fontId="3" fillId="0" borderId="6" xfId="0" applyNumberFormat="1" applyFont="1" applyBorder="1" applyAlignment="1">
      <alignment horizontal="center"/>
    </xf>
    <xf numFmtId="0" fontId="0" fillId="0" borderId="7" xfId="0" applyBorder="1"/>
    <xf numFmtId="181" fontId="3" fillId="0" borderId="8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11" borderId="14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0" fillId="0" borderId="5" xfId="0" applyBorder="1" applyAlignment="1">
      <alignment horizontal="center"/>
    </xf>
    <xf numFmtId="180" fontId="0" fillId="0" borderId="6" xfId="0" applyNumberFormat="1" applyBorder="1"/>
    <xf numFmtId="0" fontId="0" fillId="0" borderId="15" xfId="0" applyBorder="1"/>
    <xf numFmtId="180" fontId="3" fillId="0" borderId="6" xfId="0" applyNumberFormat="1" applyFont="1" applyBorder="1"/>
    <xf numFmtId="182" fontId="0" fillId="0" borderId="0" xfId="0" applyNumberFormat="1"/>
    <xf numFmtId="0" fontId="0" fillId="0" borderId="16" xfId="0" applyBorder="1"/>
    <xf numFmtId="0" fontId="3" fillId="0" borderId="10" xfId="0" applyFont="1" applyBorder="1"/>
    <xf numFmtId="180" fontId="3" fillId="0" borderId="8" xfId="0" applyNumberFormat="1" applyFont="1" applyBorder="1"/>
    <xf numFmtId="2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0" fillId="0" borderId="0" xfId="0" applyNumberFormat="1"/>
    <xf numFmtId="0" fontId="0" fillId="0" borderId="7" xfId="0" applyBorder="1" applyAlignment="1">
      <alignment horizontal="center"/>
    </xf>
    <xf numFmtId="10" fontId="0" fillId="0" borderId="1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2" fontId="0" fillId="11" borderId="14" xfId="0" applyNumberFormat="1" applyFill="1" applyBorder="1"/>
    <xf numFmtId="177" fontId="0" fillId="11" borderId="14" xfId="2" applyFont="1" applyFill="1" applyBorder="1"/>
    <xf numFmtId="2" fontId="0" fillId="4" borderId="17" xfId="0" applyNumberFormat="1" applyFont="1" applyFill="1" applyBorder="1"/>
    <xf numFmtId="2" fontId="0" fillId="6" borderId="17" xfId="0" applyNumberFormat="1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'v2'!$C$2:$C$184</c:f>
              <c:numCache>
                <c:formatCode>0.00</c:formatCode>
                <c:ptCount val="183"/>
                <c:pt idx="0">
                  <c:v>0.909999966621399</c:v>
                </c:pt>
                <c:pt idx="1">
                  <c:v>1.8199999332428</c:v>
                </c:pt>
                <c:pt idx="2">
                  <c:v>2.7299998998642</c:v>
                </c:pt>
                <c:pt idx="3">
                  <c:v>1.7299998998642</c:v>
                </c:pt>
                <c:pt idx="4">
                  <c:v>0.729999899864197</c:v>
                </c:pt>
                <c:pt idx="5">
                  <c:v>1.57999992370605</c:v>
                </c:pt>
                <c:pt idx="6">
                  <c:v>2.42999994754791</c:v>
                </c:pt>
                <c:pt idx="7">
                  <c:v>3.26999998092651</c:v>
                </c:pt>
                <c:pt idx="8">
                  <c:v>4.10000002384186</c:v>
                </c:pt>
                <c:pt idx="9">
                  <c:v>3.10000002384186</c:v>
                </c:pt>
                <c:pt idx="10">
                  <c:v>3.98000001907349</c:v>
                </c:pt>
                <c:pt idx="11">
                  <c:v>2.98000001907349</c:v>
                </c:pt>
                <c:pt idx="12">
                  <c:v>3.81000006198883</c:v>
                </c:pt>
                <c:pt idx="13">
                  <c:v>4.64000010490417</c:v>
                </c:pt>
                <c:pt idx="14">
                  <c:v>5.50000011920929</c:v>
                </c:pt>
                <c:pt idx="15">
                  <c:v>4.50000011920929</c:v>
                </c:pt>
                <c:pt idx="16">
                  <c:v>5.3600001335144</c:v>
                </c:pt>
                <c:pt idx="17">
                  <c:v>6.16000008583069</c:v>
                </c:pt>
                <c:pt idx="18">
                  <c:v>7.0200001001358</c:v>
                </c:pt>
                <c:pt idx="19">
                  <c:v>6.0200001001358</c:v>
                </c:pt>
                <c:pt idx="20">
                  <c:v>6.88000011444092</c:v>
                </c:pt>
                <c:pt idx="21">
                  <c:v>7.79000008106232</c:v>
                </c:pt>
                <c:pt idx="22">
                  <c:v>8.65000009536743</c:v>
                </c:pt>
                <c:pt idx="23">
                  <c:v>7.65000009536743</c:v>
                </c:pt>
                <c:pt idx="24">
                  <c:v>8.55000007152557</c:v>
                </c:pt>
                <c:pt idx="25">
                  <c:v>7.55000007152557</c:v>
                </c:pt>
                <c:pt idx="26">
                  <c:v>8.4300000667572</c:v>
                </c:pt>
                <c:pt idx="27">
                  <c:v>7.4300000667572</c:v>
                </c:pt>
                <c:pt idx="28">
                  <c:v>8.3400000333786</c:v>
                </c:pt>
                <c:pt idx="29">
                  <c:v>9.22000002861023</c:v>
                </c:pt>
                <c:pt idx="30">
                  <c:v>10.1100000143051</c:v>
                </c:pt>
                <c:pt idx="31">
                  <c:v>11.0199999809265</c:v>
                </c:pt>
                <c:pt idx="32">
                  <c:v>10.0199999809265</c:v>
                </c:pt>
                <c:pt idx="33">
                  <c:v>10.9299999475479</c:v>
                </c:pt>
                <c:pt idx="34">
                  <c:v>9.92999994754791</c:v>
                </c:pt>
                <c:pt idx="35">
                  <c:v>10.8199999332428</c:v>
                </c:pt>
                <c:pt idx="36">
                  <c:v>11.6499999761581</c:v>
                </c:pt>
                <c:pt idx="37">
                  <c:v>12.4800000190735</c:v>
                </c:pt>
                <c:pt idx="38">
                  <c:v>11.4800000190735</c:v>
                </c:pt>
                <c:pt idx="39">
                  <c:v>12.2799999713898</c:v>
                </c:pt>
                <c:pt idx="40">
                  <c:v>11.2799999713898</c:v>
                </c:pt>
                <c:pt idx="41">
                  <c:v>12.1899999380112</c:v>
                </c:pt>
                <c:pt idx="42">
                  <c:v>13.0999999046326</c:v>
                </c:pt>
                <c:pt idx="43">
                  <c:v>14.0299998521805</c:v>
                </c:pt>
                <c:pt idx="44">
                  <c:v>13.0299998521805</c:v>
                </c:pt>
                <c:pt idx="45">
                  <c:v>12.0299998521805</c:v>
                </c:pt>
                <c:pt idx="46">
                  <c:v>11.0299998521805</c:v>
                </c:pt>
                <c:pt idx="47">
                  <c:v>11.9399998188019</c:v>
                </c:pt>
                <c:pt idx="48">
                  <c:v>12.7499997615814</c:v>
                </c:pt>
                <c:pt idx="49">
                  <c:v>13.6599997282028</c:v>
                </c:pt>
                <c:pt idx="50">
                  <c:v>14.5499997138977</c:v>
                </c:pt>
                <c:pt idx="51">
                  <c:v>13.5499997138977</c:v>
                </c:pt>
                <c:pt idx="52">
                  <c:v>12.5499997138977</c:v>
                </c:pt>
                <c:pt idx="53">
                  <c:v>11.5499997138977</c:v>
                </c:pt>
                <c:pt idx="54">
                  <c:v>10.5499997138977</c:v>
                </c:pt>
                <c:pt idx="55">
                  <c:v>9.54999971389771</c:v>
                </c:pt>
                <c:pt idx="56">
                  <c:v>10.379999756813</c:v>
                </c:pt>
                <c:pt idx="57">
                  <c:v>9.37999975681305</c:v>
                </c:pt>
                <c:pt idx="58">
                  <c:v>10.2199997901917</c:v>
                </c:pt>
                <c:pt idx="59">
                  <c:v>11.0199997425079</c:v>
                </c:pt>
                <c:pt idx="60">
                  <c:v>11.9299997091293</c:v>
                </c:pt>
                <c:pt idx="61">
                  <c:v>10.9299997091293</c:v>
                </c:pt>
                <c:pt idx="62">
                  <c:v>11.8399996757507</c:v>
                </c:pt>
                <c:pt idx="63">
                  <c:v>10.8399996757507</c:v>
                </c:pt>
                <c:pt idx="64">
                  <c:v>9.83999967575073</c:v>
                </c:pt>
                <c:pt idx="65">
                  <c:v>8.83999967575073</c:v>
                </c:pt>
                <c:pt idx="66">
                  <c:v>7.83999967575073</c:v>
                </c:pt>
                <c:pt idx="67">
                  <c:v>8.66999971866608</c:v>
                </c:pt>
                <c:pt idx="68">
                  <c:v>9.46999967098236</c:v>
                </c:pt>
                <c:pt idx="69">
                  <c:v>8.46999967098236</c:v>
                </c:pt>
                <c:pt idx="70">
                  <c:v>9.37999963760376</c:v>
                </c:pt>
                <c:pt idx="71">
                  <c:v>10.2599996328354</c:v>
                </c:pt>
                <c:pt idx="72">
                  <c:v>9.25999963283539</c:v>
                </c:pt>
                <c:pt idx="73">
                  <c:v>10.1499996185303</c:v>
                </c:pt>
                <c:pt idx="74">
                  <c:v>9.14999961853027</c:v>
                </c:pt>
                <c:pt idx="75">
                  <c:v>8.14999961853027</c:v>
                </c:pt>
                <c:pt idx="76">
                  <c:v>7.14999961853027</c:v>
                </c:pt>
                <c:pt idx="77">
                  <c:v>6.14999961853027</c:v>
                </c:pt>
                <c:pt idx="78">
                  <c:v>5.14999961853027</c:v>
                </c:pt>
                <c:pt idx="79">
                  <c:v>5.98999965190887</c:v>
                </c:pt>
                <c:pt idx="80">
                  <c:v>6.87999963760376</c:v>
                </c:pt>
                <c:pt idx="81">
                  <c:v>7.78999960422516</c:v>
                </c:pt>
                <c:pt idx="82">
                  <c:v>8.69999957084656</c:v>
                </c:pt>
                <c:pt idx="83">
                  <c:v>9.60999953746796</c:v>
                </c:pt>
                <c:pt idx="84">
                  <c:v>10.4699995517731</c:v>
                </c:pt>
                <c:pt idx="85">
                  <c:v>11.2799994945526</c:v>
                </c:pt>
                <c:pt idx="86">
                  <c:v>10.2799994945526</c:v>
                </c:pt>
                <c:pt idx="87">
                  <c:v>9.27999949455261</c:v>
                </c:pt>
                <c:pt idx="88">
                  <c:v>10.189999461174</c:v>
                </c:pt>
                <c:pt idx="89">
                  <c:v>11.0199995040894</c:v>
                </c:pt>
                <c:pt idx="90">
                  <c:v>10.0199995040894</c:v>
                </c:pt>
                <c:pt idx="91">
                  <c:v>10.8399995565414</c:v>
                </c:pt>
                <c:pt idx="92">
                  <c:v>9.83999955654144</c:v>
                </c:pt>
                <c:pt idx="93">
                  <c:v>10.7499995231628</c:v>
                </c:pt>
                <c:pt idx="94">
                  <c:v>11.5499994754791</c:v>
                </c:pt>
                <c:pt idx="95">
                  <c:v>12.4599994421005</c:v>
                </c:pt>
                <c:pt idx="96">
                  <c:v>11.4599994421005</c:v>
                </c:pt>
                <c:pt idx="97">
                  <c:v>12.3699994087219</c:v>
                </c:pt>
                <c:pt idx="98">
                  <c:v>13.2799993753433</c:v>
                </c:pt>
                <c:pt idx="99">
                  <c:v>14.1099994182587</c:v>
                </c:pt>
                <c:pt idx="100">
                  <c:v>15.0199993848801</c:v>
                </c:pt>
                <c:pt idx="101">
                  <c:v>14.0199993848801</c:v>
                </c:pt>
                <c:pt idx="102">
                  <c:v>14.9299993515015</c:v>
                </c:pt>
                <c:pt idx="103">
                  <c:v>13.9299993515015</c:v>
                </c:pt>
                <c:pt idx="104">
                  <c:v>12.9299993515015</c:v>
                </c:pt>
                <c:pt idx="105">
                  <c:v>11.9299993515015</c:v>
                </c:pt>
                <c:pt idx="106">
                  <c:v>10.9299993515015</c:v>
                </c:pt>
                <c:pt idx="107">
                  <c:v>11.8399993181229</c:v>
                </c:pt>
                <c:pt idx="108">
                  <c:v>10.8399993181229</c:v>
                </c:pt>
                <c:pt idx="109">
                  <c:v>11.7499992847443</c:v>
                </c:pt>
                <c:pt idx="110">
                  <c:v>10.7499992847443</c:v>
                </c:pt>
                <c:pt idx="111">
                  <c:v>11.6599992513657</c:v>
                </c:pt>
                <c:pt idx="112">
                  <c:v>12.529999256134</c:v>
                </c:pt>
                <c:pt idx="113">
                  <c:v>11.529999256134</c:v>
                </c:pt>
                <c:pt idx="114">
                  <c:v>12.3299992084503</c:v>
                </c:pt>
                <c:pt idx="115">
                  <c:v>13.2399991750717</c:v>
                </c:pt>
                <c:pt idx="116">
                  <c:v>12.2399991750717</c:v>
                </c:pt>
                <c:pt idx="117">
                  <c:v>13.1499991416931</c:v>
                </c:pt>
                <c:pt idx="118">
                  <c:v>12.1499991416931</c:v>
                </c:pt>
                <c:pt idx="119">
                  <c:v>12.9499990940094</c:v>
                </c:pt>
                <c:pt idx="120">
                  <c:v>13.7499990463257</c:v>
                </c:pt>
                <c:pt idx="121">
                  <c:v>14.6799989938736</c:v>
                </c:pt>
                <c:pt idx="122">
                  <c:v>13.6799989938736</c:v>
                </c:pt>
                <c:pt idx="123">
                  <c:v>14.589998960495</c:v>
                </c:pt>
                <c:pt idx="124">
                  <c:v>15.4699989557266</c:v>
                </c:pt>
                <c:pt idx="125">
                  <c:v>16.3099989891052</c:v>
                </c:pt>
                <c:pt idx="126">
                  <c:v>17.1399990320206</c:v>
                </c:pt>
                <c:pt idx="127">
                  <c:v>17.9499989748001</c:v>
                </c:pt>
                <c:pt idx="128">
                  <c:v>16.9499989748001</c:v>
                </c:pt>
                <c:pt idx="129">
                  <c:v>15.9499989748001</c:v>
                </c:pt>
                <c:pt idx="130">
                  <c:v>14.9499989748001</c:v>
                </c:pt>
                <c:pt idx="131">
                  <c:v>15.839998960495</c:v>
                </c:pt>
                <c:pt idx="132">
                  <c:v>16.6699990034103</c:v>
                </c:pt>
                <c:pt idx="133">
                  <c:v>17.4799989461899</c:v>
                </c:pt>
                <c:pt idx="134">
                  <c:v>16.4799989461899</c:v>
                </c:pt>
                <c:pt idx="135">
                  <c:v>17.379998922348</c:v>
                </c:pt>
                <c:pt idx="136">
                  <c:v>16.379998922348</c:v>
                </c:pt>
                <c:pt idx="137">
                  <c:v>17.2599989175797</c:v>
                </c:pt>
                <c:pt idx="138">
                  <c:v>18.0699988603592</c:v>
                </c:pt>
                <c:pt idx="139">
                  <c:v>18.9499988555908</c:v>
                </c:pt>
                <c:pt idx="140">
                  <c:v>17.9499988555908</c:v>
                </c:pt>
                <c:pt idx="141">
                  <c:v>18.7499988079071</c:v>
                </c:pt>
                <c:pt idx="142">
                  <c:v>17.7499988079071</c:v>
                </c:pt>
                <c:pt idx="143">
                  <c:v>18.6299988031387</c:v>
                </c:pt>
                <c:pt idx="144">
                  <c:v>17.6299988031387</c:v>
                </c:pt>
                <c:pt idx="145">
                  <c:v>16.6299988031387</c:v>
                </c:pt>
                <c:pt idx="146">
                  <c:v>17.4899988174438</c:v>
                </c:pt>
                <c:pt idx="147">
                  <c:v>18.349998831749</c:v>
                </c:pt>
                <c:pt idx="148">
                  <c:v>17.349998831749</c:v>
                </c:pt>
                <c:pt idx="149">
                  <c:v>18.2599987983704</c:v>
                </c:pt>
                <c:pt idx="150">
                  <c:v>19.1699987649918</c:v>
                </c:pt>
                <c:pt idx="151">
                  <c:v>18.1699987649918</c:v>
                </c:pt>
                <c:pt idx="152">
                  <c:v>17.1699987649918</c:v>
                </c:pt>
                <c:pt idx="153">
                  <c:v>16.1699987649918</c:v>
                </c:pt>
                <c:pt idx="154">
                  <c:v>16.9999988079071</c:v>
                </c:pt>
                <c:pt idx="155">
                  <c:v>17.9099987745285</c:v>
                </c:pt>
                <c:pt idx="156">
                  <c:v>18.7099987268448</c:v>
                </c:pt>
                <c:pt idx="157">
                  <c:v>17.7099987268448</c:v>
                </c:pt>
                <c:pt idx="158">
                  <c:v>18.5399987697601</c:v>
                </c:pt>
                <c:pt idx="159">
                  <c:v>19.4499987363815</c:v>
                </c:pt>
                <c:pt idx="160">
                  <c:v>18.4499987363815</c:v>
                </c:pt>
                <c:pt idx="161">
                  <c:v>19.2799987792969</c:v>
                </c:pt>
                <c:pt idx="162">
                  <c:v>18.2799987792969</c:v>
                </c:pt>
                <c:pt idx="163">
                  <c:v>19.1299988031387</c:v>
                </c:pt>
                <c:pt idx="164">
                  <c:v>18.1299988031387</c:v>
                </c:pt>
                <c:pt idx="165">
                  <c:v>17.1299988031387</c:v>
                </c:pt>
                <c:pt idx="166">
                  <c:v>16.1299988031387</c:v>
                </c:pt>
                <c:pt idx="167">
                  <c:v>17.0399987697601</c:v>
                </c:pt>
                <c:pt idx="168">
                  <c:v>17.8999987840652</c:v>
                </c:pt>
                <c:pt idx="169">
                  <c:v>16.8999987840652</c:v>
                </c:pt>
                <c:pt idx="170">
                  <c:v>17.7199988365173</c:v>
                </c:pt>
                <c:pt idx="171">
                  <c:v>18.599998831749</c:v>
                </c:pt>
                <c:pt idx="172">
                  <c:v>17.599998831749</c:v>
                </c:pt>
                <c:pt idx="173">
                  <c:v>18.4599988460541</c:v>
                </c:pt>
                <c:pt idx="174">
                  <c:v>19.3199988603592</c:v>
                </c:pt>
                <c:pt idx="175">
                  <c:v>18.3199988603592</c:v>
                </c:pt>
                <c:pt idx="176">
                  <c:v>19.1199988126755</c:v>
                </c:pt>
                <c:pt idx="177">
                  <c:v>19.9199987649918</c:v>
                </c:pt>
                <c:pt idx="178">
                  <c:v>20.719998717308</c:v>
                </c:pt>
                <c:pt idx="179">
                  <c:v>19.719998717308</c:v>
                </c:pt>
                <c:pt idx="180">
                  <c:v>20.6299986839294</c:v>
                </c:pt>
                <c:pt idx="181">
                  <c:v>19.6299986839294</c:v>
                </c:pt>
                <c:pt idx="182">
                  <c:v>18.6299986839294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'v2'!$Q$17:$Q$18</c:f>
              <c:numCache>
                <c:formatCode>0.000</c:formatCode>
                <c:ptCount val="2"/>
                <c:pt idx="0">
                  <c:v>0.590163934426229</c:v>
                </c:pt>
                <c:pt idx="1">
                  <c:v>0.409836065573771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'v3'!$C$1</c:f>
              <c:strCache>
                <c:ptCount val="1"/>
                <c:pt idx="0">
                  <c:v>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'v3'!$C$2:$C$184</c:f>
              <c:numCache>
                <c:formatCode>0.00</c:formatCode>
                <c:ptCount val="183"/>
                <c:pt idx="0">
                  <c:v>-1</c:v>
                </c:pt>
                <c:pt idx="1">
                  <c:v>-0.0900000333786011</c:v>
                </c:pt>
                <c:pt idx="2">
                  <c:v>0.819999933242798</c:v>
                </c:pt>
                <c:pt idx="3">
                  <c:v>1.7299998998642</c:v>
                </c:pt>
                <c:pt idx="4">
                  <c:v>0.729999899864197</c:v>
                </c:pt>
                <c:pt idx="5">
                  <c:v>1.59999990463257</c:v>
                </c:pt>
                <c:pt idx="6">
                  <c:v>0.599999904632568</c:v>
                </c:pt>
                <c:pt idx="7">
                  <c:v>1.44999992847443</c:v>
                </c:pt>
                <c:pt idx="8">
                  <c:v>2.29999995231628</c:v>
                </c:pt>
                <c:pt idx="9">
                  <c:v>3.17999994754791</c:v>
                </c:pt>
                <c:pt idx="10">
                  <c:v>2.17999994754791</c:v>
                </c:pt>
                <c:pt idx="11">
                  <c:v>3.05999994277954</c:v>
                </c:pt>
                <c:pt idx="12">
                  <c:v>3.93999993801117</c:v>
                </c:pt>
                <c:pt idx="13">
                  <c:v>4.76999998092651</c:v>
                </c:pt>
                <c:pt idx="14">
                  <c:v>5.63999998569489</c:v>
                </c:pt>
                <c:pt idx="15">
                  <c:v>4.63999998569489</c:v>
                </c:pt>
                <c:pt idx="16">
                  <c:v>3.63999998569489</c:v>
                </c:pt>
                <c:pt idx="17">
                  <c:v>4.51999998092651</c:v>
                </c:pt>
                <c:pt idx="18">
                  <c:v>3.51999998092651</c:v>
                </c:pt>
                <c:pt idx="19">
                  <c:v>4.37999999523163</c:v>
                </c:pt>
                <c:pt idx="20">
                  <c:v>5.26999998092651</c:v>
                </c:pt>
                <c:pt idx="21">
                  <c:v>4.26999998092651</c:v>
                </c:pt>
                <c:pt idx="22">
                  <c:v>5.13999998569489</c:v>
                </c:pt>
                <c:pt idx="23">
                  <c:v>5.97000002861023</c:v>
                </c:pt>
                <c:pt idx="24">
                  <c:v>6.80000007152557</c:v>
                </c:pt>
                <c:pt idx="25">
                  <c:v>7.66000008583069</c:v>
                </c:pt>
                <c:pt idx="26">
                  <c:v>6.66000008583069</c:v>
                </c:pt>
                <c:pt idx="27">
                  <c:v>7.5200001001358</c:v>
                </c:pt>
                <c:pt idx="28">
                  <c:v>8.38000011444092</c:v>
                </c:pt>
                <c:pt idx="29">
                  <c:v>9.24000012874603</c:v>
                </c:pt>
                <c:pt idx="30">
                  <c:v>10.0400000810623</c:v>
                </c:pt>
                <c:pt idx="31">
                  <c:v>10.9000000953674</c:v>
                </c:pt>
                <c:pt idx="32">
                  <c:v>11.7600001096725</c:v>
                </c:pt>
                <c:pt idx="33">
                  <c:v>12.6700000762939</c:v>
                </c:pt>
                <c:pt idx="34">
                  <c:v>13.5300000905991</c:v>
                </c:pt>
                <c:pt idx="35">
                  <c:v>12.5300000905991</c:v>
                </c:pt>
                <c:pt idx="36">
                  <c:v>13.4300000667572</c:v>
                </c:pt>
                <c:pt idx="37">
                  <c:v>12.4300000667572</c:v>
                </c:pt>
                <c:pt idx="38">
                  <c:v>13.3100000619888</c:v>
                </c:pt>
                <c:pt idx="39">
                  <c:v>12.3100000619888</c:v>
                </c:pt>
                <c:pt idx="40">
                  <c:v>11.3100000619888</c:v>
                </c:pt>
                <c:pt idx="41">
                  <c:v>12.2200000286102</c:v>
                </c:pt>
                <c:pt idx="42">
                  <c:v>13.1100000143051</c:v>
                </c:pt>
                <c:pt idx="43">
                  <c:v>13.9900000095367</c:v>
                </c:pt>
                <c:pt idx="44">
                  <c:v>14.8799999952316</c:v>
                </c:pt>
                <c:pt idx="45">
                  <c:v>15.789999961853</c:v>
                </c:pt>
                <c:pt idx="46">
                  <c:v>16.6999999284744</c:v>
                </c:pt>
                <c:pt idx="47">
                  <c:v>15.6999999284744</c:v>
                </c:pt>
                <c:pt idx="48">
                  <c:v>16.6099998950958</c:v>
                </c:pt>
                <c:pt idx="49">
                  <c:v>15.6099998950958</c:v>
                </c:pt>
                <c:pt idx="50">
                  <c:v>16.4099998474121</c:v>
                </c:pt>
                <c:pt idx="51">
                  <c:v>17.3199998140335</c:v>
                </c:pt>
                <c:pt idx="52">
                  <c:v>18.2299997806549</c:v>
                </c:pt>
                <c:pt idx="53">
                  <c:v>19.1599997282028</c:v>
                </c:pt>
                <c:pt idx="54">
                  <c:v>19.9899997711182</c:v>
                </c:pt>
                <c:pt idx="55">
                  <c:v>18.9899997711182</c:v>
                </c:pt>
                <c:pt idx="56">
                  <c:v>19.8999997377396</c:v>
                </c:pt>
                <c:pt idx="57">
                  <c:v>18.8999997377396</c:v>
                </c:pt>
                <c:pt idx="58">
                  <c:v>17.8999997377396</c:v>
                </c:pt>
                <c:pt idx="59">
                  <c:v>18.809999704361</c:v>
                </c:pt>
                <c:pt idx="60">
                  <c:v>17.809999704361</c:v>
                </c:pt>
                <c:pt idx="61">
                  <c:v>16.809999704361</c:v>
                </c:pt>
                <c:pt idx="62">
                  <c:v>17.6799997091293</c:v>
                </c:pt>
                <c:pt idx="63">
                  <c:v>16.6799997091293</c:v>
                </c:pt>
                <c:pt idx="64">
                  <c:v>15.6799997091293</c:v>
                </c:pt>
                <c:pt idx="65">
                  <c:v>16.5399997234344</c:v>
                </c:pt>
                <c:pt idx="66">
                  <c:v>17.4499996900558</c:v>
                </c:pt>
                <c:pt idx="67">
                  <c:v>18.3599996566772</c:v>
                </c:pt>
                <c:pt idx="68">
                  <c:v>19.1899996995926</c:v>
                </c:pt>
                <c:pt idx="69">
                  <c:v>20.099999666214</c:v>
                </c:pt>
                <c:pt idx="70">
                  <c:v>19.099999666214</c:v>
                </c:pt>
                <c:pt idx="71">
                  <c:v>19.9599996805191</c:v>
                </c:pt>
                <c:pt idx="72">
                  <c:v>18.9599996805191</c:v>
                </c:pt>
                <c:pt idx="73">
                  <c:v>19.849999666214</c:v>
                </c:pt>
                <c:pt idx="74">
                  <c:v>18.849999666214</c:v>
                </c:pt>
                <c:pt idx="75">
                  <c:v>17.849999666214</c:v>
                </c:pt>
                <c:pt idx="76">
                  <c:v>16.849999666214</c:v>
                </c:pt>
                <c:pt idx="77">
                  <c:v>15.849999666214</c:v>
                </c:pt>
                <c:pt idx="78">
                  <c:v>14.849999666214</c:v>
                </c:pt>
                <c:pt idx="79">
                  <c:v>13.849999666214</c:v>
                </c:pt>
                <c:pt idx="80">
                  <c:v>12.849999666214</c:v>
                </c:pt>
                <c:pt idx="81">
                  <c:v>13.6899996995926</c:v>
                </c:pt>
                <c:pt idx="82">
                  <c:v>12.6899996995926</c:v>
                </c:pt>
                <c:pt idx="83">
                  <c:v>11.6899996995926</c:v>
                </c:pt>
                <c:pt idx="84">
                  <c:v>12.599999666214</c:v>
                </c:pt>
                <c:pt idx="85">
                  <c:v>13.5099996328354</c:v>
                </c:pt>
                <c:pt idx="86">
                  <c:v>14.4199995994568</c:v>
                </c:pt>
                <c:pt idx="87">
                  <c:v>15.2799996137619</c:v>
                </c:pt>
                <c:pt idx="88">
                  <c:v>14.2799996137619</c:v>
                </c:pt>
                <c:pt idx="89">
                  <c:v>15.1899995803833</c:v>
                </c:pt>
                <c:pt idx="90">
                  <c:v>16.0199996232986</c:v>
                </c:pt>
                <c:pt idx="91">
                  <c:v>15.0199996232986</c:v>
                </c:pt>
                <c:pt idx="92">
                  <c:v>14.0199996232986</c:v>
                </c:pt>
                <c:pt idx="93">
                  <c:v>14.92999958992</c:v>
                </c:pt>
                <c:pt idx="94">
                  <c:v>13.92999958992</c:v>
                </c:pt>
                <c:pt idx="95">
                  <c:v>12.92999958992</c:v>
                </c:pt>
                <c:pt idx="96">
                  <c:v>13.8399995565414</c:v>
                </c:pt>
                <c:pt idx="97">
                  <c:v>12.8399995565414</c:v>
                </c:pt>
                <c:pt idx="98">
                  <c:v>13.7499995231628</c:v>
                </c:pt>
                <c:pt idx="99">
                  <c:v>14.6599994897842</c:v>
                </c:pt>
                <c:pt idx="100">
                  <c:v>15.4899995326996</c:v>
                </c:pt>
                <c:pt idx="101">
                  <c:v>14.4899995326996</c:v>
                </c:pt>
                <c:pt idx="102">
                  <c:v>15.399999499321</c:v>
                </c:pt>
                <c:pt idx="103">
                  <c:v>14.399999499321</c:v>
                </c:pt>
                <c:pt idx="104">
                  <c:v>15.3099994659424</c:v>
                </c:pt>
                <c:pt idx="105">
                  <c:v>14.3099994659424</c:v>
                </c:pt>
                <c:pt idx="106">
                  <c:v>15.2199994325638</c:v>
                </c:pt>
                <c:pt idx="107">
                  <c:v>14.2199994325638</c:v>
                </c:pt>
                <c:pt idx="108">
                  <c:v>15.1299993991852</c:v>
                </c:pt>
                <c:pt idx="109">
                  <c:v>14.1299993991852</c:v>
                </c:pt>
                <c:pt idx="110">
                  <c:v>15.0399993658066</c:v>
                </c:pt>
                <c:pt idx="111">
                  <c:v>15.909999370575</c:v>
                </c:pt>
                <c:pt idx="112">
                  <c:v>14.909999370575</c:v>
                </c:pt>
                <c:pt idx="113">
                  <c:v>13.909999370575</c:v>
                </c:pt>
                <c:pt idx="114">
                  <c:v>14.8199993371964</c:v>
                </c:pt>
                <c:pt idx="115">
                  <c:v>13.8199993371964</c:v>
                </c:pt>
                <c:pt idx="116">
                  <c:v>14.7299993038177</c:v>
                </c:pt>
                <c:pt idx="117">
                  <c:v>13.7299993038177</c:v>
                </c:pt>
                <c:pt idx="118">
                  <c:v>14.529999256134</c:v>
                </c:pt>
                <c:pt idx="119">
                  <c:v>15.4099992513657</c:v>
                </c:pt>
                <c:pt idx="120">
                  <c:v>16.3399991989136</c:v>
                </c:pt>
                <c:pt idx="121">
                  <c:v>15.3399991989136</c:v>
                </c:pt>
                <c:pt idx="122">
                  <c:v>16.2199991941452</c:v>
                </c:pt>
                <c:pt idx="123">
                  <c:v>17.0999991893768</c:v>
                </c:pt>
                <c:pt idx="124">
                  <c:v>16.0999991893768</c:v>
                </c:pt>
                <c:pt idx="125">
                  <c:v>17.0099991559982</c:v>
                </c:pt>
                <c:pt idx="126">
                  <c:v>17.8699991703033</c:v>
                </c:pt>
                <c:pt idx="127">
                  <c:v>18.6999992132187</c:v>
                </c:pt>
                <c:pt idx="128">
                  <c:v>19.5699992179871</c:v>
                </c:pt>
                <c:pt idx="129">
                  <c:v>20.4099992513657</c:v>
                </c:pt>
                <c:pt idx="130">
                  <c:v>19.4099992513657</c:v>
                </c:pt>
                <c:pt idx="131">
                  <c:v>18.4099992513657</c:v>
                </c:pt>
                <c:pt idx="132">
                  <c:v>17.4099992513657</c:v>
                </c:pt>
                <c:pt idx="133">
                  <c:v>18.2999992370605</c:v>
                </c:pt>
                <c:pt idx="134">
                  <c:v>19.1299992799759</c:v>
                </c:pt>
                <c:pt idx="135">
                  <c:v>18.1299992799759</c:v>
                </c:pt>
                <c:pt idx="136">
                  <c:v>17.1299992799759</c:v>
                </c:pt>
                <c:pt idx="137">
                  <c:v>16.1299992799759</c:v>
                </c:pt>
                <c:pt idx="138">
                  <c:v>17.029999256134</c:v>
                </c:pt>
                <c:pt idx="139">
                  <c:v>17.9099992513657</c:v>
                </c:pt>
                <c:pt idx="140">
                  <c:v>16.9099992513657</c:v>
                </c:pt>
                <c:pt idx="141">
                  <c:v>17.7899992465973</c:v>
                </c:pt>
                <c:pt idx="142">
                  <c:v>16.7899992465973</c:v>
                </c:pt>
                <c:pt idx="143">
                  <c:v>17.6699992418289</c:v>
                </c:pt>
                <c:pt idx="144">
                  <c:v>16.6699992418289</c:v>
                </c:pt>
                <c:pt idx="145">
                  <c:v>15.6699992418289</c:v>
                </c:pt>
                <c:pt idx="146">
                  <c:v>14.6699992418289</c:v>
                </c:pt>
                <c:pt idx="147">
                  <c:v>15.529999256134</c:v>
                </c:pt>
                <c:pt idx="148">
                  <c:v>16.4099992513657</c:v>
                </c:pt>
                <c:pt idx="149">
                  <c:v>17.2899992465973</c:v>
                </c:pt>
                <c:pt idx="150">
                  <c:v>16.2899992465973</c:v>
                </c:pt>
                <c:pt idx="151">
                  <c:v>17.1499992609024</c:v>
                </c:pt>
                <c:pt idx="152">
                  <c:v>18.0099992752075</c:v>
                </c:pt>
                <c:pt idx="153">
                  <c:v>17.0099992752075</c:v>
                </c:pt>
                <c:pt idx="154">
                  <c:v>17.8899992704391</c:v>
                </c:pt>
                <c:pt idx="155">
                  <c:v>16.8899992704391</c:v>
                </c:pt>
                <c:pt idx="156">
                  <c:v>17.7999992370605</c:v>
                </c:pt>
                <c:pt idx="157">
                  <c:v>18.7099992036819</c:v>
                </c:pt>
                <c:pt idx="158">
                  <c:v>17.7099992036819</c:v>
                </c:pt>
                <c:pt idx="159">
                  <c:v>16.7099992036819</c:v>
                </c:pt>
                <c:pt idx="160">
                  <c:v>15.7099992036819</c:v>
                </c:pt>
                <c:pt idx="161">
                  <c:v>16.5399992465973</c:v>
                </c:pt>
                <c:pt idx="162">
                  <c:v>17.4499992132187</c:v>
                </c:pt>
                <c:pt idx="163">
                  <c:v>16.4499992132187</c:v>
                </c:pt>
                <c:pt idx="164">
                  <c:v>17.3599991798401</c:v>
                </c:pt>
                <c:pt idx="165">
                  <c:v>16.3599991798401</c:v>
                </c:pt>
                <c:pt idx="166">
                  <c:v>15.3599991798401</c:v>
                </c:pt>
                <c:pt idx="167">
                  <c:v>14.3599991798401</c:v>
                </c:pt>
                <c:pt idx="168">
                  <c:v>15.2699991464615</c:v>
                </c:pt>
                <c:pt idx="169">
                  <c:v>16.0999991893768</c:v>
                </c:pt>
                <c:pt idx="170">
                  <c:v>16.9599992036819</c:v>
                </c:pt>
                <c:pt idx="171">
                  <c:v>15.9599992036819</c:v>
                </c:pt>
                <c:pt idx="172">
                  <c:v>16.8099992275238</c:v>
                </c:pt>
                <c:pt idx="173">
                  <c:v>15.8099992275238</c:v>
                </c:pt>
                <c:pt idx="174">
                  <c:v>14.8099992275238</c:v>
                </c:pt>
                <c:pt idx="175">
                  <c:v>15.6799992322922</c:v>
                </c:pt>
                <c:pt idx="176">
                  <c:v>14.6799992322922</c:v>
                </c:pt>
                <c:pt idx="177">
                  <c:v>15.5899991989136</c:v>
                </c:pt>
                <c:pt idx="178">
                  <c:v>16.4499992132187</c:v>
                </c:pt>
                <c:pt idx="179">
                  <c:v>17.3099992275238</c:v>
                </c:pt>
                <c:pt idx="180">
                  <c:v>18.1899992227554</c:v>
                </c:pt>
                <c:pt idx="181">
                  <c:v>19.0499992370605</c:v>
                </c:pt>
                <c:pt idx="182">
                  <c:v>19.9599992036819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'v3'!$Q$17:$Q$18</c:f>
              <c:numCache>
                <c:formatCode>0.000</c:formatCode>
                <c:ptCount val="2"/>
                <c:pt idx="0">
                  <c:v>0.590163934426229</c:v>
                </c:pt>
                <c:pt idx="1">
                  <c:v>0.409836065573771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47624</xdr:colOff>
      <xdr:row>0</xdr:row>
      <xdr:rowOff>200026</xdr:rowOff>
    </xdr:from>
    <xdr:to>
      <xdr:col>17</xdr:col>
      <xdr:colOff>590549</xdr:colOff>
      <xdr:row>14</xdr:row>
      <xdr:rowOff>142876</xdr:rowOff>
    </xdr:to>
    <xdr:graphicFrame>
      <xdr:nvGraphicFramePr>
        <xdr:cNvPr id="2" name="Gráfico 1"/>
        <xdr:cNvGraphicFramePr/>
      </xdr:nvGraphicFramePr>
      <xdr:xfrm>
        <a:off x="4704715" y="200025"/>
        <a:ext cx="68008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19050</xdr:rowOff>
    </xdr:from>
    <xdr:to>
      <xdr:col>17</xdr:col>
      <xdr:colOff>581025</xdr:colOff>
      <xdr:row>28</xdr:row>
      <xdr:rowOff>171450</xdr:rowOff>
    </xdr:to>
    <xdr:graphicFrame>
      <xdr:nvGraphicFramePr>
        <xdr:cNvPr id="3" name="Gráfico 2"/>
        <xdr:cNvGraphicFramePr/>
      </xdr:nvGraphicFramePr>
      <xdr:xfrm>
        <a:off x="9725025" y="3762375"/>
        <a:ext cx="177165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47624</xdr:colOff>
      <xdr:row>0</xdr:row>
      <xdr:rowOff>200026</xdr:rowOff>
    </xdr:from>
    <xdr:to>
      <xdr:col>17</xdr:col>
      <xdr:colOff>590549</xdr:colOff>
      <xdr:row>14</xdr:row>
      <xdr:rowOff>142876</xdr:rowOff>
    </xdr:to>
    <xdr:graphicFrame>
      <xdr:nvGraphicFramePr>
        <xdr:cNvPr id="2" name="Gráfico 1"/>
        <xdr:cNvGraphicFramePr/>
      </xdr:nvGraphicFramePr>
      <xdr:xfrm>
        <a:off x="4704715" y="200025"/>
        <a:ext cx="68008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19050</xdr:rowOff>
    </xdr:from>
    <xdr:to>
      <xdr:col>17</xdr:col>
      <xdr:colOff>581025</xdr:colOff>
      <xdr:row>28</xdr:row>
      <xdr:rowOff>171450</xdr:rowOff>
    </xdr:to>
    <xdr:graphicFrame>
      <xdr:nvGraphicFramePr>
        <xdr:cNvPr id="3" name="Gráfico 2"/>
        <xdr:cNvGraphicFramePr/>
      </xdr:nvGraphicFramePr>
      <xdr:xfrm>
        <a:off x="9725025" y="3762375"/>
        <a:ext cx="177165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7"/>
  <sheetViews>
    <sheetView tabSelected="1" workbookViewId="0">
      <selection activeCell="V4" sqref="V4"/>
    </sheetView>
  </sheetViews>
  <sheetFormatPr defaultColWidth="9" defaultRowHeight="15"/>
  <cols>
    <col min="1" max="1" width="16.5714285714286" style="1" customWidth="1"/>
    <col min="2" max="2" width="7.42857142857143" style="2" customWidth="1"/>
    <col min="3" max="3" width="9.14285714285714" style="1"/>
    <col min="4" max="4" width="9.14285714285714" style="3"/>
    <col min="5" max="5" width="9.42857142857143" style="4" customWidth="1"/>
    <col min="7" max="7" width="9.14285714285714" style="1"/>
    <col min="10" max="11" width="9.14285714285714" customWidth="1"/>
    <col min="13" max="13" width="8.71428571428571" customWidth="1"/>
    <col min="14" max="14" width="11.2857142857143" customWidth="1"/>
    <col min="15" max="15" width="10.5714285714286" customWidth="1"/>
    <col min="19" max="19" width="3.28571428571429" customWidth="1"/>
    <col min="22" max="22" width="11.4285714285714" customWidth="1"/>
    <col min="24" max="25" width="13.1428571428571" customWidth="1"/>
  </cols>
  <sheetData>
    <row r="1" ht="16.5" spans="1:6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</row>
    <row r="2" ht="15.75" spans="1:12">
      <c r="A2" s="9">
        <v>0.909999966621399</v>
      </c>
      <c r="B2" s="2">
        <f t="shared" ref="B2:B65" si="0">IF(A2&gt;0,1,0)</f>
        <v>1</v>
      </c>
      <c r="C2" s="1">
        <f>SUM($A$2:A2)</f>
        <v>0.909999966621399</v>
      </c>
      <c r="D2" s="1">
        <f t="shared" ref="D2:D65" si="1">MAX(C2,D1)</f>
        <v>0.909999966621399</v>
      </c>
      <c r="E2" s="10">
        <f t="shared" ref="E2:E65" si="2">IF(C2&lt;C1,C2-D2,"")</f>
        <v>0</v>
      </c>
      <c r="F2" s="11" t="s">
        <v>6</v>
      </c>
      <c r="G2" s="12"/>
      <c r="K2" s="54"/>
      <c r="L2" s="54"/>
    </row>
    <row r="3" ht="15.75" spans="1:25">
      <c r="A3" s="13">
        <v>0.909999966621399</v>
      </c>
      <c r="B3" s="2">
        <f t="shared" si="0"/>
        <v>1</v>
      </c>
      <c r="C3" s="1">
        <f>SUM($A$2:A3)</f>
        <v>1.8199999332428</v>
      </c>
      <c r="D3" s="1">
        <f t="shared" si="1"/>
        <v>1.8199999332428</v>
      </c>
      <c r="E3" s="10" t="str">
        <f t="shared" si="2"/>
        <v/>
      </c>
      <c r="F3" s="14" t="s">
        <v>7</v>
      </c>
      <c r="G3" s="15">
        <v>100</v>
      </c>
      <c r="K3" s="55"/>
      <c r="L3" s="55"/>
      <c r="T3" s="81" t="s">
        <v>8</v>
      </c>
      <c r="U3" s="82"/>
      <c r="V3" s="83">
        <v>8</v>
      </c>
      <c r="X3" s="84" t="s">
        <v>9</v>
      </c>
      <c r="Y3" s="84"/>
    </row>
    <row r="4" ht="15.75" spans="1:25">
      <c r="A4" s="9">
        <v>0.909999966621399</v>
      </c>
      <c r="B4" s="2">
        <f t="shared" si="0"/>
        <v>1</v>
      </c>
      <c r="C4" s="1">
        <f>SUM($A$2:A4)</f>
        <v>2.7299998998642</v>
      </c>
      <c r="D4" s="1">
        <f t="shared" si="1"/>
        <v>2.7299998998642</v>
      </c>
      <c r="E4" s="10" t="str">
        <f t="shared" si="2"/>
        <v/>
      </c>
      <c r="F4" s="14" t="s">
        <v>10</v>
      </c>
      <c r="G4" s="16">
        <f>AVERAGE(A2:A101)</f>
        <v>0.141099994182587</v>
      </c>
      <c r="K4" s="55"/>
      <c r="L4" s="55"/>
      <c r="T4" s="40" t="s">
        <v>11</v>
      </c>
      <c r="U4" s="85"/>
      <c r="V4" s="86">
        <v>18</v>
      </c>
      <c r="X4" s="87" t="s">
        <v>12</v>
      </c>
      <c r="Y4" s="110">
        <f>Q17</f>
        <v>0.590163934426229</v>
      </c>
    </row>
    <row r="5" ht="15.75" spans="1:25">
      <c r="A5" s="13">
        <v>-1</v>
      </c>
      <c r="B5" s="2">
        <f t="shared" si="0"/>
        <v>0</v>
      </c>
      <c r="C5" s="1">
        <f>SUM($A$2:A5)</f>
        <v>1.7299998998642</v>
      </c>
      <c r="D5" s="1">
        <f t="shared" si="1"/>
        <v>2.7299998998642</v>
      </c>
      <c r="E5" s="10">
        <f t="shared" si="2"/>
        <v>-1</v>
      </c>
      <c r="F5" s="17" t="s">
        <v>13</v>
      </c>
      <c r="G5" s="18">
        <f>STDEVP(A2:A101)</f>
        <v>0.912931421759373</v>
      </c>
      <c r="K5" s="55"/>
      <c r="L5" s="55"/>
      <c r="T5" s="36" t="s">
        <v>14</v>
      </c>
      <c r="U5" s="88" t="s">
        <v>15</v>
      </c>
      <c r="V5" s="89" t="s">
        <v>16</v>
      </c>
      <c r="X5" s="87" t="s">
        <v>17</v>
      </c>
      <c r="Y5" s="111">
        <f>AVERAGEIF(B:B,1,A:A)</f>
        <v>0.866944432258606</v>
      </c>
    </row>
    <row r="6" ht="15.75" spans="1:25">
      <c r="A6" s="9">
        <v>-1</v>
      </c>
      <c r="B6" s="2">
        <f t="shared" si="0"/>
        <v>0</v>
      </c>
      <c r="C6" s="1">
        <f>SUM($A$2:A6)</f>
        <v>0.729999899864197</v>
      </c>
      <c r="D6" s="1">
        <f t="shared" si="1"/>
        <v>2.7299998998642</v>
      </c>
      <c r="E6" s="10">
        <f t="shared" si="2"/>
        <v>-2</v>
      </c>
      <c r="K6" s="55"/>
      <c r="L6" s="55"/>
      <c r="T6" s="90">
        <f>2</f>
        <v>2</v>
      </c>
      <c r="U6" s="53" t="s">
        <v>18</v>
      </c>
      <c r="V6" s="91">
        <f ca="1">(SUM(INDIRECT("A"&amp;ROW(A2)&amp;":A"&amp;ROW(A2)+$V$4-1))/100)*$V$3</f>
        <v>0.492800006866455</v>
      </c>
      <c r="X6" s="87" t="s">
        <v>19</v>
      </c>
      <c r="Y6" s="110">
        <f>O13+O18</f>
        <v>0.101803271496882</v>
      </c>
    </row>
    <row r="7" spans="1:22">
      <c r="A7" s="13">
        <v>0.850000023841858</v>
      </c>
      <c r="B7" s="2">
        <f t="shared" si="0"/>
        <v>1</v>
      </c>
      <c r="C7" s="1">
        <f>SUM($A$2:A7)</f>
        <v>1.57999992370605</v>
      </c>
      <c r="D7" s="1">
        <f t="shared" si="1"/>
        <v>2.7299998998642</v>
      </c>
      <c r="E7" s="10" t="str">
        <f t="shared" si="2"/>
        <v/>
      </c>
      <c r="F7" s="19" t="s">
        <v>20</v>
      </c>
      <c r="G7" s="20"/>
      <c r="K7" s="55"/>
      <c r="L7" s="55"/>
      <c r="T7" s="90">
        <f>T6+$V$4</f>
        <v>20</v>
      </c>
      <c r="U7" s="53" t="s">
        <v>21</v>
      </c>
      <c r="V7" s="91">
        <f ca="1">(SUM(INDIRECT("A"&amp;T7&amp;":A"&amp;ROW(INDIRECT("A"&amp;T7))+$V$4-1))/100)*$V$3</f>
        <v>0.372799987792969</v>
      </c>
    </row>
    <row r="8" spans="1:22">
      <c r="A8" s="9">
        <v>0.850000023841858</v>
      </c>
      <c r="B8" s="2">
        <f t="shared" si="0"/>
        <v>1</v>
      </c>
      <c r="C8" s="1">
        <f>SUM($A$2:A8)</f>
        <v>2.42999994754791</v>
      </c>
      <c r="D8" s="1">
        <f t="shared" si="1"/>
        <v>2.7299998998642</v>
      </c>
      <c r="E8" s="10" t="str">
        <f t="shared" si="2"/>
        <v/>
      </c>
      <c r="F8" s="21" t="s">
        <v>7</v>
      </c>
      <c r="G8" s="22">
        <v>100</v>
      </c>
      <c r="K8" s="55"/>
      <c r="L8" s="55"/>
      <c r="T8" s="90">
        <f>T7+$V$4</f>
        <v>38</v>
      </c>
      <c r="U8" s="53" t="s">
        <v>22</v>
      </c>
      <c r="V8" s="91">
        <f ca="1">(SUM(INDIRECT("A"&amp;T8&amp;":A"&amp;ROW(INDIRECT("A"&amp;T8))+$V$4-1))/100)*$V$3</f>
        <v>0.0583999824523926</v>
      </c>
    </row>
    <row r="9" spans="1:22">
      <c r="A9" s="13">
        <v>0.840000033378601</v>
      </c>
      <c r="B9" s="2">
        <f t="shared" si="0"/>
        <v>1</v>
      </c>
      <c r="C9" s="1">
        <f>SUM($A$2:A9)</f>
        <v>3.26999998092651</v>
      </c>
      <c r="D9" s="1">
        <f t="shared" si="1"/>
        <v>3.26999998092651</v>
      </c>
      <c r="E9" s="10" t="str">
        <f t="shared" si="2"/>
        <v/>
      </c>
      <c r="F9" s="21" t="s">
        <v>10</v>
      </c>
      <c r="G9" s="23">
        <f>AVERAGE(A102:A201)</f>
        <v>0.0544578224779612</v>
      </c>
      <c r="K9" s="55"/>
      <c r="L9" s="55"/>
      <c r="T9" s="90">
        <f>T8+$V$4</f>
        <v>56</v>
      </c>
      <c r="U9" s="53" t="s">
        <v>23</v>
      </c>
      <c r="V9" s="91">
        <f ca="1">(SUM(INDIRECT("A"&amp;T9&amp;":A"&amp;ROW(INDIRECT("A"&amp;T9))+$V$4-1))/100)*$V$3</f>
        <v>-0.103200006484985</v>
      </c>
    </row>
    <row r="10" ht="15.75" spans="1:22">
      <c r="A10" s="9">
        <v>0.830000042915344</v>
      </c>
      <c r="B10" s="2">
        <f t="shared" si="0"/>
        <v>1</v>
      </c>
      <c r="C10" s="1">
        <f>SUM($A$2:A10)</f>
        <v>4.10000002384186</v>
      </c>
      <c r="D10" s="1">
        <f t="shared" si="1"/>
        <v>4.10000002384186</v>
      </c>
      <c r="E10" s="10" t="str">
        <f t="shared" si="2"/>
        <v/>
      </c>
      <c r="F10" s="24" t="s">
        <v>13</v>
      </c>
      <c r="G10" s="25">
        <f>STDEVP(A102:A201)</f>
        <v>0.923419844765803</v>
      </c>
      <c r="K10" s="55"/>
      <c r="L10" s="55"/>
      <c r="T10" s="90">
        <f>T9+$V$4</f>
        <v>74</v>
      </c>
      <c r="U10" s="53" t="s">
        <v>24</v>
      </c>
      <c r="V10" s="91">
        <f ca="1">(SUM(INDIRECT("A"&amp;T10&amp;":A"&amp;ROW(INDIRECT("A"&amp;T10))+$V$4-1))/100)*$V$3</f>
        <v>0.0607999897003174</v>
      </c>
    </row>
    <row r="11" ht="15.75" spans="1:22">
      <c r="A11" s="13">
        <v>-1</v>
      </c>
      <c r="B11" s="2">
        <f t="shared" si="0"/>
        <v>0</v>
      </c>
      <c r="C11" s="1">
        <f>SUM($A$2:A11)</f>
        <v>3.10000002384186</v>
      </c>
      <c r="D11" s="1">
        <f t="shared" si="1"/>
        <v>4.10000002384186</v>
      </c>
      <c r="E11" s="10">
        <f t="shared" si="2"/>
        <v>-1</v>
      </c>
      <c r="T11" s="90">
        <f>T10+$V$4</f>
        <v>92</v>
      </c>
      <c r="U11" s="53" t="s">
        <v>25</v>
      </c>
      <c r="V11" s="91">
        <f ca="1">(SUM(INDIRECT("A"&amp;T11&amp;":A"&amp;ROW(INDIRECT("A"&amp;T11))+$V$4-1))/100)*$V$3</f>
        <v>0.0655999851226807</v>
      </c>
    </row>
    <row r="12" spans="1:22">
      <c r="A12" s="9">
        <v>0.879999995231628</v>
      </c>
      <c r="B12" s="2">
        <f t="shared" si="0"/>
        <v>1</v>
      </c>
      <c r="C12" s="1">
        <f>SUM($A$2:A12)</f>
        <v>3.98000001907349</v>
      </c>
      <c r="D12" s="1">
        <f t="shared" si="1"/>
        <v>4.10000002384186</v>
      </c>
      <c r="E12" s="10" t="str">
        <f t="shared" si="2"/>
        <v/>
      </c>
      <c r="F12" s="26" t="s">
        <v>26</v>
      </c>
      <c r="G12" s="27"/>
      <c r="T12" s="90">
        <f>T11+$V$4</f>
        <v>110</v>
      </c>
      <c r="U12" s="53" t="s">
        <v>27</v>
      </c>
      <c r="V12" s="91">
        <f ca="1">(SUM(INDIRECT("A"&amp;T12&amp;":A"&amp;ROW(INDIRECT("A"&amp;T12))+$V$4-1))/100)*$V$3</f>
        <v>0.357599973678589</v>
      </c>
    </row>
    <row r="13" spans="1:22">
      <c r="A13" s="13">
        <v>-1</v>
      </c>
      <c r="B13" s="2">
        <f t="shared" si="0"/>
        <v>0</v>
      </c>
      <c r="C13" s="1">
        <f>SUM($A$2:A13)</f>
        <v>2.98000001907349</v>
      </c>
      <c r="D13" s="1">
        <f t="shared" si="1"/>
        <v>4.10000002384186</v>
      </c>
      <c r="E13" s="10">
        <f t="shared" si="2"/>
        <v>-1.12000000476837</v>
      </c>
      <c r="F13" s="28" t="s">
        <v>7</v>
      </c>
      <c r="G13" s="29">
        <f>COUNT(A202:A301)</f>
        <v>0</v>
      </c>
      <c r="L13" s="55"/>
      <c r="T13" s="90">
        <f>T12+$V$4</f>
        <v>128</v>
      </c>
      <c r="U13" s="53" t="s">
        <v>28</v>
      </c>
      <c r="V13" s="91">
        <f ca="1">(SUM(INDIRECT("A"&amp;T13&amp;":A"&amp;ROW(INDIRECT("A"&amp;T13))+$V$4-1))/100)*$V$3</f>
        <v>0.185599985122681</v>
      </c>
    </row>
    <row r="14" spans="1:22">
      <c r="A14" s="9">
        <v>0.830000042915344</v>
      </c>
      <c r="B14" s="2">
        <f t="shared" si="0"/>
        <v>1</v>
      </c>
      <c r="C14" s="1">
        <f>SUM($A$2:A14)</f>
        <v>3.81000006198883</v>
      </c>
      <c r="D14" s="1">
        <f t="shared" si="1"/>
        <v>4.10000002384186</v>
      </c>
      <c r="E14" s="10" t="str">
        <f t="shared" si="2"/>
        <v/>
      </c>
      <c r="F14" s="28" t="s">
        <v>10</v>
      </c>
      <c r="G14" s="30" t="e">
        <f>AVERAGE(A202:A301)</f>
        <v>#DIV/0!</v>
      </c>
      <c r="T14" s="90">
        <f>T13+$V$4</f>
        <v>146</v>
      </c>
      <c r="U14" s="53" t="s">
        <v>29</v>
      </c>
      <c r="V14" s="91">
        <f ca="1">(SUM(INDIRECT("A"&amp;T14&amp;":A"&amp;ROW(INDIRECT("A"&amp;T14))+$V$4-1))/100)*$V$3</f>
        <v>0.0519999980926514</v>
      </c>
    </row>
    <row r="15" ht="15.75" spans="1:22">
      <c r="A15" s="13">
        <v>0.830000042915344</v>
      </c>
      <c r="B15" s="2">
        <f t="shared" si="0"/>
        <v>1</v>
      </c>
      <c r="C15" s="1">
        <f>SUM($A$2:A15)</f>
        <v>4.64000010490417</v>
      </c>
      <c r="D15" s="1">
        <f t="shared" si="1"/>
        <v>4.64000010490417</v>
      </c>
      <c r="E15" s="10" t="str">
        <f t="shared" si="2"/>
        <v/>
      </c>
      <c r="F15" s="31" t="s">
        <v>13</v>
      </c>
      <c r="G15" s="32" t="e">
        <f>STDEVP(A202:A301)</f>
        <v>#DIV/0!</v>
      </c>
      <c r="T15" s="90">
        <f>T14+$V$4</f>
        <v>164</v>
      </c>
      <c r="U15" s="53" t="s">
        <v>30</v>
      </c>
      <c r="V15" s="91">
        <f ca="1">(SUM(INDIRECT("A"&amp;T15&amp;":A"&amp;ROW(INDIRECT("A"&amp;T15))+$V$4-1))/100)*$V$3</f>
        <v>0.0351999950408936</v>
      </c>
    </row>
    <row r="16" ht="15.75" spans="1:22">
      <c r="A16" s="9">
        <v>0.860000014305115</v>
      </c>
      <c r="B16" s="2">
        <f t="shared" si="0"/>
        <v>1</v>
      </c>
      <c r="C16" s="1">
        <f>SUM($A$2:A16)</f>
        <v>5.50000011920929</v>
      </c>
      <c r="D16" s="1">
        <f t="shared" si="1"/>
        <v>5.50000011920929</v>
      </c>
      <c r="E16" s="10" t="str">
        <f t="shared" si="2"/>
        <v/>
      </c>
      <c r="H16" s="33" t="s">
        <v>31</v>
      </c>
      <c r="I16" s="56"/>
      <c r="J16" s="57"/>
      <c r="K16" s="58" t="s">
        <v>32</v>
      </c>
      <c r="L16" s="59"/>
      <c r="M16" s="60"/>
      <c r="N16" s="61"/>
      <c r="O16" s="62" t="s">
        <v>33</v>
      </c>
      <c r="P16" s="61"/>
      <c r="Q16" s="61"/>
      <c r="R16" s="92"/>
      <c r="T16" s="90"/>
      <c r="U16" s="88" t="s">
        <v>34</v>
      </c>
      <c r="V16" s="93">
        <f ca="1">SUM(V6:V15)</f>
        <v>1.57759989738464</v>
      </c>
    </row>
    <row r="17" spans="1:22">
      <c r="A17" s="13">
        <v>-1</v>
      </c>
      <c r="B17" s="2">
        <f t="shared" si="0"/>
        <v>0</v>
      </c>
      <c r="C17" s="1">
        <f>SUM($A$2:A17)</f>
        <v>4.50000011920929</v>
      </c>
      <c r="D17" s="1">
        <f t="shared" si="1"/>
        <v>5.50000011920929</v>
      </c>
      <c r="E17" s="10">
        <f t="shared" si="2"/>
        <v>-1</v>
      </c>
      <c r="F17" s="34" t="s">
        <v>35</v>
      </c>
      <c r="G17" s="35"/>
      <c r="H17" s="36" t="s">
        <v>36</v>
      </c>
      <c r="I17" t="s">
        <v>37</v>
      </c>
      <c r="J17" s="63">
        <f>G4+J18</f>
        <v>0.320031264882918</v>
      </c>
      <c r="K17" s="36" t="s">
        <v>36</v>
      </c>
      <c r="L17" t="s">
        <v>37</v>
      </c>
      <c r="M17" s="64">
        <f>G9+M18</f>
        <v>0.235444786313015</v>
      </c>
      <c r="N17" s="65" t="s">
        <v>7</v>
      </c>
      <c r="O17" s="66">
        <f>COUNT(A:A)</f>
        <v>183</v>
      </c>
      <c r="P17" t="s">
        <v>38</v>
      </c>
      <c r="Q17" s="94">
        <f>AVERAGE(B2:B401)</f>
        <v>0.590163934426229</v>
      </c>
      <c r="R17" s="95"/>
      <c r="T17" s="67"/>
      <c r="U17" s="88" t="s">
        <v>39</v>
      </c>
      <c r="V17" s="93">
        <f ca="1">AVERAGE(V6:V15)</f>
        <v>0.157759989738464</v>
      </c>
    </row>
    <row r="18" ht="15.75" spans="1:22">
      <c r="A18" s="9">
        <v>0.860000014305115</v>
      </c>
      <c r="B18" s="2">
        <f t="shared" si="0"/>
        <v>1</v>
      </c>
      <c r="C18" s="1">
        <f>SUM($A$2:A18)</f>
        <v>5.3600001335144</v>
      </c>
      <c r="D18" s="1">
        <f t="shared" si="1"/>
        <v>5.50000011920929</v>
      </c>
      <c r="E18" s="10" t="str">
        <f t="shared" si="2"/>
        <v/>
      </c>
      <c r="F18" s="37" t="s">
        <v>7</v>
      </c>
      <c r="G18" s="38">
        <f>COUNT(A302:A401)</f>
        <v>0</v>
      </c>
      <c r="H18" s="36" t="s">
        <v>40</v>
      </c>
      <c r="I18" t="s">
        <v>41</v>
      </c>
      <c r="J18" s="63">
        <f>CONFIDENCE(0.05,G5,G3)</f>
        <v>0.178931270700332</v>
      </c>
      <c r="K18" s="36" t="s">
        <v>40</v>
      </c>
      <c r="L18" t="s">
        <v>41</v>
      </c>
      <c r="M18" s="64">
        <f>CONFIDENCE(0.05,G10,G8)</f>
        <v>0.180986963835054</v>
      </c>
      <c r="N18" s="67" t="s">
        <v>19</v>
      </c>
      <c r="O18" s="63">
        <f>AVERAGE(A:A)</f>
        <v>0.101803271496882</v>
      </c>
      <c r="P18" t="s">
        <v>42</v>
      </c>
      <c r="Q18" s="94">
        <f>1-Q17</f>
        <v>0.409836065573771</v>
      </c>
      <c r="R18" s="95"/>
      <c r="T18" s="75"/>
      <c r="U18" s="96" t="s">
        <v>13</v>
      </c>
      <c r="V18" s="97">
        <f ca="1">STDEVP(V6:V15)</f>
        <v>0.179242423893672</v>
      </c>
    </row>
    <row r="19" ht="15.75" spans="1:22">
      <c r="A19" s="13">
        <v>0.799999952316284</v>
      </c>
      <c r="B19" s="2">
        <f t="shared" si="0"/>
        <v>1</v>
      </c>
      <c r="C19" s="1">
        <f>SUM($A$2:A19)</f>
        <v>6.16000008583069</v>
      </c>
      <c r="D19" s="1">
        <f t="shared" si="1"/>
        <v>6.16000008583069</v>
      </c>
      <c r="E19" s="10" t="str">
        <f t="shared" si="2"/>
        <v/>
      </c>
      <c r="F19" s="37" t="s">
        <v>10</v>
      </c>
      <c r="G19" s="39" t="e">
        <f>AVERAGE(A302:A401)</f>
        <v>#DIV/0!</v>
      </c>
      <c r="H19" s="40" t="s">
        <v>43</v>
      </c>
      <c r="I19" s="68" t="s">
        <v>44</v>
      </c>
      <c r="J19" s="69">
        <f>G4-J18</f>
        <v>-0.037831276517745</v>
      </c>
      <c r="K19" s="40" t="s">
        <v>43</v>
      </c>
      <c r="L19" s="68" t="s">
        <v>44</v>
      </c>
      <c r="M19" s="70">
        <f>G9-M18</f>
        <v>-0.126529141357093</v>
      </c>
      <c r="N19" s="67" t="s">
        <v>13</v>
      </c>
      <c r="O19" s="63">
        <f>_xlfn.STDEV.S(A:A)</f>
        <v>0.921236933730833</v>
      </c>
      <c r="P19" t="s">
        <v>45</v>
      </c>
      <c r="Q19" s="98">
        <f>SUM(A:A)</f>
        <v>18.6299986839294</v>
      </c>
      <c r="R19" s="95"/>
      <c r="T19" s="99" t="s">
        <v>46</v>
      </c>
      <c r="U19" s="100" t="s">
        <v>47</v>
      </c>
      <c r="V19" s="101"/>
    </row>
    <row r="20" ht="15.75" spans="1:22">
      <c r="A20" s="9">
        <v>0.860000014305115</v>
      </c>
      <c r="B20" s="2">
        <f t="shared" si="0"/>
        <v>1</v>
      </c>
      <c r="C20" s="1">
        <f>SUM($A$2:A20)</f>
        <v>7.0200001001358</v>
      </c>
      <c r="D20" s="1">
        <f t="shared" si="1"/>
        <v>7.0200001001358</v>
      </c>
      <c r="E20" s="10" t="str">
        <f t="shared" si="2"/>
        <v/>
      </c>
      <c r="F20" s="41" t="s">
        <v>13</v>
      </c>
      <c r="G20" s="42" t="e">
        <f>STDEVP(A302:A401)</f>
        <v>#DIV/0!</v>
      </c>
      <c r="H20" s="33" t="s">
        <v>48</v>
      </c>
      <c r="I20" s="56"/>
      <c r="J20" s="57"/>
      <c r="K20" s="58" t="s">
        <v>49</v>
      </c>
      <c r="L20" s="59"/>
      <c r="M20" s="59"/>
      <c r="N20" s="67" t="s">
        <v>50</v>
      </c>
      <c r="O20" s="63">
        <f>CONFIDENCE(0.05,O19,O17)</f>
        <v>0.133473143007157</v>
      </c>
      <c r="Q20" s="102"/>
      <c r="R20" s="95"/>
      <c r="T20" s="103">
        <v>0.5</v>
      </c>
      <c r="U20" s="104">
        <f ca="1">EXP(-2*V17*T20/(V18^2))</f>
        <v>0.00736967476430437</v>
      </c>
      <c r="V20" s="105"/>
    </row>
    <row r="21" ht="15.75" spans="1:18">
      <c r="A21" s="13">
        <v>-1</v>
      </c>
      <c r="B21" s="2">
        <f t="shared" si="0"/>
        <v>0</v>
      </c>
      <c r="C21" s="1">
        <f>SUM($A$2:A21)</f>
        <v>6.0200001001358</v>
      </c>
      <c r="D21" s="1">
        <f t="shared" si="1"/>
        <v>7.0200001001358</v>
      </c>
      <c r="E21" s="10">
        <f t="shared" si="2"/>
        <v>-1</v>
      </c>
      <c r="H21" s="36" t="s">
        <v>36</v>
      </c>
      <c r="I21" t="s">
        <v>37</v>
      </c>
      <c r="J21" s="63" t="e">
        <f>G14+J22</f>
        <v>#DIV/0!</v>
      </c>
      <c r="K21" s="36" t="s">
        <v>36</v>
      </c>
      <c r="L21" t="s">
        <v>37</v>
      </c>
      <c r="M21" s="64" t="e">
        <f>G19+M22</f>
        <v>#DIV/0!</v>
      </c>
      <c r="N21" s="67" t="s">
        <v>51</v>
      </c>
      <c r="O21" s="63">
        <f>O18+O20</f>
        <v>0.235276414504039</v>
      </c>
      <c r="Q21" s="102"/>
      <c r="R21" s="95"/>
    </row>
    <row r="22" spans="1:18">
      <c r="A22" s="9">
        <v>0.860000014305115</v>
      </c>
      <c r="B22" s="2">
        <f t="shared" si="0"/>
        <v>1</v>
      </c>
      <c r="C22" s="1">
        <f>SUM($A$2:A22)</f>
        <v>6.88000011444092</v>
      </c>
      <c r="D22" s="1">
        <f t="shared" si="1"/>
        <v>7.0200001001358</v>
      </c>
      <c r="E22" s="10" t="str">
        <f t="shared" si="2"/>
        <v/>
      </c>
      <c r="F22" s="43" t="s">
        <v>52</v>
      </c>
      <c r="G22" s="44"/>
      <c r="H22" s="45" t="s">
        <v>40</v>
      </c>
      <c r="I22" t="s">
        <v>41</v>
      </c>
      <c r="J22" s="63" t="e">
        <f>CONFIDENCE(0.05,G15,G13)</f>
        <v>#DIV/0!</v>
      </c>
      <c r="K22" s="36" t="s">
        <v>40</v>
      </c>
      <c r="L22" t="s">
        <v>41</v>
      </c>
      <c r="M22" s="64" t="e">
        <f>CONFIDENCE(0.05,G20,G18)</f>
        <v>#DIV/0!</v>
      </c>
      <c r="N22" s="67" t="s">
        <v>53</v>
      </c>
      <c r="O22" s="63">
        <f>O18-O20</f>
        <v>-0.0316698715102743</v>
      </c>
      <c r="Q22" s="102"/>
      <c r="R22" s="95"/>
    </row>
    <row r="23" ht="15.75" spans="1:18">
      <c r="A23" s="13">
        <v>0.909999966621399</v>
      </c>
      <c r="B23" s="2">
        <f t="shared" si="0"/>
        <v>1</v>
      </c>
      <c r="C23" s="1">
        <f>SUM($A$2:A23)</f>
        <v>7.79000008106232</v>
      </c>
      <c r="D23" s="1">
        <f t="shared" si="1"/>
        <v>7.79000008106232</v>
      </c>
      <c r="E23" s="10" t="str">
        <f t="shared" si="2"/>
        <v/>
      </c>
      <c r="F23" s="46" t="s">
        <v>7</v>
      </c>
      <c r="G23" s="47">
        <v>200</v>
      </c>
      <c r="H23" s="48" t="s">
        <v>43</v>
      </c>
      <c r="I23" s="68" t="s">
        <v>44</v>
      </c>
      <c r="J23" s="69" t="e">
        <f>G14-J22</f>
        <v>#DIV/0!</v>
      </c>
      <c r="K23" s="40" t="s">
        <v>43</v>
      </c>
      <c r="L23" s="68" t="s">
        <v>44</v>
      </c>
      <c r="M23" s="70" t="e">
        <f>G19-M22</f>
        <v>#DIV/0!</v>
      </c>
      <c r="N23" s="67" t="s">
        <v>54</v>
      </c>
      <c r="O23" s="63">
        <f>MAX(C:C)</f>
        <v>20.719998717308</v>
      </c>
      <c r="R23" s="95"/>
    </row>
    <row r="24" ht="15.75" spans="1:18">
      <c r="A24" s="9">
        <v>0.860000014305115</v>
      </c>
      <c r="B24" s="2">
        <f t="shared" si="0"/>
        <v>1</v>
      </c>
      <c r="C24" s="1">
        <f>SUM($A$2:A24)</f>
        <v>8.65000009536743</v>
      </c>
      <c r="D24" s="1">
        <f t="shared" si="1"/>
        <v>8.65000009536743</v>
      </c>
      <c r="E24" s="10" t="str">
        <f t="shared" si="2"/>
        <v/>
      </c>
      <c r="F24" s="46" t="s">
        <v>10</v>
      </c>
      <c r="G24" s="49">
        <f>AVERAGE(A2:A201)</f>
        <v>0.101803271496882</v>
      </c>
      <c r="H24" s="50"/>
      <c r="I24" s="71"/>
      <c r="J24" s="71"/>
      <c r="K24" s="50"/>
      <c r="L24" s="71"/>
      <c r="M24" s="71"/>
      <c r="N24" s="67" t="s">
        <v>55</v>
      </c>
      <c r="O24" s="63">
        <f>MIN(C:C)</f>
        <v>0.729999899864197</v>
      </c>
      <c r="R24" s="95"/>
    </row>
    <row r="25" ht="15.75" spans="1:18">
      <c r="A25" s="13">
        <v>-1</v>
      </c>
      <c r="B25" s="2">
        <f t="shared" si="0"/>
        <v>0</v>
      </c>
      <c r="C25" s="1">
        <f>SUM($A$2:A25)</f>
        <v>7.65000009536743</v>
      </c>
      <c r="D25" s="1">
        <f t="shared" si="1"/>
        <v>8.65000009536743</v>
      </c>
      <c r="E25" s="10">
        <f t="shared" si="2"/>
        <v>-1</v>
      </c>
      <c r="F25" s="51" t="s">
        <v>13</v>
      </c>
      <c r="G25" s="52">
        <f>STDEVP(A2:A201)</f>
        <v>0.918716444920721</v>
      </c>
      <c r="H25" s="53"/>
      <c r="I25" s="53"/>
      <c r="J25" s="53"/>
      <c r="K25" s="53"/>
      <c r="L25" s="53"/>
      <c r="M25" s="53"/>
      <c r="N25" s="67" t="s">
        <v>56</v>
      </c>
      <c r="O25" s="63">
        <f>MIN(E:E)</f>
        <v>-9.40000009536743</v>
      </c>
      <c r="P25" s="65"/>
      <c r="Q25" s="106"/>
      <c r="R25" s="107"/>
    </row>
    <row r="26" spans="1:18">
      <c r="A26" s="9">
        <v>0.899999976158142</v>
      </c>
      <c r="B26" s="2">
        <f t="shared" si="0"/>
        <v>1</v>
      </c>
      <c r="C26" s="1">
        <f>SUM($A$2:A26)</f>
        <v>8.55000007152557</v>
      </c>
      <c r="D26" s="1">
        <f t="shared" si="1"/>
        <v>8.65000009536743</v>
      </c>
      <c r="E26" s="10" t="str">
        <f t="shared" si="2"/>
        <v/>
      </c>
      <c r="H26" s="53"/>
      <c r="I26" s="53"/>
      <c r="J26" s="72"/>
      <c r="K26" s="53"/>
      <c r="L26" s="72"/>
      <c r="M26" s="53"/>
      <c r="N26" s="67" t="s">
        <v>57</v>
      </c>
      <c r="O26" s="73">
        <f>-(100/O25)</f>
        <v>10.6382977644099</v>
      </c>
      <c r="P26" s="67"/>
      <c r="Q26" s="53"/>
      <c r="R26" s="108"/>
    </row>
    <row r="27" spans="1:18">
      <c r="A27" s="13">
        <v>-1</v>
      </c>
      <c r="B27" s="2">
        <f t="shared" si="0"/>
        <v>0</v>
      </c>
      <c r="C27" s="1">
        <f>SUM($A$2:A27)</f>
        <v>7.55000007152557</v>
      </c>
      <c r="D27" s="1">
        <f t="shared" si="1"/>
        <v>8.65000009536743</v>
      </c>
      <c r="E27" s="10">
        <f t="shared" si="2"/>
        <v>-1.10000002384186</v>
      </c>
      <c r="K27" s="53"/>
      <c r="L27" s="53"/>
      <c r="N27" s="67" t="s">
        <v>58</v>
      </c>
      <c r="O27" s="63">
        <f>-(50/O25)</f>
        <v>5.31914888220494</v>
      </c>
      <c r="P27" s="67"/>
      <c r="Q27" s="53"/>
      <c r="R27" s="108"/>
    </row>
    <row r="28" spans="1:18">
      <c r="A28" s="9">
        <v>0.879999995231628</v>
      </c>
      <c r="B28" s="2">
        <f t="shared" si="0"/>
        <v>1</v>
      </c>
      <c r="C28" s="1">
        <f>SUM($A$2:A28)</f>
        <v>8.4300000667572</v>
      </c>
      <c r="D28" s="1">
        <f t="shared" si="1"/>
        <v>8.65000009536743</v>
      </c>
      <c r="E28" s="10" t="str">
        <f t="shared" si="2"/>
        <v/>
      </c>
      <c r="K28" s="53"/>
      <c r="L28" s="53"/>
      <c r="N28" s="67" t="s">
        <v>59</v>
      </c>
      <c r="O28" s="74">
        <f>O18/O19</f>
        <v>0.110507153772698</v>
      </c>
      <c r="P28" s="67"/>
      <c r="Q28" s="53"/>
      <c r="R28" s="108"/>
    </row>
    <row r="29" ht="15.75" spans="1:18">
      <c r="A29" s="13">
        <v>-1</v>
      </c>
      <c r="B29" s="2">
        <f t="shared" si="0"/>
        <v>0</v>
      </c>
      <c r="C29" s="1">
        <f>SUM($A$2:A29)</f>
        <v>7.4300000667572</v>
      </c>
      <c r="D29" s="1">
        <f t="shared" si="1"/>
        <v>8.65000009536743</v>
      </c>
      <c r="E29" s="10">
        <f t="shared" si="2"/>
        <v>-1.22000002861023</v>
      </c>
      <c r="N29" s="75" t="s">
        <v>60</v>
      </c>
      <c r="O29" s="76">
        <f>1.96/SQRT(O17)</f>
        <v>0.144887369107096</v>
      </c>
      <c r="P29" s="75"/>
      <c r="Q29" s="68"/>
      <c r="R29" s="109"/>
    </row>
    <row r="30" ht="15.75" spans="1:5">
      <c r="A30" s="9">
        <v>0.909999966621399</v>
      </c>
      <c r="B30" s="2">
        <f t="shared" si="0"/>
        <v>1</v>
      </c>
      <c r="C30" s="1">
        <f>SUM($A$2:A30)</f>
        <v>8.3400000333786</v>
      </c>
      <c r="D30" s="1">
        <f t="shared" si="1"/>
        <v>8.65000009536743</v>
      </c>
      <c r="E30" s="10" t="str">
        <f t="shared" si="2"/>
        <v/>
      </c>
    </row>
    <row r="31" spans="1:15">
      <c r="A31" s="13">
        <v>0.879999995231628</v>
      </c>
      <c r="B31" s="2">
        <f t="shared" si="0"/>
        <v>1</v>
      </c>
      <c r="C31" s="1">
        <f>SUM($A$2:A31)</f>
        <v>9.22000002861023</v>
      </c>
      <c r="D31" s="1">
        <f t="shared" si="1"/>
        <v>9.22000002861023</v>
      </c>
      <c r="E31" s="10" t="str">
        <f t="shared" si="2"/>
        <v/>
      </c>
      <c r="N31" s="77" t="s">
        <v>61</v>
      </c>
      <c r="O31" s="78"/>
    </row>
    <row r="32" ht="15.75" spans="1:15">
      <c r="A32" s="9">
        <v>0.889999985694885</v>
      </c>
      <c r="B32" s="2">
        <f t="shared" si="0"/>
        <v>1</v>
      </c>
      <c r="C32" s="1">
        <f>SUM($A$2:A32)</f>
        <v>10.1100000143051</v>
      </c>
      <c r="D32" s="1">
        <f t="shared" si="1"/>
        <v>10.1100000143051</v>
      </c>
      <c r="E32" s="10" t="str">
        <f t="shared" si="2"/>
        <v/>
      </c>
      <c r="N32" s="79">
        <f>((1.96*O19)/O18)^2</f>
        <v>314.580179582218</v>
      </c>
      <c r="O32" s="80"/>
    </row>
    <row r="33" spans="1:5">
      <c r="A33" s="13">
        <v>0.909999966621399</v>
      </c>
      <c r="B33" s="2">
        <f t="shared" si="0"/>
        <v>1</v>
      </c>
      <c r="C33" s="1">
        <f>SUM($A$2:A33)</f>
        <v>11.0199999809265</v>
      </c>
      <c r="D33" s="1">
        <f t="shared" si="1"/>
        <v>11.0199999809265</v>
      </c>
      <c r="E33" s="10" t="str">
        <f t="shared" si="2"/>
        <v/>
      </c>
    </row>
    <row r="34" spans="1:5">
      <c r="A34" s="9">
        <v>-1</v>
      </c>
      <c r="B34" s="2">
        <f t="shared" si="0"/>
        <v>0</v>
      </c>
      <c r="C34" s="1">
        <f>SUM($A$2:A34)</f>
        <v>10.0199999809265</v>
      </c>
      <c r="D34" s="1">
        <f t="shared" si="1"/>
        <v>11.0199999809265</v>
      </c>
      <c r="E34" s="10">
        <f t="shared" si="2"/>
        <v>-1</v>
      </c>
    </row>
    <row r="35" spans="1:5">
      <c r="A35" s="13">
        <v>0.909999966621399</v>
      </c>
      <c r="B35" s="2">
        <f t="shared" si="0"/>
        <v>1</v>
      </c>
      <c r="C35" s="1">
        <f>SUM($A$2:A35)</f>
        <v>10.9299999475479</v>
      </c>
      <c r="D35" s="1">
        <f t="shared" si="1"/>
        <v>11.0199999809265</v>
      </c>
      <c r="E35" s="10" t="str">
        <f t="shared" si="2"/>
        <v/>
      </c>
    </row>
    <row r="36" spans="1:5">
      <c r="A36" s="9">
        <v>-1</v>
      </c>
      <c r="B36" s="2">
        <f t="shared" si="0"/>
        <v>0</v>
      </c>
      <c r="C36" s="1">
        <f>SUM($A$2:A36)</f>
        <v>9.92999994754791</v>
      </c>
      <c r="D36" s="1">
        <f t="shared" si="1"/>
        <v>11.0199999809265</v>
      </c>
      <c r="E36" s="10">
        <f t="shared" si="2"/>
        <v>-1.0900000333786</v>
      </c>
    </row>
    <row r="37" spans="1:5">
      <c r="A37" s="13">
        <v>0.889999985694885</v>
      </c>
      <c r="B37" s="2">
        <f t="shared" si="0"/>
        <v>1</v>
      </c>
      <c r="C37" s="1">
        <f>SUM($A$2:A37)</f>
        <v>10.8199999332428</v>
      </c>
      <c r="D37" s="1">
        <f t="shared" si="1"/>
        <v>11.0199999809265</v>
      </c>
      <c r="E37" s="10" t="str">
        <f t="shared" si="2"/>
        <v/>
      </c>
    </row>
    <row r="38" spans="1:5">
      <c r="A38" s="9">
        <v>0.830000042915344</v>
      </c>
      <c r="B38" s="2">
        <f t="shared" si="0"/>
        <v>1</v>
      </c>
      <c r="C38" s="1">
        <f>SUM($A$2:A38)</f>
        <v>11.6499999761581</v>
      </c>
      <c r="D38" s="1">
        <f t="shared" si="1"/>
        <v>11.6499999761581</v>
      </c>
      <c r="E38" s="10" t="str">
        <f t="shared" si="2"/>
        <v/>
      </c>
    </row>
    <row r="39" spans="1:5">
      <c r="A39" s="13">
        <v>0.830000042915344</v>
      </c>
      <c r="B39" s="2">
        <f t="shared" si="0"/>
        <v>1</v>
      </c>
      <c r="C39" s="1">
        <f>SUM($A$2:A39)</f>
        <v>12.4800000190735</v>
      </c>
      <c r="D39" s="1">
        <f t="shared" si="1"/>
        <v>12.4800000190735</v>
      </c>
      <c r="E39" s="10" t="str">
        <f t="shared" si="2"/>
        <v/>
      </c>
    </row>
    <row r="40" spans="1:5">
      <c r="A40" s="9">
        <v>-1</v>
      </c>
      <c r="B40" s="2">
        <f t="shared" si="0"/>
        <v>0</v>
      </c>
      <c r="C40" s="1">
        <f>SUM($A$2:A40)</f>
        <v>11.4800000190735</v>
      </c>
      <c r="D40" s="1">
        <f t="shared" si="1"/>
        <v>12.4800000190735</v>
      </c>
      <c r="E40" s="10">
        <f t="shared" si="2"/>
        <v>-1</v>
      </c>
    </row>
    <row r="41" spans="1:5">
      <c r="A41" s="13">
        <v>0.799999952316284</v>
      </c>
      <c r="B41" s="2">
        <f t="shared" si="0"/>
        <v>1</v>
      </c>
      <c r="C41" s="1">
        <f>SUM($A$2:A41)</f>
        <v>12.2799999713898</v>
      </c>
      <c r="D41" s="1">
        <f t="shared" si="1"/>
        <v>12.4800000190735</v>
      </c>
      <c r="E41" s="10" t="str">
        <f t="shared" si="2"/>
        <v/>
      </c>
    </row>
    <row r="42" spans="1:5">
      <c r="A42" s="9">
        <v>-1</v>
      </c>
      <c r="B42" s="2">
        <f t="shared" si="0"/>
        <v>0</v>
      </c>
      <c r="C42" s="1">
        <f>SUM($A$2:A42)</f>
        <v>11.2799999713898</v>
      </c>
      <c r="D42" s="1">
        <f t="shared" si="1"/>
        <v>12.4800000190735</v>
      </c>
      <c r="E42" s="10">
        <f t="shared" si="2"/>
        <v>-1.20000004768372</v>
      </c>
    </row>
    <row r="43" spans="1:5">
      <c r="A43" s="13">
        <v>0.909999966621399</v>
      </c>
      <c r="B43" s="2">
        <f t="shared" si="0"/>
        <v>1</v>
      </c>
      <c r="C43" s="1">
        <f>SUM($A$2:A43)</f>
        <v>12.1899999380112</v>
      </c>
      <c r="D43" s="1">
        <f t="shared" si="1"/>
        <v>12.4800000190735</v>
      </c>
      <c r="E43" s="10" t="str">
        <f t="shared" si="2"/>
        <v/>
      </c>
    </row>
    <row r="44" spans="1:5">
      <c r="A44" s="9">
        <v>0.909999966621399</v>
      </c>
      <c r="B44" s="2">
        <f t="shared" si="0"/>
        <v>1</v>
      </c>
      <c r="C44" s="1">
        <f>SUM($A$2:A44)</f>
        <v>13.0999999046326</v>
      </c>
      <c r="D44" s="1">
        <f t="shared" si="1"/>
        <v>13.0999999046326</v>
      </c>
      <c r="E44" s="10" t="str">
        <f t="shared" si="2"/>
        <v/>
      </c>
    </row>
    <row r="45" spans="1:5">
      <c r="A45" s="13">
        <v>0.929999947547913</v>
      </c>
      <c r="B45" s="2">
        <f t="shared" si="0"/>
        <v>1</v>
      </c>
      <c r="C45" s="1">
        <f>SUM($A$2:A45)</f>
        <v>14.0299998521805</v>
      </c>
      <c r="D45" s="1">
        <f t="shared" si="1"/>
        <v>14.0299998521805</v>
      </c>
      <c r="E45" s="10" t="str">
        <f t="shared" si="2"/>
        <v/>
      </c>
    </row>
    <row r="46" spans="1:5">
      <c r="A46" s="9">
        <v>-1</v>
      </c>
      <c r="B46" s="2">
        <f t="shared" si="0"/>
        <v>0</v>
      </c>
      <c r="C46" s="1">
        <f>SUM($A$2:A46)</f>
        <v>13.0299998521805</v>
      </c>
      <c r="D46" s="1">
        <f t="shared" si="1"/>
        <v>14.0299998521805</v>
      </c>
      <c r="E46" s="10">
        <f t="shared" si="2"/>
        <v>-1</v>
      </c>
    </row>
    <row r="47" spans="1:5">
      <c r="A47" s="13">
        <v>-1</v>
      </c>
      <c r="B47" s="2">
        <f t="shared" si="0"/>
        <v>0</v>
      </c>
      <c r="C47" s="1">
        <f>SUM($A$2:A47)</f>
        <v>12.0299998521805</v>
      </c>
      <c r="D47" s="1">
        <f t="shared" si="1"/>
        <v>14.0299998521805</v>
      </c>
      <c r="E47" s="10">
        <f t="shared" si="2"/>
        <v>-2</v>
      </c>
    </row>
    <row r="48" spans="1:5">
      <c r="A48" s="9">
        <v>-1</v>
      </c>
      <c r="B48" s="2">
        <f t="shared" si="0"/>
        <v>0</v>
      </c>
      <c r="C48" s="1">
        <f>SUM($A$2:A48)</f>
        <v>11.0299998521805</v>
      </c>
      <c r="D48" s="1">
        <f t="shared" si="1"/>
        <v>14.0299998521805</v>
      </c>
      <c r="E48" s="10">
        <f t="shared" si="2"/>
        <v>-3</v>
      </c>
    </row>
    <row r="49" spans="1:5">
      <c r="A49" s="13">
        <v>0.909999966621399</v>
      </c>
      <c r="B49" s="2">
        <f t="shared" si="0"/>
        <v>1</v>
      </c>
      <c r="C49" s="1">
        <f>SUM($A$2:A49)</f>
        <v>11.9399998188019</v>
      </c>
      <c r="D49" s="1">
        <f t="shared" si="1"/>
        <v>14.0299998521805</v>
      </c>
      <c r="E49" s="10" t="str">
        <f t="shared" si="2"/>
        <v/>
      </c>
    </row>
    <row r="50" spans="1:5">
      <c r="A50" s="9">
        <v>0.809999942779541</v>
      </c>
      <c r="B50" s="2">
        <f t="shared" si="0"/>
        <v>1</v>
      </c>
      <c r="C50" s="1">
        <f>SUM($A$2:A50)</f>
        <v>12.7499997615814</v>
      </c>
      <c r="D50" s="1">
        <f t="shared" si="1"/>
        <v>14.0299998521805</v>
      </c>
      <c r="E50" s="10" t="str">
        <f t="shared" si="2"/>
        <v/>
      </c>
    </row>
    <row r="51" spans="1:5">
      <c r="A51" s="13">
        <v>0.909999966621399</v>
      </c>
      <c r="B51" s="2">
        <f t="shared" si="0"/>
        <v>1</v>
      </c>
      <c r="C51" s="1">
        <f>SUM($A$2:A51)</f>
        <v>13.6599997282028</v>
      </c>
      <c r="D51" s="1">
        <f t="shared" si="1"/>
        <v>14.0299998521805</v>
      </c>
      <c r="E51" s="10" t="str">
        <f t="shared" si="2"/>
        <v/>
      </c>
    </row>
    <row r="52" spans="1:5">
      <c r="A52" s="9">
        <v>0.889999985694885</v>
      </c>
      <c r="B52" s="2">
        <f t="shared" si="0"/>
        <v>1</v>
      </c>
      <c r="C52" s="1">
        <f>SUM($A$2:A52)</f>
        <v>14.5499997138977</v>
      </c>
      <c r="D52" s="1">
        <f t="shared" si="1"/>
        <v>14.5499997138977</v>
      </c>
      <c r="E52" s="10" t="str">
        <f t="shared" si="2"/>
        <v/>
      </c>
    </row>
    <row r="53" spans="1:5">
      <c r="A53" s="13">
        <v>-1</v>
      </c>
      <c r="B53" s="2">
        <f t="shared" si="0"/>
        <v>0</v>
      </c>
      <c r="C53" s="1">
        <f>SUM($A$2:A53)</f>
        <v>13.5499997138977</v>
      </c>
      <c r="D53" s="1">
        <f t="shared" si="1"/>
        <v>14.5499997138977</v>
      </c>
      <c r="E53" s="10">
        <f t="shared" si="2"/>
        <v>-1</v>
      </c>
    </row>
    <row r="54" spans="1:5">
      <c r="A54" s="9">
        <v>-1</v>
      </c>
      <c r="B54" s="2">
        <f t="shared" si="0"/>
        <v>0</v>
      </c>
      <c r="C54" s="1">
        <f>SUM($A$2:A54)</f>
        <v>12.5499997138977</v>
      </c>
      <c r="D54" s="1">
        <f t="shared" si="1"/>
        <v>14.5499997138977</v>
      </c>
      <c r="E54" s="10">
        <f t="shared" si="2"/>
        <v>-2</v>
      </c>
    </row>
    <row r="55" spans="1:5">
      <c r="A55" s="13">
        <v>-1</v>
      </c>
      <c r="B55" s="2">
        <f t="shared" si="0"/>
        <v>0</v>
      </c>
      <c r="C55" s="1">
        <f>SUM($A$2:A55)</f>
        <v>11.5499997138977</v>
      </c>
      <c r="D55" s="1">
        <f t="shared" si="1"/>
        <v>14.5499997138977</v>
      </c>
      <c r="E55" s="10">
        <f t="shared" si="2"/>
        <v>-3</v>
      </c>
    </row>
    <row r="56" spans="1:5">
      <c r="A56" s="9">
        <v>-1</v>
      </c>
      <c r="B56" s="2">
        <f t="shared" si="0"/>
        <v>0</v>
      </c>
      <c r="C56" s="1">
        <f>SUM($A$2:A56)</f>
        <v>10.5499997138977</v>
      </c>
      <c r="D56" s="1">
        <f t="shared" si="1"/>
        <v>14.5499997138977</v>
      </c>
      <c r="E56" s="10">
        <f t="shared" si="2"/>
        <v>-4</v>
      </c>
    </row>
    <row r="57" spans="1:5">
      <c r="A57" s="13">
        <v>-1</v>
      </c>
      <c r="B57" s="2">
        <f t="shared" si="0"/>
        <v>0</v>
      </c>
      <c r="C57" s="1">
        <f>SUM($A$2:A57)</f>
        <v>9.54999971389771</v>
      </c>
      <c r="D57" s="1">
        <f t="shared" si="1"/>
        <v>14.5499997138977</v>
      </c>
      <c r="E57" s="10">
        <f t="shared" si="2"/>
        <v>-5</v>
      </c>
    </row>
    <row r="58" spans="1:5">
      <c r="A58" s="9">
        <v>0.830000042915344</v>
      </c>
      <c r="B58" s="2">
        <f t="shared" si="0"/>
        <v>1</v>
      </c>
      <c r="C58" s="1">
        <f>SUM($A$2:A58)</f>
        <v>10.379999756813</v>
      </c>
      <c r="D58" s="1">
        <f t="shared" si="1"/>
        <v>14.5499997138977</v>
      </c>
      <c r="E58" s="10" t="str">
        <f t="shared" si="2"/>
        <v/>
      </c>
    </row>
    <row r="59" spans="1:5">
      <c r="A59" s="13">
        <v>-1</v>
      </c>
      <c r="B59" s="2">
        <f t="shared" si="0"/>
        <v>0</v>
      </c>
      <c r="C59" s="1">
        <f>SUM($A$2:A59)</f>
        <v>9.37999975681305</v>
      </c>
      <c r="D59" s="1">
        <f t="shared" si="1"/>
        <v>14.5499997138977</v>
      </c>
      <c r="E59" s="10">
        <f t="shared" si="2"/>
        <v>-5.16999995708466</v>
      </c>
    </row>
    <row r="60" spans="1:5">
      <c r="A60" s="9">
        <v>0.840000033378601</v>
      </c>
      <c r="B60" s="2">
        <f t="shared" si="0"/>
        <v>1</v>
      </c>
      <c r="C60" s="1">
        <f>SUM($A$2:A60)</f>
        <v>10.2199997901917</v>
      </c>
      <c r="D60" s="1">
        <f t="shared" si="1"/>
        <v>14.5499997138977</v>
      </c>
      <c r="E60" s="10" t="str">
        <f t="shared" si="2"/>
        <v/>
      </c>
    </row>
    <row r="61" spans="1:5">
      <c r="A61" s="13">
        <v>0.799999952316284</v>
      </c>
      <c r="B61" s="2">
        <f t="shared" si="0"/>
        <v>1</v>
      </c>
      <c r="C61" s="1">
        <f>SUM($A$2:A61)</f>
        <v>11.0199997425079</v>
      </c>
      <c r="D61" s="1">
        <f t="shared" si="1"/>
        <v>14.5499997138977</v>
      </c>
      <c r="E61" s="10" t="str">
        <f t="shared" si="2"/>
        <v/>
      </c>
    </row>
    <row r="62" spans="1:5">
      <c r="A62" s="9">
        <v>0.909999966621399</v>
      </c>
      <c r="B62" s="2">
        <f t="shared" si="0"/>
        <v>1</v>
      </c>
      <c r="C62" s="1">
        <f>SUM($A$2:A62)</f>
        <v>11.9299997091293</v>
      </c>
      <c r="D62" s="1">
        <f t="shared" si="1"/>
        <v>14.5499997138977</v>
      </c>
      <c r="E62" s="10" t="str">
        <f t="shared" si="2"/>
        <v/>
      </c>
    </row>
    <row r="63" spans="1:5">
      <c r="A63" s="13">
        <v>-1</v>
      </c>
      <c r="B63" s="2">
        <f t="shared" si="0"/>
        <v>0</v>
      </c>
      <c r="C63" s="1">
        <f>SUM($A$2:A63)</f>
        <v>10.9299997091293</v>
      </c>
      <c r="D63" s="1">
        <f t="shared" si="1"/>
        <v>14.5499997138977</v>
      </c>
      <c r="E63" s="10">
        <f t="shared" si="2"/>
        <v>-3.62000000476837</v>
      </c>
    </row>
    <row r="64" spans="1:5">
      <c r="A64" s="9">
        <v>0.909999966621399</v>
      </c>
      <c r="B64" s="2">
        <f t="shared" si="0"/>
        <v>1</v>
      </c>
      <c r="C64" s="1">
        <f>SUM($A$2:A64)</f>
        <v>11.8399996757507</v>
      </c>
      <c r="D64" s="1">
        <f t="shared" si="1"/>
        <v>14.5499997138977</v>
      </c>
      <c r="E64" s="10" t="str">
        <f t="shared" si="2"/>
        <v/>
      </c>
    </row>
    <row r="65" spans="1:5">
      <c r="A65" s="13">
        <v>-1</v>
      </c>
      <c r="B65" s="2">
        <f t="shared" si="0"/>
        <v>0</v>
      </c>
      <c r="C65" s="1">
        <f>SUM($A$2:A65)</f>
        <v>10.8399996757507</v>
      </c>
      <c r="D65" s="1">
        <f t="shared" si="1"/>
        <v>14.5499997138977</v>
      </c>
      <c r="E65" s="10">
        <f t="shared" si="2"/>
        <v>-3.71000003814697</v>
      </c>
    </row>
    <row r="66" spans="1:5">
      <c r="A66" s="9">
        <v>-1</v>
      </c>
      <c r="B66" s="2">
        <f t="shared" ref="B66:B129" si="3">IF(A66&gt;0,1,0)</f>
        <v>0</v>
      </c>
      <c r="C66" s="1">
        <f>SUM($A$2:A66)</f>
        <v>9.83999967575073</v>
      </c>
      <c r="D66" s="1">
        <f t="shared" ref="D66:D129" si="4">MAX(C66,D65)</f>
        <v>14.5499997138977</v>
      </c>
      <c r="E66" s="10">
        <f t="shared" ref="E66:E129" si="5">IF(C66&lt;C65,C66-D66,"")</f>
        <v>-4.71000003814697</v>
      </c>
    </row>
    <row r="67" spans="1:5">
      <c r="A67" s="13">
        <v>-1</v>
      </c>
      <c r="B67" s="2">
        <f t="shared" si="3"/>
        <v>0</v>
      </c>
      <c r="C67" s="1">
        <f>SUM($A$2:A67)</f>
        <v>8.83999967575073</v>
      </c>
      <c r="D67" s="1">
        <f t="shared" si="4"/>
        <v>14.5499997138977</v>
      </c>
      <c r="E67" s="10">
        <f t="shared" si="5"/>
        <v>-5.71000003814697</v>
      </c>
    </row>
    <row r="68" spans="1:5">
      <c r="A68" s="9">
        <v>-1</v>
      </c>
      <c r="B68" s="2">
        <f t="shared" si="3"/>
        <v>0</v>
      </c>
      <c r="C68" s="1">
        <f>SUM($A$2:A68)</f>
        <v>7.83999967575073</v>
      </c>
      <c r="D68" s="1">
        <f t="shared" si="4"/>
        <v>14.5499997138977</v>
      </c>
      <c r="E68" s="10">
        <f t="shared" si="5"/>
        <v>-6.71000003814697</v>
      </c>
    </row>
    <row r="69" spans="1:5">
      <c r="A69" s="13">
        <v>0.830000042915344</v>
      </c>
      <c r="B69" s="2">
        <f t="shared" si="3"/>
        <v>1</v>
      </c>
      <c r="C69" s="1">
        <f>SUM($A$2:A69)</f>
        <v>8.66999971866608</v>
      </c>
      <c r="D69" s="1">
        <f t="shared" si="4"/>
        <v>14.5499997138977</v>
      </c>
      <c r="E69" s="10" t="str">
        <f t="shared" si="5"/>
        <v/>
      </c>
    </row>
    <row r="70" spans="1:5">
      <c r="A70" s="9">
        <v>0.799999952316284</v>
      </c>
      <c r="B70" s="2">
        <f t="shared" si="3"/>
        <v>1</v>
      </c>
      <c r="C70" s="1">
        <f>SUM($A$2:A70)</f>
        <v>9.46999967098236</v>
      </c>
      <c r="D70" s="1">
        <f t="shared" si="4"/>
        <v>14.5499997138977</v>
      </c>
      <c r="E70" s="10" t="str">
        <f t="shared" si="5"/>
        <v/>
      </c>
    </row>
    <row r="71" spans="1:5">
      <c r="A71" s="13">
        <v>-1</v>
      </c>
      <c r="B71" s="2">
        <f t="shared" si="3"/>
        <v>0</v>
      </c>
      <c r="C71" s="1">
        <f>SUM($A$2:A71)</f>
        <v>8.46999967098236</v>
      </c>
      <c r="D71" s="1">
        <f t="shared" si="4"/>
        <v>14.5499997138977</v>
      </c>
      <c r="E71" s="10">
        <f t="shared" si="5"/>
        <v>-6.08000004291534</v>
      </c>
    </row>
    <row r="72" spans="1:5">
      <c r="A72" s="9">
        <v>0.909999966621399</v>
      </c>
      <c r="B72" s="2">
        <f t="shared" si="3"/>
        <v>1</v>
      </c>
      <c r="C72" s="1">
        <f>SUM($A$2:A72)</f>
        <v>9.37999963760376</v>
      </c>
      <c r="D72" s="1">
        <f t="shared" si="4"/>
        <v>14.5499997138977</v>
      </c>
      <c r="E72" s="10" t="str">
        <f t="shared" si="5"/>
        <v/>
      </c>
    </row>
    <row r="73" spans="1:5">
      <c r="A73" s="13">
        <v>0.879999995231628</v>
      </c>
      <c r="B73" s="2">
        <f t="shared" si="3"/>
        <v>1</v>
      </c>
      <c r="C73" s="1">
        <f>SUM($A$2:A73)</f>
        <v>10.2599996328354</v>
      </c>
      <c r="D73" s="1">
        <f t="shared" si="4"/>
        <v>14.5499997138977</v>
      </c>
      <c r="E73" s="10" t="str">
        <f t="shared" si="5"/>
        <v/>
      </c>
    </row>
    <row r="74" spans="1:5">
      <c r="A74" s="9">
        <v>-1</v>
      </c>
      <c r="B74" s="2">
        <f t="shared" si="3"/>
        <v>0</v>
      </c>
      <c r="C74" s="1">
        <f>SUM($A$2:A74)</f>
        <v>9.25999963283539</v>
      </c>
      <c r="D74" s="1">
        <f t="shared" si="4"/>
        <v>14.5499997138977</v>
      </c>
      <c r="E74" s="10">
        <f t="shared" si="5"/>
        <v>-5.29000008106232</v>
      </c>
    </row>
    <row r="75" spans="1:5">
      <c r="A75" s="13">
        <v>0.889999985694885</v>
      </c>
      <c r="B75" s="2">
        <f t="shared" si="3"/>
        <v>1</v>
      </c>
      <c r="C75" s="1">
        <f>SUM($A$2:A75)</f>
        <v>10.1499996185303</v>
      </c>
      <c r="D75" s="1">
        <f t="shared" si="4"/>
        <v>14.5499997138977</v>
      </c>
      <c r="E75" s="10" t="str">
        <f t="shared" si="5"/>
        <v/>
      </c>
    </row>
    <row r="76" spans="1:5">
      <c r="A76" s="9">
        <v>-1</v>
      </c>
      <c r="B76" s="2">
        <f t="shared" si="3"/>
        <v>0</v>
      </c>
      <c r="C76" s="1">
        <f>SUM($A$2:A76)</f>
        <v>9.14999961853027</v>
      </c>
      <c r="D76" s="1">
        <f t="shared" si="4"/>
        <v>14.5499997138977</v>
      </c>
      <c r="E76" s="10">
        <f t="shared" si="5"/>
        <v>-5.40000009536743</v>
      </c>
    </row>
    <row r="77" spans="1:5">
      <c r="A77" s="13">
        <v>-1</v>
      </c>
      <c r="B77" s="2">
        <f t="shared" si="3"/>
        <v>0</v>
      </c>
      <c r="C77" s="1">
        <f>SUM($A$2:A77)</f>
        <v>8.14999961853027</v>
      </c>
      <c r="D77" s="1">
        <f t="shared" si="4"/>
        <v>14.5499997138977</v>
      </c>
      <c r="E77" s="10">
        <f t="shared" si="5"/>
        <v>-6.40000009536743</v>
      </c>
    </row>
    <row r="78" spans="1:5">
      <c r="A78" s="9">
        <v>-1</v>
      </c>
      <c r="B78" s="2">
        <f t="shared" si="3"/>
        <v>0</v>
      </c>
      <c r="C78" s="1">
        <f>SUM($A$2:A78)</f>
        <v>7.14999961853027</v>
      </c>
      <c r="D78" s="1">
        <f t="shared" si="4"/>
        <v>14.5499997138977</v>
      </c>
      <c r="E78" s="10">
        <f t="shared" si="5"/>
        <v>-7.40000009536743</v>
      </c>
    </row>
    <row r="79" spans="1:5">
      <c r="A79" s="13">
        <v>-1</v>
      </c>
      <c r="B79" s="2">
        <f t="shared" si="3"/>
        <v>0</v>
      </c>
      <c r="C79" s="1">
        <f>SUM($A$2:A79)</f>
        <v>6.14999961853027</v>
      </c>
      <c r="D79" s="1">
        <f t="shared" si="4"/>
        <v>14.5499997138977</v>
      </c>
      <c r="E79" s="10">
        <f t="shared" si="5"/>
        <v>-8.40000009536743</v>
      </c>
    </row>
    <row r="80" spans="1:5">
      <c r="A80" s="9">
        <v>-1</v>
      </c>
      <c r="B80" s="2">
        <f t="shared" si="3"/>
        <v>0</v>
      </c>
      <c r="C80" s="1">
        <f>SUM($A$2:A80)</f>
        <v>5.14999961853027</v>
      </c>
      <c r="D80" s="1">
        <f t="shared" si="4"/>
        <v>14.5499997138977</v>
      </c>
      <c r="E80" s="10">
        <f t="shared" si="5"/>
        <v>-9.40000009536743</v>
      </c>
    </row>
    <row r="81" spans="1:5">
      <c r="A81" s="13">
        <v>0.840000033378601</v>
      </c>
      <c r="B81" s="2">
        <f t="shared" si="3"/>
        <v>1</v>
      </c>
      <c r="C81" s="1">
        <f>SUM($A$2:A81)</f>
        <v>5.98999965190887</v>
      </c>
      <c r="D81" s="1">
        <f t="shared" si="4"/>
        <v>14.5499997138977</v>
      </c>
      <c r="E81" s="10" t="str">
        <f t="shared" si="5"/>
        <v/>
      </c>
    </row>
    <row r="82" spans="1:5">
      <c r="A82" s="9">
        <v>0.889999985694885</v>
      </c>
      <c r="B82" s="2">
        <f t="shared" si="3"/>
        <v>1</v>
      </c>
      <c r="C82" s="1">
        <f>SUM($A$2:A82)</f>
        <v>6.87999963760376</v>
      </c>
      <c r="D82" s="1">
        <f t="shared" si="4"/>
        <v>14.5499997138977</v>
      </c>
      <c r="E82" s="10" t="str">
        <f t="shared" si="5"/>
        <v/>
      </c>
    </row>
    <row r="83" spans="1:5">
      <c r="A83" s="13">
        <v>0.909999966621399</v>
      </c>
      <c r="B83" s="2">
        <f t="shared" si="3"/>
        <v>1</v>
      </c>
      <c r="C83" s="1">
        <f>SUM($A$2:A83)</f>
        <v>7.78999960422516</v>
      </c>
      <c r="D83" s="1">
        <f t="shared" si="4"/>
        <v>14.5499997138977</v>
      </c>
      <c r="E83" s="10" t="str">
        <f t="shared" si="5"/>
        <v/>
      </c>
    </row>
    <row r="84" spans="1:5">
      <c r="A84" s="9">
        <v>0.909999966621399</v>
      </c>
      <c r="B84" s="2">
        <f t="shared" si="3"/>
        <v>1</v>
      </c>
      <c r="C84" s="1">
        <f>SUM($A$2:A84)</f>
        <v>8.69999957084656</v>
      </c>
      <c r="D84" s="1">
        <f t="shared" si="4"/>
        <v>14.5499997138977</v>
      </c>
      <c r="E84" s="10" t="str">
        <f t="shared" si="5"/>
        <v/>
      </c>
    </row>
    <row r="85" spans="1:5">
      <c r="A85" s="13">
        <v>0.909999966621399</v>
      </c>
      <c r="B85" s="2">
        <f t="shared" si="3"/>
        <v>1</v>
      </c>
      <c r="C85" s="1">
        <f>SUM($A$2:A85)</f>
        <v>9.60999953746796</v>
      </c>
      <c r="D85" s="1">
        <f t="shared" si="4"/>
        <v>14.5499997138977</v>
      </c>
      <c r="E85" s="10" t="str">
        <f t="shared" si="5"/>
        <v/>
      </c>
    </row>
    <row r="86" spans="1:5">
      <c r="A86" s="9">
        <v>0.860000014305115</v>
      </c>
      <c r="B86" s="2">
        <f t="shared" si="3"/>
        <v>1</v>
      </c>
      <c r="C86" s="1">
        <f>SUM($A$2:A86)</f>
        <v>10.4699995517731</v>
      </c>
      <c r="D86" s="1">
        <f t="shared" si="4"/>
        <v>14.5499997138977</v>
      </c>
      <c r="E86" s="10" t="str">
        <f t="shared" si="5"/>
        <v/>
      </c>
    </row>
    <row r="87" spans="1:5">
      <c r="A87" s="13">
        <v>0.809999942779541</v>
      </c>
      <c r="B87" s="2">
        <f t="shared" si="3"/>
        <v>1</v>
      </c>
      <c r="C87" s="1">
        <f>SUM($A$2:A87)</f>
        <v>11.2799994945526</v>
      </c>
      <c r="D87" s="1">
        <f t="shared" si="4"/>
        <v>14.5499997138977</v>
      </c>
      <c r="E87" s="10" t="str">
        <f t="shared" si="5"/>
        <v/>
      </c>
    </row>
    <row r="88" spans="1:5">
      <c r="A88" s="9">
        <v>-1</v>
      </c>
      <c r="B88" s="2">
        <f t="shared" si="3"/>
        <v>0</v>
      </c>
      <c r="C88" s="1">
        <f>SUM($A$2:A88)</f>
        <v>10.2799994945526</v>
      </c>
      <c r="D88" s="1">
        <f t="shared" si="4"/>
        <v>14.5499997138977</v>
      </c>
      <c r="E88" s="10">
        <f t="shared" si="5"/>
        <v>-4.27000021934509</v>
      </c>
    </row>
    <row r="89" spans="1:5">
      <c r="A89" s="13">
        <v>-1</v>
      </c>
      <c r="B89" s="2">
        <f t="shared" si="3"/>
        <v>0</v>
      </c>
      <c r="C89" s="1">
        <f>SUM($A$2:A89)</f>
        <v>9.27999949455261</v>
      </c>
      <c r="D89" s="1">
        <f t="shared" si="4"/>
        <v>14.5499997138977</v>
      </c>
      <c r="E89" s="10">
        <f t="shared" si="5"/>
        <v>-5.27000021934509</v>
      </c>
    </row>
    <row r="90" spans="1:5">
      <c r="A90" s="9">
        <v>0.909999966621399</v>
      </c>
      <c r="B90" s="2">
        <f t="shared" si="3"/>
        <v>1</v>
      </c>
      <c r="C90" s="1">
        <f>SUM($A$2:A90)</f>
        <v>10.189999461174</v>
      </c>
      <c r="D90" s="1">
        <f t="shared" si="4"/>
        <v>14.5499997138977</v>
      </c>
      <c r="E90" s="10" t="str">
        <f t="shared" si="5"/>
        <v/>
      </c>
    </row>
    <row r="91" spans="1:5">
      <c r="A91" s="13">
        <v>0.830000042915344</v>
      </c>
      <c r="B91" s="2">
        <f t="shared" si="3"/>
        <v>1</v>
      </c>
      <c r="C91" s="1">
        <f>SUM($A$2:A91)</f>
        <v>11.0199995040894</v>
      </c>
      <c r="D91" s="1">
        <f t="shared" si="4"/>
        <v>14.5499997138977</v>
      </c>
      <c r="E91" s="10" t="str">
        <f t="shared" si="5"/>
        <v/>
      </c>
    </row>
    <row r="92" spans="1:5">
      <c r="A92" s="9">
        <v>-1</v>
      </c>
      <c r="B92" s="2">
        <f t="shared" si="3"/>
        <v>0</v>
      </c>
      <c r="C92" s="1">
        <f>SUM($A$2:A92)</f>
        <v>10.0199995040894</v>
      </c>
      <c r="D92" s="1">
        <f t="shared" si="4"/>
        <v>14.5499997138977</v>
      </c>
      <c r="E92" s="10">
        <f t="shared" si="5"/>
        <v>-4.53000020980835</v>
      </c>
    </row>
    <row r="93" spans="1:5">
      <c r="A93" s="13">
        <v>0.820000052452087</v>
      </c>
      <c r="B93" s="2">
        <f t="shared" si="3"/>
        <v>1</v>
      </c>
      <c r="C93" s="1">
        <f>SUM($A$2:A93)</f>
        <v>10.8399995565414</v>
      </c>
      <c r="D93" s="1">
        <f t="shared" si="4"/>
        <v>14.5499997138977</v>
      </c>
      <c r="E93" s="10" t="str">
        <f t="shared" si="5"/>
        <v/>
      </c>
    </row>
    <row r="94" spans="1:5">
      <c r="A94" s="9">
        <v>-1</v>
      </c>
      <c r="B94" s="2">
        <f t="shared" si="3"/>
        <v>0</v>
      </c>
      <c r="C94" s="1">
        <f>SUM($A$2:A94)</f>
        <v>9.83999955654144</v>
      </c>
      <c r="D94" s="1">
        <f t="shared" si="4"/>
        <v>14.5499997138977</v>
      </c>
      <c r="E94" s="10">
        <f t="shared" si="5"/>
        <v>-4.71000015735626</v>
      </c>
    </row>
    <row r="95" spans="1:5">
      <c r="A95" s="13">
        <v>0.909999966621399</v>
      </c>
      <c r="B95" s="2">
        <f t="shared" si="3"/>
        <v>1</v>
      </c>
      <c r="C95" s="1">
        <f>SUM($A$2:A95)</f>
        <v>10.7499995231628</v>
      </c>
      <c r="D95" s="1">
        <f t="shared" si="4"/>
        <v>14.5499997138977</v>
      </c>
      <c r="E95" s="10" t="str">
        <f t="shared" si="5"/>
        <v/>
      </c>
    </row>
    <row r="96" spans="1:5">
      <c r="A96" s="9">
        <v>0.799999952316284</v>
      </c>
      <c r="B96" s="2">
        <f t="shared" si="3"/>
        <v>1</v>
      </c>
      <c r="C96" s="1">
        <f>SUM($A$2:A96)</f>
        <v>11.5499994754791</v>
      </c>
      <c r="D96" s="1">
        <f t="shared" si="4"/>
        <v>14.5499997138977</v>
      </c>
      <c r="E96" s="10" t="str">
        <f t="shared" si="5"/>
        <v/>
      </c>
    </row>
    <row r="97" spans="1:5">
      <c r="A97" s="13">
        <v>0.909999966621399</v>
      </c>
      <c r="B97" s="2">
        <f t="shared" si="3"/>
        <v>1</v>
      </c>
      <c r="C97" s="1">
        <f>SUM($A$2:A97)</f>
        <v>12.4599994421005</v>
      </c>
      <c r="D97" s="1">
        <f t="shared" si="4"/>
        <v>14.5499997138977</v>
      </c>
      <c r="E97" s="10" t="str">
        <f t="shared" si="5"/>
        <v/>
      </c>
    </row>
    <row r="98" spans="1:5">
      <c r="A98" s="9">
        <v>-1</v>
      </c>
      <c r="B98" s="2">
        <f t="shared" si="3"/>
        <v>0</v>
      </c>
      <c r="C98" s="1">
        <f>SUM($A$2:A98)</f>
        <v>11.4599994421005</v>
      </c>
      <c r="D98" s="1">
        <f t="shared" si="4"/>
        <v>14.5499997138977</v>
      </c>
      <c r="E98" s="10">
        <f t="shared" si="5"/>
        <v>-3.09000027179718</v>
      </c>
    </row>
    <row r="99" spans="1:5">
      <c r="A99" s="13">
        <v>0.909999966621399</v>
      </c>
      <c r="B99" s="2">
        <f t="shared" si="3"/>
        <v>1</v>
      </c>
      <c r="C99" s="1">
        <f>SUM($A$2:A99)</f>
        <v>12.3699994087219</v>
      </c>
      <c r="D99" s="1">
        <f t="shared" si="4"/>
        <v>14.5499997138977</v>
      </c>
      <c r="E99" s="10" t="str">
        <f t="shared" si="5"/>
        <v/>
      </c>
    </row>
    <row r="100" spans="1:5">
      <c r="A100" s="9">
        <v>0.909999966621399</v>
      </c>
      <c r="B100" s="2">
        <f t="shared" si="3"/>
        <v>1</v>
      </c>
      <c r="C100" s="1">
        <f>SUM($A$2:A100)</f>
        <v>13.2799993753433</v>
      </c>
      <c r="D100" s="1">
        <f t="shared" si="4"/>
        <v>14.5499997138977</v>
      </c>
      <c r="E100" s="10" t="str">
        <f t="shared" si="5"/>
        <v/>
      </c>
    </row>
    <row r="101" spans="1:5">
      <c r="A101" s="13">
        <v>0.830000042915344</v>
      </c>
      <c r="B101" s="2">
        <f t="shared" si="3"/>
        <v>1</v>
      </c>
      <c r="C101" s="1">
        <f>SUM($A$2:A101)</f>
        <v>14.1099994182587</v>
      </c>
      <c r="D101" s="1">
        <f t="shared" si="4"/>
        <v>14.5499997138977</v>
      </c>
      <c r="E101" s="10" t="str">
        <f t="shared" si="5"/>
        <v/>
      </c>
    </row>
    <row r="102" spans="1:5">
      <c r="A102" s="9">
        <v>0.909999966621399</v>
      </c>
      <c r="B102" s="2">
        <f t="shared" si="3"/>
        <v>1</v>
      </c>
      <c r="C102" s="1">
        <f>SUM($A$2:A102)</f>
        <v>15.0199993848801</v>
      </c>
      <c r="D102" s="1">
        <f t="shared" si="4"/>
        <v>15.0199993848801</v>
      </c>
      <c r="E102" s="10" t="str">
        <f t="shared" si="5"/>
        <v/>
      </c>
    </row>
    <row r="103" spans="1:5">
      <c r="A103" s="13">
        <v>-1</v>
      </c>
      <c r="B103" s="2">
        <f t="shared" si="3"/>
        <v>0</v>
      </c>
      <c r="C103" s="1">
        <f>SUM($A$2:A103)</f>
        <v>14.0199993848801</v>
      </c>
      <c r="D103" s="1">
        <f t="shared" si="4"/>
        <v>15.0199993848801</v>
      </c>
      <c r="E103" s="10">
        <f t="shared" si="5"/>
        <v>-1</v>
      </c>
    </row>
    <row r="104" spans="1:5">
      <c r="A104" s="9">
        <v>0.909999966621399</v>
      </c>
      <c r="B104" s="2">
        <f t="shared" si="3"/>
        <v>1</v>
      </c>
      <c r="C104" s="1">
        <f>SUM($A$2:A104)</f>
        <v>14.9299993515015</v>
      </c>
      <c r="D104" s="1">
        <f t="shared" si="4"/>
        <v>15.0199993848801</v>
      </c>
      <c r="E104" s="10" t="str">
        <f t="shared" si="5"/>
        <v/>
      </c>
    </row>
    <row r="105" spans="1:5">
      <c r="A105" s="13">
        <v>-1</v>
      </c>
      <c r="B105" s="2">
        <f t="shared" si="3"/>
        <v>0</v>
      </c>
      <c r="C105" s="1">
        <f>SUM($A$2:A105)</f>
        <v>13.9299993515015</v>
      </c>
      <c r="D105" s="1">
        <f t="shared" si="4"/>
        <v>15.0199993848801</v>
      </c>
      <c r="E105" s="10">
        <f t="shared" si="5"/>
        <v>-1.0900000333786</v>
      </c>
    </row>
    <row r="106" spans="1:5">
      <c r="A106" s="9">
        <v>-1</v>
      </c>
      <c r="B106" s="2">
        <f t="shared" si="3"/>
        <v>0</v>
      </c>
      <c r="C106" s="1">
        <f>SUM($A$2:A106)</f>
        <v>12.9299993515015</v>
      </c>
      <c r="D106" s="1">
        <f t="shared" si="4"/>
        <v>15.0199993848801</v>
      </c>
      <c r="E106" s="10">
        <f t="shared" si="5"/>
        <v>-2.0900000333786</v>
      </c>
    </row>
    <row r="107" spans="1:5">
      <c r="A107" s="13">
        <v>-1</v>
      </c>
      <c r="B107" s="2">
        <f t="shared" si="3"/>
        <v>0</v>
      </c>
      <c r="C107" s="1">
        <f>SUM($A$2:A107)</f>
        <v>11.9299993515015</v>
      </c>
      <c r="D107" s="1">
        <f t="shared" si="4"/>
        <v>15.0199993848801</v>
      </c>
      <c r="E107" s="10">
        <f t="shared" si="5"/>
        <v>-3.0900000333786</v>
      </c>
    </row>
    <row r="108" spans="1:5">
      <c r="A108" s="9">
        <v>-1</v>
      </c>
      <c r="B108" s="2">
        <f t="shared" si="3"/>
        <v>0</v>
      </c>
      <c r="C108" s="1">
        <f>SUM($A$2:A108)</f>
        <v>10.9299993515015</v>
      </c>
      <c r="D108" s="1">
        <f t="shared" si="4"/>
        <v>15.0199993848801</v>
      </c>
      <c r="E108" s="10">
        <f t="shared" si="5"/>
        <v>-4.0900000333786</v>
      </c>
    </row>
    <row r="109" spans="1:5">
      <c r="A109" s="13">
        <v>0.909999966621399</v>
      </c>
      <c r="B109" s="2">
        <f t="shared" si="3"/>
        <v>1</v>
      </c>
      <c r="C109" s="1">
        <f>SUM($A$2:A109)</f>
        <v>11.8399993181229</v>
      </c>
      <c r="D109" s="1">
        <f t="shared" si="4"/>
        <v>15.0199993848801</v>
      </c>
      <c r="E109" s="10" t="str">
        <f t="shared" si="5"/>
        <v/>
      </c>
    </row>
    <row r="110" spans="1:5">
      <c r="A110" s="9">
        <v>-1</v>
      </c>
      <c r="B110" s="2">
        <f t="shared" si="3"/>
        <v>0</v>
      </c>
      <c r="C110" s="1">
        <f>SUM($A$2:A110)</f>
        <v>10.8399993181229</v>
      </c>
      <c r="D110" s="1">
        <f t="shared" si="4"/>
        <v>15.0199993848801</v>
      </c>
      <c r="E110" s="10">
        <f t="shared" si="5"/>
        <v>-4.1800000667572</v>
      </c>
    </row>
    <row r="111" spans="1:5">
      <c r="A111" s="13">
        <v>0.909999966621399</v>
      </c>
      <c r="B111" s="2">
        <f t="shared" si="3"/>
        <v>1</v>
      </c>
      <c r="C111" s="1">
        <f>SUM($A$2:A111)</f>
        <v>11.7499992847443</v>
      </c>
      <c r="D111" s="1">
        <f t="shared" si="4"/>
        <v>15.0199993848801</v>
      </c>
      <c r="E111" s="10" t="str">
        <f t="shared" si="5"/>
        <v/>
      </c>
    </row>
    <row r="112" spans="1:5">
      <c r="A112" s="9">
        <v>-1</v>
      </c>
      <c r="B112" s="2">
        <f t="shared" si="3"/>
        <v>0</v>
      </c>
      <c r="C112" s="1">
        <f>SUM($A$2:A112)</f>
        <v>10.7499992847443</v>
      </c>
      <c r="D112" s="1">
        <f t="shared" si="4"/>
        <v>15.0199993848801</v>
      </c>
      <c r="E112" s="10">
        <f t="shared" si="5"/>
        <v>-4.2700001001358</v>
      </c>
    </row>
    <row r="113" spans="1:5">
      <c r="A113" s="13">
        <v>0.909999966621399</v>
      </c>
      <c r="B113" s="2">
        <f t="shared" si="3"/>
        <v>1</v>
      </c>
      <c r="C113" s="1">
        <f>SUM($A$2:A113)</f>
        <v>11.6599992513657</v>
      </c>
      <c r="D113" s="1">
        <f t="shared" si="4"/>
        <v>15.0199993848801</v>
      </c>
      <c r="E113" s="10" t="str">
        <f t="shared" si="5"/>
        <v/>
      </c>
    </row>
    <row r="114" spans="1:5">
      <c r="A114" s="9">
        <v>0.870000004768372</v>
      </c>
      <c r="B114" s="2">
        <f t="shared" si="3"/>
        <v>1</v>
      </c>
      <c r="C114" s="1">
        <f>SUM($A$2:A114)</f>
        <v>12.529999256134</v>
      </c>
      <c r="D114" s="1">
        <f t="shared" si="4"/>
        <v>15.0199993848801</v>
      </c>
      <c r="E114" s="10" t="str">
        <f t="shared" si="5"/>
        <v/>
      </c>
    </row>
    <row r="115" spans="1:5">
      <c r="A115" s="13">
        <v>-1</v>
      </c>
      <c r="B115" s="2">
        <f t="shared" si="3"/>
        <v>0</v>
      </c>
      <c r="C115" s="1">
        <f>SUM($A$2:A115)</f>
        <v>11.529999256134</v>
      </c>
      <c r="D115" s="1">
        <f t="shared" si="4"/>
        <v>15.0199993848801</v>
      </c>
      <c r="E115" s="10">
        <f t="shared" si="5"/>
        <v>-3.49000012874603</v>
      </c>
    </row>
    <row r="116" spans="1:5">
      <c r="A116" s="9">
        <v>0.799999952316284</v>
      </c>
      <c r="B116" s="2">
        <f t="shared" si="3"/>
        <v>1</v>
      </c>
      <c r="C116" s="1">
        <f>SUM($A$2:A116)</f>
        <v>12.3299992084503</v>
      </c>
      <c r="D116" s="1">
        <f t="shared" si="4"/>
        <v>15.0199993848801</v>
      </c>
      <c r="E116" s="10" t="str">
        <f t="shared" si="5"/>
        <v/>
      </c>
    </row>
    <row r="117" spans="1:5">
      <c r="A117" s="13">
        <v>0.909999966621399</v>
      </c>
      <c r="B117" s="2">
        <f t="shared" si="3"/>
        <v>1</v>
      </c>
      <c r="C117" s="1">
        <f>SUM($A$2:A117)</f>
        <v>13.2399991750717</v>
      </c>
      <c r="D117" s="1">
        <f t="shared" si="4"/>
        <v>15.0199993848801</v>
      </c>
      <c r="E117" s="10" t="str">
        <f t="shared" si="5"/>
        <v/>
      </c>
    </row>
    <row r="118" spans="1:5">
      <c r="A118" s="9">
        <v>-1</v>
      </c>
      <c r="B118" s="2">
        <f t="shared" si="3"/>
        <v>0</v>
      </c>
      <c r="C118" s="1">
        <f>SUM($A$2:A118)</f>
        <v>12.2399991750717</v>
      </c>
      <c r="D118" s="1">
        <f t="shared" si="4"/>
        <v>15.0199993848801</v>
      </c>
      <c r="E118" s="10">
        <f t="shared" si="5"/>
        <v>-2.78000020980835</v>
      </c>
    </row>
    <row r="119" spans="1:5">
      <c r="A119" s="13">
        <v>0.909999966621399</v>
      </c>
      <c r="B119" s="2">
        <f t="shared" si="3"/>
        <v>1</v>
      </c>
      <c r="C119" s="1">
        <f>SUM($A$2:A119)</f>
        <v>13.1499991416931</v>
      </c>
      <c r="D119" s="1">
        <f t="shared" si="4"/>
        <v>15.0199993848801</v>
      </c>
      <c r="E119" s="10" t="str">
        <f t="shared" si="5"/>
        <v/>
      </c>
    </row>
    <row r="120" spans="1:5">
      <c r="A120" s="9">
        <v>-1</v>
      </c>
      <c r="B120" s="2">
        <f t="shared" si="3"/>
        <v>0</v>
      </c>
      <c r="C120" s="1">
        <f>SUM($A$2:A120)</f>
        <v>12.1499991416931</v>
      </c>
      <c r="D120" s="1">
        <f t="shared" si="4"/>
        <v>15.0199993848801</v>
      </c>
      <c r="E120" s="10">
        <f t="shared" si="5"/>
        <v>-2.87000024318695</v>
      </c>
    </row>
    <row r="121" spans="1:5">
      <c r="A121" s="13">
        <v>0.799999952316284</v>
      </c>
      <c r="B121" s="2">
        <f t="shared" si="3"/>
        <v>1</v>
      </c>
      <c r="C121" s="1">
        <f>SUM($A$2:A121)</f>
        <v>12.9499990940094</v>
      </c>
      <c r="D121" s="1">
        <f t="shared" si="4"/>
        <v>15.0199993848801</v>
      </c>
      <c r="E121" s="10" t="str">
        <f t="shared" si="5"/>
        <v/>
      </c>
    </row>
    <row r="122" spans="1:5">
      <c r="A122" s="9">
        <v>0.799999952316284</v>
      </c>
      <c r="B122" s="2">
        <f t="shared" si="3"/>
        <v>1</v>
      </c>
      <c r="C122" s="1">
        <f>SUM($A$2:A122)</f>
        <v>13.7499990463257</v>
      </c>
      <c r="D122" s="1">
        <f t="shared" si="4"/>
        <v>15.0199993848801</v>
      </c>
      <c r="E122" s="10" t="str">
        <f t="shared" si="5"/>
        <v/>
      </c>
    </row>
    <row r="123" spans="1:5">
      <c r="A123" s="13">
        <v>0.929999947547913</v>
      </c>
      <c r="B123" s="2">
        <f t="shared" si="3"/>
        <v>1</v>
      </c>
      <c r="C123" s="1">
        <f>SUM($A$2:A123)</f>
        <v>14.6799989938736</v>
      </c>
      <c r="D123" s="1">
        <f t="shared" si="4"/>
        <v>15.0199993848801</v>
      </c>
      <c r="E123" s="10" t="str">
        <f t="shared" si="5"/>
        <v/>
      </c>
    </row>
    <row r="124" spans="1:5">
      <c r="A124" s="9">
        <v>-1</v>
      </c>
      <c r="B124" s="2">
        <f t="shared" si="3"/>
        <v>0</v>
      </c>
      <c r="C124" s="1">
        <f>SUM($A$2:A124)</f>
        <v>13.6799989938736</v>
      </c>
      <c r="D124" s="1">
        <f t="shared" si="4"/>
        <v>15.0199993848801</v>
      </c>
      <c r="E124" s="10">
        <f t="shared" si="5"/>
        <v>-1.34000039100647</v>
      </c>
    </row>
    <row r="125" spans="1:5">
      <c r="A125" s="13">
        <v>0.909999966621399</v>
      </c>
      <c r="B125" s="2">
        <f t="shared" si="3"/>
        <v>1</v>
      </c>
      <c r="C125" s="1">
        <f>SUM($A$2:A125)</f>
        <v>14.589998960495</v>
      </c>
      <c r="D125" s="1">
        <f t="shared" si="4"/>
        <v>15.0199993848801</v>
      </c>
      <c r="E125" s="10" t="str">
        <f t="shared" si="5"/>
        <v/>
      </c>
    </row>
    <row r="126" spans="1:5">
      <c r="A126" s="9">
        <v>0.879999995231628</v>
      </c>
      <c r="B126" s="2">
        <f t="shared" si="3"/>
        <v>1</v>
      </c>
      <c r="C126" s="1">
        <f>SUM($A$2:A126)</f>
        <v>15.4699989557266</v>
      </c>
      <c r="D126" s="1">
        <f t="shared" si="4"/>
        <v>15.4699989557266</v>
      </c>
      <c r="E126" s="10" t="str">
        <f t="shared" si="5"/>
        <v/>
      </c>
    </row>
    <row r="127" spans="1:5">
      <c r="A127" s="13">
        <v>0.840000033378601</v>
      </c>
      <c r="B127" s="2">
        <f t="shared" si="3"/>
        <v>1</v>
      </c>
      <c r="C127" s="1">
        <f>SUM($A$2:A127)</f>
        <v>16.3099989891052</v>
      </c>
      <c r="D127" s="1">
        <f t="shared" si="4"/>
        <v>16.3099989891052</v>
      </c>
      <c r="E127" s="10" t="str">
        <f t="shared" si="5"/>
        <v/>
      </c>
    </row>
    <row r="128" spans="1:5">
      <c r="A128" s="9">
        <v>0.830000042915344</v>
      </c>
      <c r="B128" s="2">
        <f t="shared" si="3"/>
        <v>1</v>
      </c>
      <c r="C128" s="1">
        <f>SUM($A$2:A128)</f>
        <v>17.1399990320206</v>
      </c>
      <c r="D128" s="1">
        <f t="shared" si="4"/>
        <v>17.1399990320206</v>
      </c>
      <c r="E128" s="10" t="str">
        <f t="shared" si="5"/>
        <v/>
      </c>
    </row>
    <row r="129" spans="1:5">
      <c r="A129" s="13">
        <v>0.809999942779541</v>
      </c>
      <c r="B129" s="2">
        <f t="shared" si="3"/>
        <v>1</v>
      </c>
      <c r="C129" s="1">
        <f>SUM($A$2:A129)</f>
        <v>17.9499989748001</v>
      </c>
      <c r="D129" s="1">
        <f t="shared" si="4"/>
        <v>17.9499989748001</v>
      </c>
      <c r="E129" s="10" t="str">
        <f t="shared" si="5"/>
        <v/>
      </c>
    </row>
    <row r="130" spans="1:5">
      <c r="A130" s="9">
        <v>-1</v>
      </c>
      <c r="B130" s="2">
        <f t="shared" ref="B130:B193" si="6">IF(A130&gt;0,1,0)</f>
        <v>0</v>
      </c>
      <c r="C130" s="1">
        <f>SUM($A$2:A130)</f>
        <v>16.9499989748001</v>
      </c>
      <c r="D130" s="1">
        <f t="shared" ref="D130:D193" si="7">MAX(C130,D129)</f>
        <v>17.9499989748001</v>
      </c>
      <c r="E130" s="10">
        <f t="shared" ref="E130:E193" si="8">IF(C130&lt;C129,C130-D130,"")</f>
        <v>-1</v>
      </c>
    </row>
    <row r="131" spans="1:5">
      <c r="A131" s="13">
        <v>-1</v>
      </c>
      <c r="B131" s="2">
        <f t="shared" si="6"/>
        <v>0</v>
      </c>
      <c r="C131" s="1">
        <f>SUM($A$2:A131)</f>
        <v>15.9499989748001</v>
      </c>
      <c r="D131" s="1">
        <f t="shared" si="7"/>
        <v>17.9499989748001</v>
      </c>
      <c r="E131" s="10">
        <f t="shared" si="8"/>
        <v>-2</v>
      </c>
    </row>
    <row r="132" spans="1:5">
      <c r="A132" s="9">
        <v>-1</v>
      </c>
      <c r="B132" s="2">
        <f t="shared" si="6"/>
        <v>0</v>
      </c>
      <c r="C132" s="1">
        <f>SUM($A$2:A132)</f>
        <v>14.9499989748001</v>
      </c>
      <c r="D132" s="1">
        <f t="shared" si="7"/>
        <v>17.9499989748001</v>
      </c>
      <c r="E132" s="10">
        <f t="shared" si="8"/>
        <v>-3</v>
      </c>
    </row>
    <row r="133" spans="1:5">
      <c r="A133" s="13">
        <v>0.889999985694885</v>
      </c>
      <c r="B133" s="2">
        <f t="shared" si="6"/>
        <v>1</v>
      </c>
      <c r="C133" s="1">
        <f>SUM($A$2:A133)</f>
        <v>15.839998960495</v>
      </c>
      <c r="D133" s="1">
        <f t="shared" si="7"/>
        <v>17.9499989748001</v>
      </c>
      <c r="E133" s="10" t="str">
        <f t="shared" si="8"/>
        <v/>
      </c>
    </row>
    <row r="134" spans="1:5">
      <c r="A134" s="9">
        <v>0.830000042915344</v>
      </c>
      <c r="B134" s="2">
        <f t="shared" si="6"/>
        <v>1</v>
      </c>
      <c r="C134" s="1">
        <f>SUM($A$2:A134)</f>
        <v>16.6699990034103</v>
      </c>
      <c r="D134" s="1">
        <f t="shared" si="7"/>
        <v>17.9499989748001</v>
      </c>
      <c r="E134" s="10" t="str">
        <f t="shared" si="8"/>
        <v/>
      </c>
    </row>
    <row r="135" spans="1:5">
      <c r="A135" s="13">
        <v>0.809999942779541</v>
      </c>
      <c r="B135" s="2">
        <f t="shared" si="6"/>
        <v>1</v>
      </c>
      <c r="C135" s="1">
        <f>SUM($A$2:A135)</f>
        <v>17.4799989461899</v>
      </c>
      <c r="D135" s="1">
        <f t="shared" si="7"/>
        <v>17.9499989748001</v>
      </c>
      <c r="E135" s="10" t="str">
        <f t="shared" si="8"/>
        <v/>
      </c>
    </row>
    <row r="136" spans="1:5">
      <c r="A136" s="9">
        <v>-1</v>
      </c>
      <c r="B136" s="2">
        <f t="shared" si="6"/>
        <v>0</v>
      </c>
      <c r="C136" s="1">
        <f>SUM($A$2:A136)</f>
        <v>16.4799989461899</v>
      </c>
      <c r="D136" s="1">
        <f t="shared" si="7"/>
        <v>17.9499989748001</v>
      </c>
      <c r="E136" s="10">
        <f t="shared" si="8"/>
        <v>-1.47000002861023</v>
      </c>
    </row>
    <row r="137" spans="1:5">
      <c r="A137" s="13">
        <v>0.899999976158142</v>
      </c>
      <c r="B137" s="2">
        <f t="shared" si="6"/>
        <v>1</v>
      </c>
      <c r="C137" s="1">
        <f>SUM($A$2:A137)</f>
        <v>17.379998922348</v>
      </c>
      <c r="D137" s="1">
        <f t="shared" si="7"/>
        <v>17.9499989748001</v>
      </c>
      <c r="E137" s="10" t="str">
        <f t="shared" si="8"/>
        <v/>
      </c>
    </row>
    <row r="138" spans="1:5">
      <c r="A138" s="9">
        <v>-1</v>
      </c>
      <c r="B138" s="2">
        <f t="shared" si="6"/>
        <v>0</v>
      </c>
      <c r="C138" s="1">
        <f>SUM($A$2:A138)</f>
        <v>16.379998922348</v>
      </c>
      <c r="D138" s="1">
        <f t="shared" si="7"/>
        <v>17.9499989748001</v>
      </c>
      <c r="E138" s="10">
        <f t="shared" si="8"/>
        <v>-1.57000005245209</v>
      </c>
    </row>
    <row r="139" spans="1:5">
      <c r="A139" s="13">
        <v>0.879999995231628</v>
      </c>
      <c r="B139" s="2">
        <f t="shared" si="6"/>
        <v>1</v>
      </c>
      <c r="C139" s="1">
        <f>SUM($A$2:A139)</f>
        <v>17.2599989175797</v>
      </c>
      <c r="D139" s="1">
        <f t="shared" si="7"/>
        <v>17.9499989748001</v>
      </c>
      <c r="E139" s="10" t="str">
        <f t="shared" si="8"/>
        <v/>
      </c>
    </row>
    <row r="140" spans="1:5">
      <c r="A140" s="9">
        <v>0.809999942779541</v>
      </c>
      <c r="B140" s="2">
        <f t="shared" si="6"/>
        <v>1</v>
      </c>
      <c r="C140" s="1">
        <f>SUM($A$2:A140)</f>
        <v>18.0699988603592</v>
      </c>
      <c r="D140" s="1">
        <f t="shared" si="7"/>
        <v>18.0699988603592</v>
      </c>
      <c r="E140" s="10" t="str">
        <f t="shared" si="8"/>
        <v/>
      </c>
    </row>
    <row r="141" spans="1:5">
      <c r="A141" s="13">
        <v>0.879999995231628</v>
      </c>
      <c r="B141" s="2">
        <f t="shared" si="6"/>
        <v>1</v>
      </c>
      <c r="C141" s="1">
        <f>SUM($A$2:A141)</f>
        <v>18.9499988555908</v>
      </c>
      <c r="D141" s="1">
        <f t="shared" si="7"/>
        <v>18.9499988555908</v>
      </c>
      <c r="E141" s="10" t="str">
        <f t="shared" si="8"/>
        <v/>
      </c>
    </row>
    <row r="142" spans="1:5">
      <c r="A142" s="9">
        <v>-1</v>
      </c>
      <c r="B142" s="2">
        <f t="shared" si="6"/>
        <v>0</v>
      </c>
      <c r="C142" s="1">
        <f>SUM($A$2:A142)</f>
        <v>17.9499988555908</v>
      </c>
      <c r="D142" s="1">
        <f t="shared" si="7"/>
        <v>18.9499988555908</v>
      </c>
      <c r="E142" s="10">
        <f t="shared" si="8"/>
        <v>-1</v>
      </c>
    </row>
    <row r="143" spans="1:5">
      <c r="A143" s="13">
        <v>0.799999952316284</v>
      </c>
      <c r="B143" s="2">
        <f t="shared" si="6"/>
        <v>1</v>
      </c>
      <c r="C143" s="1">
        <f>SUM($A$2:A143)</f>
        <v>18.7499988079071</v>
      </c>
      <c r="D143" s="1">
        <f t="shared" si="7"/>
        <v>18.9499988555908</v>
      </c>
      <c r="E143" s="10" t="str">
        <f t="shared" si="8"/>
        <v/>
      </c>
    </row>
    <row r="144" spans="1:5">
      <c r="A144" s="9">
        <v>-1</v>
      </c>
      <c r="B144" s="2">
        <f t="shared" si="6"/>
        <v>0</v>
      </c>
      <c r="C144" s="1">
        <f>SUM($A$2:A144)</f>
        <v>17.7499988079071</v>
      </c>
      <c r="D144" s="1">
        <f t="shared" si="7"/>
        <v>18.9499988555908</v>
      </c>
      <c r="E144" s="10">
        <f t="shared" si="8"/>
        <v>-1.20000004768372</v>
      </c>
    </row>
    <row r="145" spans="1:5">
      <c r="A145" s="13">
        <v>0.879999995231628</v>
      </c>
      <c r="B145" s="2">
        <f t="shared" si="6"/>
        <v>1</v>
      </c>
      <c r="C145" s="1">
        <f>SUM($A$2:A145)</f>
        <v>18.6299988031387</v>
      </c>
      <c r="D145" s="1">
        <f t="shared" si="7"/>
        <v>18.9499988555908</v>
      </c>
      <c r="E145" s="10" t="str">
        <f t="shared" si="8"/>
        <v/>
      </c>
    </row>
    <row r="146" spans="1:5">
      <c r="A146" s="9">
        <v>-1</v>
      </c>
      <c r="B146" s="2">
        <f t="shared" si="6"/>
        <v>0</v>
      </c>
      <c r="C146" s="1">
        <f>SUM($A$2:A146)</f>
        <v>17.6299988031387</v>
      </c>
      <c r="D146" s="1">
        <f t="shared" si="7"/>
        <v>18.9499988555908</v>
      </c>
      <c r="E146" s="10">
        <f t="shared" si="8"/>
        <v>-1.32000005245209</v>
      </c>
    </row>
    <row r="147" spans="1:5">
      <c r="A147" s="13">
        <v>-1</v>
      </c>
      <c r="B147" s="2">
        <f t="shared" si="6"/>
        <v>0</v>
      </c>
      <c r="C147" s="1">
        <f>SUM($A$2:A147)</f>
        <v>16.6299988031387</v>
      </c>
      <c r="D147" s="1">
        <f t="shared" si="7"/>
        <v>18.9499988555908</v>
      </c>
      <c r="E147" s="10">
        <f t="shared" si="8"/>
        <v>-2.32000005245209</v>
      </c>
    </row>
    <row r="148" spans="1:5">
      <c r="A148" s="9">
        <v>0.860000014305115</v>
      </c>
      <c r="B148" s="2">
        <f t="shared" si="6"/>
        <v>1</v>
      </c>
      <c r="C148" s="1">
        <f>SUM($A$2:A148)</f>
        <v>17.4899988174438</v>
      </c>
      <c r="D148" s="1">
        <f t="shared" si="7"/>
        <v>18.9499988555908</v>
      </c>
      <c r="E148" s="10" t="str">
        <f t="shared" si="8"/>
        <v/>
      </c>
    </row>
    <row r="149" spans="1:5">
      <c r="A149" s="13">
        <v>0.860000014305115</v>
      </c>
      <c r="B149" s="2">
        <f t="shared" si="6"/>
        <v>1</v>
      </c>
      <c r="C149" s="1">
        <f>SUM($A$2:A149)</f>
        <v>18.349998831749</v>
      </c>
      <c r="D149" s="1">
        <f t="shared" si="7"/>
        <v>18.9499988555908</v>
      </c>
      <c r="E149" s="10" t="str">
        <f t="shared" si="8"/>
        <v/>
      </c>
    </row>
    <row r="150" spans="1:5">
      <c r="A150" s="9">
        <v>-1</v>
      </c>
      <c r="B150" s="2">
        <f t="shared" si="6"/>
        <v>0</v>
      </c>
      <c r="C150" s="1">
        <f>SUM($A$2:A150)</f>
        <v>17.349998831749</v>
      </c>
      <c r="D150" s="1">
        <f t="shared" si="7"/>
        <v>18.9499988555908</v>
      </c>
      <c r="E150" s="10">
        <f t="shared" si="8"/>
        <v>-1.60000002384186</v>
      </c>
    </row>
    <row r="151" spans="1:5">
      <c r="A151" s="13">
        <v>0.909999966621399</v>
      </c>
      <c r="B151" s="2">
        <f t="shared" si="6"/>
        <v>1</v>
      </c>
      <c r="C151" s="1">
        <f>SUM($A$2:A151)</f>
        <v>18.2599987983704</v>
      </c>
      <c r="D151" s="1">
        <f t="shared" si="7"/>
        <v>18.9499988555908</v>
      </c>
      <c r="E151" s="10" t="str">
        <f t="shared" si="8"/>
        <v/>
      </c>
    </row>
    <row r="152" spans="1:5">
      <c r="A152" s="9">
        <v>0.909999966621399</v>
      </c>
      <c r="B152" s="2">
        <f t="shared" si="6"/>
        <v>1</v>
      </c>
      <c r="C152" s="1">
        <f>SUM($A$2:A152)</f>
        <v>19.1699987649918</v>
      </c>
      <c r="D152" s="1">
        <f t="shared" si="7"/>
        <v>19.1699987649918</v>
      </c>
      <c r="E152" s="10" t="str">
        <f t="shared" si="8"/>
        <v/>
      </c>
    </row>
    <row r="153" spans="1:5">
      <c r="A153" s="13">
        <v>-1</v>
      </c>
      <c r="B153" s="2">
        <f t="shared" si="6"/>
        <v>0</v>
      </c>
      <c r="C153" s="1">
        <f>SUM($A$2:A153)</f>
        <v>18.1699987649918</v>
      </c>
      <c r="D153" s="1">
        <f t="shared" si="7"/>
        <v>19.1699987649918</v>
      </c>
      <c r="E153" s="10">
        <f t="shared" si="8"/>
        <v>-1</v>
      </c>
    </row>
    <row r="154" spans="1:5">
      <c r="A154" s="9">
        <v>-1</v>
      </c>
      <c r="B154" s="2">
        <f t="shared" si="6"/>
        <v>0</v>
      </c>
      <c r="C154" s="1">
        <f>SUM($A$2:A154)</f>
        <v>17.1699987649918</v>
      </c>
      <c r="D154" s="1">
        <f t="shared" si="7"/>
        <v>19.1699987649918</v>
      </c>
      <c r="E154" s="10">
        <f t="shared" si="8"/>
        <v>-2</v>
      </c>
    </row>
    <row r="155" spans="1:5">
      <c r="A155" s="13">
        <v>-1</v>
      </c>
      <c r="B155" s="2">
        <f t="shared" si="6"/>
        <v>0</v>
      </c>
      <c r="C155" s="1">
        <f>SUM($A$2:A155)</f>
        <v>16.1699987649918</v>
      </c>
      <c r="D155" s="1">
        <f t="shared" si="7"/>
        <v>19.1699987649918</v>
      </c>
      <c r="E155" s="10">
        <f t="shared" si="8"/>
        <v>-3</v>
      </c>
    </row>
    <row r="156" spans="1:5">
      <c r="A156" s="9">
        <v>0.830000042915344</v>
      </c>
      <c r="B156" s="2">
        <f t="shared" si="6"/>
        <v>1</v>
      </c>
      <c r="C156" s="1">
        <f>SUM($A$2:A156)</f>
        <v>16.9999988079071</v>
      </c>
      <c r="D156" s="1">
        <f t="shared" si="7"/>
        <v>19.1699987649918</v>
      </c>
      <c r="E156" s="10" t="str">
        <f t="shared" si="8"/>
        <v/>
      </c>
    </row>
    <row r="157" spans="1:5">
      <c r="A157" s="13">
        <v>0.909999966621399</v>
      </c>
      <c r="B157" s="2">
        <f t="shared" si="6"/>
        <v>1</v>
      </c>
      <c r="C157" s="1">
        <f>SUM($A$2:A157)</f>
        <v>17.9099987745285</v>
      </c>
      <c r="D157" s="1">
        <f t="shared" si="7"/>
        <v>19.1699987649918</v>
      </c>
      <c r="E157" s="10" t="str">
        <f t="shared" si="8"/>
        <v/>
      </c>
    </row>
    <row r="158" spans="1:5">
      <c r="A158" s="9">
        <v>0.799999952316284</v>
      </c>
      <c r="B158" s="2">
        <f t="shared" si="6"/>
        <v>1</v>
      </c>
      <c r="C158" s="1">
        <f>SUM($A$2:A158)</f>
        <v>18.7099987268448</v>
      </c>
      <c r="D158" s="1">
        <f t="shared" si="7"/>
        <v>19.1699987649918</v>
      </c>
      <c r="E158" s="10" t="str">
        <f t="shared" si="8"/>
        <v/>
      </c>
    </row>
    <row r="159" spans="1:5">
      <c r="A159" s="13">
        <v>-1</v>
      </c>
      <c r="B159" s="2">
        <f t="shared" si="6"/>
        <v>0</v>
      </c>
      <c r="C159" s="1">
        <f>SUM($A$2:A159)</f>
        <v>17.7099987268448</v>
      </c>
      <c r="D159" s="1">
        <f t="shared" si="7"/>
        <v>19.1699987649918</v>
      </c>
      <c r="E159" s="10">
        <f t="shared" si="8"/>
        <v>-1.46000003814697</v>
      </c>
    </row>
    <row r="160" spans="1:5">
      <c r="A160" s="9">
        <v>0.830000042915344</v>
      </c>
      <c r="B160" s="2">
        <f t="shared" si="6"/>
        <v>1</v>
      </c>
      <c r="C160" s="1">
        <f>SUM($A$2:A160)</f>
        <v>18.5399987697601</v>
      </c>
      <c r="D160" s="1">
        <f t="shared" si="7"/>
        <v>19.1699987649918</v>
      </c>
      <c r="E160" s="10" t="str">
        <f t="shared" si="8"/>
        <v/>
      </c>
    </row>
    <row r="161" spans="1:5">
      <c r="A161" s="13">
        <v>0.909999966621399</v>
      </c>
      <c r="B161" s="2">
        <f t="shared" si="6"/>
        <v>1</v>
      </c>
      <c r="C161" s="1">
        <f>SUM($A$2:A161)</f>
        <v>19.4499987363815</v>
      </c>
      <c r="D161" s="1">
        <f t="shared" si="7"/>
        <v>19.4499987363815</v>
      </c>
      <c r="E161" s="10" t="str">
        <f t="shared" si="8"/>
        <v/>
      </c>
    </row>
    <row r="162" spans="1:5">
      <c r="A162" s="9">
        <v>-1</v>
      </c>
      <c r="B162" s="2">
        <f t="shared" si="6"/>
        <v>0</v>
      </c>
      <c r="C162" s="1">
        <f>SUM($A$2:A162)</f>
        <v>18.4499987363815</v>
      </c>
      <c r="D162" s="1">
        <f t="shared" si="7"/>
        <v>19.4499987363815</v>
      </c>
      <c r="E162" s="10">
        <f t="shared" si="8"/>
        <v>-1</v>
      </c>
    </row>
    <row r="163" spans="1:5">
      <c r="A163" s="13">
        <v>0.830000042915344</v>
      </c>
      <c r="B163" s="2">
        <f t="shared" si="6"/>
        <v>1</v>
      </c>
      <c r="C163" s="1">
        <f>SUM($A$2:A163)</f>
        <v>19.2799987792969</v>
      </c>
      <c r="D163" s="1">
        <f t="shared" si="7"/>
        <v>19.4499987363815</v>
      </c>
      <c r="E163" s="10" t="str">
        <f t="shared" si="8"/>
        <v/>
      </c>
    </row>
    <row r="164" spans="1:5">
      <c r="A164" s="9">
        <v>-1</v>
      </c>
      <c r="B164" s="2">
        <f t="shared" si="6"/>
        <v>0</v>
      </c>
      <c r="C164" s="1">
        <f>SUM($A$2:A164)</f>
        <v>18.2799987792969</v>
      </c>
      <c r="D164" s="1">
        <f t="shared" si="7"/>
        <v>19.4499987363815</v>
      </c>
      <c r="E164" s="10">
        <f t="shared" si="8"/>
        <v>-1.16999995708466</v>
      </c>
    </row>
    <row r="165" spans="1:5">
      <c r="A165" s="13">
        <v>0.850000023841858</v>
      </c>
      <c r="B165" s="2">
        <f t="shared" si="6"/>
        <v>1</v>
      </c>
      <c r="C165" s="1">
        <f>SUM($A$2:A165)</f>
        <v>19.1299988031387</v>
      </c>
      <c r="D165" s="1">
        <f t="shared" si="7"/>
        <v>19.4499987363815</v>
      </c>
      <c r="E165" s="10" t="str">
        <f t="shared" si="8"/>
        <v/>
      </c>
    </row>
    <row r="166" spans="1:5">
      <c r="A166" s="9">
        <v>-1</v>
      </c>
      <c r="B166" s="2">
        <f t="shared" si="6"/>
        <v>0</v>
      </c>
      <c r="C166" s="1">
        <f>SUM($A$2:A166)</f>
        <v>18.1299988031387</v>
      </c>
      <c r="D166" s="1">
        <f t="shared" si="7"/>
        <v>19.4499987363815</v>
      </c>
      <c r="E166" s="10">
        <f t="shared" si="8"/>
        <v>-1.3199999332428</v>
      </c>
    </row>
    <row r="167" spans="1:5">
      <c r="A167" s="13">
        <v>-1</v>
      </c>
      <c r="B167" s="2">
        <f t="shared" si="6"/>
        <v>0</v>
      </c>
      <c r="C167" s="1">
        <f>SUM($A$2:A167)</f>
        <v>17.1299988031387</v>
      </c>
      <c r="D167" s="1">
        <f t="shared" si="7"/>
        <v>19.4499987363815</v>
      </c>
      <c r="E167" s="10">
        <f t="shared" si="8"/>
        <v>-2.3199999332428</v>
      </c>
    </row>
    <row r="168" spans="1:5">
      <c r="A168" s="9">
        <v>-1</v>
      </c>
      <c r="B168" s="2">
        <f t="shared" si="6"/>
        <v>0</v>
      </c>
      <c r="C168" s="1">
        <f>SUM($A$2:A168)</f>
        <v>16.1299988031387</v>
      </c>
      <c r="D168" s="1">
        <f t="shared" si="7"/>
        <v>19.4499987363815</v>
      </c>
      <c r="E168" s="10">
        <f t="shared" si="8"/>
        <v>-3.3199999332428</v>
      </c>
    </row>
    <row r="169" spans="1:5">
      <c r="A169" s="13">
        <v>0.909999966621399</v>
      </c>
      <c r="B169" s="2">
        <f t="shared" si="6"/>
        <v>1</v>
      </c>
      <c r="C169" s="1">
        <f>SUM($A$2:A169)</f>
        <v>17.0399987697601</v>
      </c>
      <c r="D169" s="1">
        <f t="shared" si="7"/>
        <v>19.4499987363815</v>
      </c>
      <c r="E169" s="10" t="str">
        <f t="shared" si="8"/>
        <v/>
      </c>
    </row>
    <row r="170" spans="1:5">
      <c r="A170" s="9">
        <v>0.860000014305115</v>
      </c>
      <c r="B170" s="2">
        <f t="shared" si="6"/>
        <v>1</v>
      </c>
      <c r="C170" s="1">
        <f>SUM($A$2:A170)</f>
        <v>17.8999987840652</v>
      </c>
      <c r="D170" s="1">
        <f t="shared" si="7"/>
        <v>19.4499987363815</v>
      </c>
      <c r="E170" s="10" t="str">
        <f t="shared" si="8"/>
        <v/>
      </c>
    </row>
    <row r="171" spans="1:5">
      <c r="A171" s="13">
        <v>-1</v>
      </c>
      <c r="B171" s="2">
        <f t="shared" si="6"/>
        <v>0</v>
      </c>
      <c r="C171" s="1">
        <f>SUM($A$2:A171)</f>
        <v>16.8999987840652</v>
      </c>
      <c r="D171" s="1">
        <f t="shared" si="7"/>
        <v>19.4499987363815</v>
      </c>
      <c r="E171" s="10">
        <f t="shared" si="8"/>
        <v>-2.54999995231628</v>
      </c>
    </row>
    <row r="172" spans="1:5">
      <c r="A172" s="9">
        <v>0.820000052452087</v>
      </c>
      <c r="B172" s="2">
        <f t="shared" si="6"/>
        <v>1</v>
      </c>
      <c r="C172" s="1">
        <f>SUM($A$2:A172)</f>
        <v>17.7199988365173</v>
      </c>
      <c r="D172" s="1">
        <f t="shared" si="7"/>
        <v>19.4499987363815</v>
      </c>
      <c r="E172" s="10" t="str">
        <f t="shared" si="8"/>
        <v/>
      </c>
    </row>
    <row r="173" spans="1:5">
      <c r="A173" s="13">
        <v>0.879999995231628</v>
      </c>
      <c r="B173" s="2">
        <f t="shared" si="6"/>
        <v>1</v>
      </c>
      <c r="C173" s="1">
        <f>SUM($A$2:A173)</f>
        <v>18.599998831749</v>
      </c>
      <c r="D173" s="1">
        <f t="shared" si="7"/>
        <v>19.4499987363815</v>
      </c>
      <c r="E173" s="10" t="str">
        <f t="shared" si="8"/>
        <v/>
      </c>
    </row>
    <row r="174" spans="1:5">
      <c r="A174" s="9">
        <v>-1</v>
      </c>
      <c r="B174" s="2">
        <f t="shared" si="6"/>
        <v>0</v>
      </c>
      <c r="C174" s="1">
        <f>SUM($A$2:A174)</f>
        <v>17.599998831749</v>
      </c>
      <c r="D174" s="1">
        <f t="shared" si="7"/>
        <v>19.4499987363815</v>
      </c>
      <c r="E174" s="10">
        <f t="shared" si="8"/>
        <v>-1.84999990463257</v>
      </c>
    </row>
    <row r="175" spans="1:5">
      <c r="A175" s="13">
        <v>0.860000014305115</v>
      </c>
      <c r="B175" s="2">
        <f t="shared" si="6"/>
        <v>1</v>
      </c>
      <c r="C175" s="1">
        <f>SUM($A$2:A175)</f>
        <v>18.4599988460541</v>
      </c>
      <c r="D175" s="1">
        <f t="shared" si="7"/>
        <v>19.4499987363815</v>
      </c>
      <c r="E175" s="10" t="str">
        <f t="shared" si="8"/>
        <v/>
      </c>
    </row>
    <row r="176" spans="1:5">
      <c r="A176" s="9">
        <v>0.860000014305115</v>
      </c>
      <c r="B176" s="2">
        <f t="shared" si="6"/>
        <v>1</v>
      </c>
      <c r="C176" s="1">
        <f>SUM($A$2:A176)</f>
        <v>19.3199988603592</v>
      </c>
      <c r="D176" s="1">
        <f t="shared" si="7"/>
        <v>19.4499987363815</v>
      </c>
      <c r="E176" s="10" t="str">
        <f t="shared" si="8"/>
        <v/>
      </c>
    </row>
    <row r="177" spans="1:5">
      <c r="A177" s="13">
        <v>-1</v>
      </c>
      <c r="B177" s="2">
        <f t="shared" si="6"/>
        <v>0</v>
      </c>
      <c r="C177" s="1">
        <f>SUM($A$2:A177)</f>
        <v>18.3199988603592</v>
      </c>
      <c r="D177" s="1">
        <f t="shared" si="7"/>
        <v>19.4499987363815</v>
      </c>
      <c r="E177" s="10">
        <f t="shared" si="8"/>
        <v>-1.12999987602234</v>
      </c>
    </row>
    <row r="178" spans="1:5">
      <c r="A178" s="9">
        <v>0.799999952316284</v>
      </c>
      <c r="B178" s="2">
        <f t="shared" si="6"/>
        <v>1</v>
      </c>
      <c r="C178" s="1">
        <f>SUM($A$2:A178)</f>
        <v>19.1199988126755</v>
      </c>
      <c r="D178" s="1">
        <f t="shared" si="7"/>
        <v>19.4499987363815</v>
      </c>
      <c r="E178" s="10" t="str">
        <f t="shared" si="8"/>
        <v/>
      </c>
    </row>
    <row r="179" spans="1:5">
      <c r="A179" s="13">
        <v>0.799999952316284</v>
      </c>
      <c r="B179" s="2">
        <f t="shared" si="6"/>
        <v>1</v>
      </c>
      <c r="C179" s="1">
        <f>SUM($A$2:A179)</f>
        <v>19.9199987649918</v>
      </c>
      <c r="D179" s="1">
        <f t="shared" si="7"/>
        <v>19.9199987649918</v>
      </c>
      <c r="E179" s="10" t="str">
        <f t="shared" si="8"/>
        <v/>
      </c>
    </row>
    <row r="180" spans="1:5">
      <c r="A180" s="9">
        <v>0.799999952316284</v>
      </c>
      <c r="B180" s="2">
        <f t="shared" si="6"/>
        <v>1</v>
      </c>
      <c r="C180" s="1">
        <f>SUM($A$2:A180)</f>
        <v>20.719998717308</v>
      </c>
      <c r="D180" s="1">
        <f t="shared" si="7"/>
        <v>20.719998717308</v>
      </c>
      <c r="E180" s="10" t="str">
        <f t="shared" si="8"/>
        <v/>
      </c>
    </row>
    <row r="181" spans="1:5">
      <c r="A181" s="13">
        <v>-1</v>
      </c>
      <c r="B181" s="2">
        <f t="shared" si="6"/>
        <v>0</v>
      </c>
      <c r="C181" s="1">
        <f>SUM($A$2:A181)</f>
        <v>19.719998717308</v>
      </c>
      <c r="D181" s="1">
        <f t="shared" si="7"/>
        <v>20.719998717308</v>
      </c>
      <c r="E181" s="10">
        <f t="shared" si="8"/>
        <v>-1</v>
      </c>
    </row>
    <row r="182" spans="1:5">
      <c r="A182" s="9">
        <v>0.909999966621399</v>
      </c>
      <c r="B182" s="2">
        <f t="shared" si="6"/>
        <v>1</v>
      </c>
      <c r="C182" s="1">
        <f>SUM($A$2:A182)</f>
        <v>20.6299986839294</v>
      </c>
      <c r="D182" s="1">
        <f t="shared" si="7"/>
        <v>20.719998717308</v>
      </c>
      <c r="E182" s="10" t="str">
        <f t="shared" si="8"/>
        <v/>
      </c>
    </row>
    <row r="183" spans="1:5">
      <c r="A183" s="13">
        <v>-1</v>
      </c>
      <c r="B183" s="2">
        <f t="shared" si="6"/>
        <v>0</v>
      </c>
      <c r="C183" s="1">
        <f>SUM($A$2:A183)</f>
        <v>19.6299986839294</v>
      </c>
      <c r="D183" s="1">
        <f t="shared" si="7"/>
        <v>20.719998717308</v>
      </c>
      <c r="E183" s="10">
        <f t="shared" si="8"/>
        <v>-1.0900000333786</v>
      </c>
    </row>
    <row r="184" spans="1:5">
      <c r="A184" s="9">
        <v>-1</v>
      </c>
      <c r="B184" s="2">
        <f t="shared" si="6"/>
        <v>0</v>
      </c>
      <c r="C184" s="1">
        <f>SUM($A$2:A184)</f>
        <v>18.6299986839294</v>
      </c>
      <c r="D184" s="1">
        <f t="shared" si="7"/>
        <v>20.719998717308</v>
      </c>
      <c r="E184" s="10">
        <f t="shared" si="8"/>
        <v>-2.0900000333786</v>
      </c>
    </row>
    <row r="185" spans="1:5">
      <c r="A185" s="13"/>
      <c r="B185" s="2"/>
      <c r="C185" s="1"/>
      <c r="D185" s="1"/>
      <c r="E185" s="10"/>
    </row>
    <row r="186" spans="1:5">
      <c r="A186" s="9"/>
      <c r="B186" s="2"/>
      <c r="C186" s="1"/>
      <c r="D186" s="1"/>
      <c r="E186" s="10"/>
    </row>
    <row r="187" spans="1:5">
      <c r="A187" s="13"/>
      <c r="B187" s="2"/>
      <c r="C187" s="1"/>
      <c r="D187" s="1"/>
      <c r="E187" s="10"/>
    </row>
    <row r="188" spans="1:5">
      <c r="A188" s="9"/>
      <c r="B188" s="2"/>
      <c r="C188" s="1"/>
      <c r="D188" s="1"/>
      <c r="E188" s="10"/>
    </row>
    <row r="189" spans="1:5">
      <c r="A189" s="13"/>
      <c r="B189" s="2"/>
      <c r="C189" s="1"/>
      <c r="D189" s="1"/>
      <c r="E189" s="10"/>
    </row>
    <row r="190" spans="1:5">
      <c r="A190" s="9"/>
      <c r="B190" s="2"/>
      <c r="C190" s="1"/>
      <c r="D190" s="1"/>
      <c r="E190" s="10"/>
    </row>
    <row r="191" spans="1:5">
      <c r="A191" s="13"/>
      <c r="B191" s="2"/>
      <c r="C191" s="1"/>
      <c r="D191" s="1"/>
      <c r="E191" s="10"/>
    </row>
    <row r="192" spans="1:5">
      <c r="A192" s="9"/>
      <c r="B192" s="2"/>
      <c r="C192" s="1"/>
      <c r="D192" s="1"/>
      <c r="E192" s="10"/>
    </row>
    <row r="193" spans="1:5">
      <c r="A193" s="13"/>
      <c r="B193" s="2"/>
      <c r="C193" s="1"/>
      <c r="D193" s="1"/>
      <c r="E193" s="10"/>
    </row>
    <row r="194" spans="1:5">
      <c r="A194" s="9"/>
      <c r="B194" s="2"/>
      <c r="C194" s="1"/>
      <c r="D194" s="1"/>
      <c r="E194" s="10"/>
    </row>
    <row r="195" spans="1:5">
      <c r="A195" s="13"/>
      <c r="B195" s="2"/>
      <c r="C195" s="1"/>
      <c r="D195" s="1"/>
      <c r="E195" s="10"/>
    </row>
    <row r="196" spans="1:5">
      <c r="A196" s="9"/>
      <c r="B196" s="2"/>
      <c r="C196" s="1"/>
      <c r="D196" s="1"/>
      <c r="E196" s="10"/>
    </row>
    <row r="197" spans="1:5">
      <c r="A197" s="13"/>
      <c r="B197" s="2"/>
      <c r="C197" s="1"/>
      <c r="D197" s="1"/>
      <c r="E197" s="10"/>
    </row>
    <row r="198" spans="1:5">
      <c r="A198" s="9"/>
      <c r="B198" s="2"/>
      <c r="C198" s="1"/>
      <c r="D198" s="1"/>
      <c r="E198" s="10"/>
    </row>
    <row r="199" spans="1:5">
      <c r="A199" s="13"/>
      <c r="B199" s="2"/>
      <c r="C199" s="1"/>
      <c r="D199" s="1"/>
      <c r="E199" s="10"/>
    </row>
    <row r="200" spans="1:5">
      <c r="A200" s="9"/>
      <c r="B200" s="2"/>
      <c r="C200" s="1"/>
      <c r="D200" s="1"/>
      <c r="E200" s="10"/>
    </row>
    <row r="201" spans="1:5">
      <c r="A201" s="13"/>
      <c r="B201" s="2"/>
      <c r="C201" s="1"/>
      <c r="D201" s="1"/>
      <c r="E201" s="10"/>
    </row>
    <row r="202" spans="1:5">
      <c r="A202" s="9"/>
      <c r="B202" s="2"/>
      <c r="C202" s="1"/>
      <c r="D202" s="1"/>
      <c r="E202" s="10"/>
    </row>
    <row r="203" spans="1:5">
      <c r="A203" s="13"/>
      <c r="B203" s="2"/>
      <c r="C203" s="1"/>
      <c r="D203" s="1"/>
      <c r="E203" s="10"/>
    </row>
    <row r="204" spans="1:5">
      <c r="A204" s="9"/>
      <c r="B204" s="2"/>
      <c r="C204" s="1"/>
      <c r="D204" s="1"/>
      <c r="E204" s="10"/>
    </row>
    <row r="205" spans="1:5">
      <c r="A205" s="13"/>
      <c r="B205" s="2"/>
      <c r="C205" s="1"/>
      <c r="D205" s="1"/>
      <c r="E205" s="10"/>
    </row>
    <row r="206" spans="1:5">
      <c r="A206" s="9"/>
      <c r="B206" s="2"/>
      <c r="C206" s="1"/>
      <c r="D206" s="1"/>
      <c r="E206" s="10"/>
    </row>
    <row r="207" spans="1:5">
      <c r="A207" s="13"/>
      <c r="B207" s="2"/>
      <c r="C207" s="1"/>
      <c r="D207" s="1"/>
      <c r="E207" s="10"/>
    </row>
    <row r="208" spans="1:5">
      <c r="A208" s="9"/>
      <c r="B208" s="2"/>
      <c r="C208" s="1"/>
      <c r="D208" s="1"/>
      <c r="E208" s="10"/>
    </row>
    <row r="209" spans="1:5">
      <c r="A209" s="13"/>
      <c r="B209" s="2"/>
      <c r="C209" s="1"/>
      <c r="D209" s="1"/>
      <c r="E209" s="10"/>
    </row>
    <row r="210" spans="1:5">
      <c r="A210" s="9"/>
      <c r="B210" s="2"/>
      <c r="C210" s="1"/>
      <c r="D210" s="1"/>
      <c r="E210" s="10"/>
    </row>
    <row r="211" spans="1:5">
      <c r="A211" s="13"/>
      <c r="B211" s="2"/>
      <c r="C211" s="1"/>
      <c r="D211" s="1"/>
      <c r="E211" s="10"/>
    </row>
    <row r="212" spans="1:5">
      <c r="A212" s="9"/>
      <c r="B212" s="2"/>
      <c r="C212" s="1"/>
      <c r="D212" s="1"/>
      <c r="E212" s="10"/>
    </row>
    <row r="213" spans="1:5">
      <c r="A213" s="13"/>
      <c r="B213" s="2"/>
      <c r="C213" s="1"/>
      <c r="D213" s="1"/>
      <c r="E213" s="10"/>
    </row>
    <row r="214" spans="1:5">
      <c r="A214" s="9"/>
      <c r="B214" s="2"/>
      <c r="C214" s="1"/>
      <c r="D214" s="1"/>
      <c r="E214" s="10"/>
    </row>
    <row r="215" spans="1:5">
      <c r="A215" s="13"/>
      <c r="B215" s="2"/>
      <c r="C215" s="1"/>
      <c r="D215" s="1"/>
      <c r="E215" s="10"/>
    </row>
    <row r="216" spans="1:5">
      <c r="A216" s="9"/>
      <c r="B216" s="2"/>
      <c r="C216" s="1"/>
      <c r="D216" s="1"/>
      <c r="E216" s="10"/>
    </row>
    <row r="217" spans="1:5">
      <c r="A217" s="13"/>
      <c r="B217" s="2"/>
      <c r="C217" s="1"/>
      <c r="D217" s="1"/>
      <c r="E217" s="10"/>
    </row>
    <row r="218" spans="1:5">
      <c r="A218" s="9"/>
      <c r="B218" s="2"/>
      <c r="C218" s="1"/>
      <c r="D218" s="1"/>
      <c r="E218" s="10"/>
    </row>
    <row r="219" spans="1:5">
      <c r="A219" s="13"/>
      <c r="B219" s="2"/>
      <c r="C219" s="1"/>
      <c r="D219" s="1"/>
      <c r="E219" s="10"/>
    </row>
    <row r="220" spans="1:5">
      <c r="A220" s="9"/>
      <c r="B220" s="2"/>
      <c r="C220" s="1"/>
      <c r="D220" s="1"/>
      <c r="E220" s="10"/>
    </row>
    <row r="221" spans="1:5">
      <c r="A221" s="13"/>
      <c r="B221" s="2"/>
      <c r="C221" s="1"/>
      <c r="D221" s="1"/>
      <c r="E221" s="10"/>
    </row>
    <row r="222" spans="1:5">
      <c r="A222" s="9"/>
      <c r="B222" s="2"/>
      <c r="C222" s="1"/>
      <c r="D222" s="1"/>
      <c r="E222" s="10"/>
    </row>
    <row r="223" spans="1:5">
      <c r="A223" s="13"/>
      <c r="B223" s="2"/>
      <c r="C223" s="1"/>
      <c r="D223" s="1"/>
      <c r="E223" s="10"/>
    </row>
    <row r="224" spans="1:5">
      <c r="A224" s="9"/>
      <c r="B224" s="2"/>
      <c r="C224" s="1"/>
      <c r="D224" s="1"/>
      <c r="E224" s="10"/>
    </row>
    <row r="225" spans="1:5">
      <c r="A225" s="13"/>
      <c r="B225" s="2"/>
      <c r="C225" s="1"/>
      <c r="D225" s="1"/>
      <c r="E225" s="10"/>
    </row>
    <row r="226" spans="1:5">
      <c r="A226" s="9"/>
      <c r="B226" s="2"/>
      <c r="C226" s="1"/>
      <c r="D226" s="1"/>
      <c r="E226" s="10"/>
    </row>
    <row r="227" spans="1:5">
      <c r="A227" s="13"/>
      <c r="B227" s="2"/>
      <c r="C227" s="1"/>
      <c r="D227" s="1"/>
      <c r="E227" s="10"/>
    </row>
    <row r="228" spans="1:5">
      <c r="A228" s="9"/>
      <c r="B228" s="2"/>
      <c r="C228" s="1"/>
      <c r="D228" s="1"/>
      <c r="E228" s="10"/>
    </row>
    <row r="229" spans="1:5">
      <c r="A229" s="13"/>
      <c r="B229" s="2"/>
      <c r="C229" s="1"/>
      <c r="D229" s="1"/>
      <c r="E229" s="10"/>
    </row>
    <row r="230" spans="1:5">
      <c r="A230" s="9"/>
      <c r="B230" s="2"/>
      <c r="C230" s="1"/>
      <c r="D230" s="1"/>
      <c r="E230" s="10"/>
    </row>
    <row r="231" spans="1:5">
      <c r="A231" s="13"/>
      <c r="B231" s="2"/>
      <c r="C231" s="1"/>
      <c r="D231" s="1"/>
      <c r="E231" s="10"/>
    </row>
    <row r="232" spans="1:5">
      <c r="A232" s="9"/>
      <c r="B232" s="2"/>
      <c r="C232" s="1"/>
      <c r="D232" s="1"/>
      <c r="E232" s="10"/>
    </row>
    <row r="233" spans="1:5">
      <c r="A233" s="13"/>
      <c r="B233" s="2"/>
      <c r="C233" s="1"/>
      <c r="D233" s="1"/>
      <c r="E233" s="10"/>
    </row>
    <row r="234" spans="1:5">
      <c r="A234" s="9"/>
      <c r="B234" s="2"/>
      <c r="C234" s="1"/>
      <c r="D234" s="1"/>
      <c r="E234" s="10"/>
    </row>
    <row r="235" spans="1:5">
      <c r="A235" s="13"/>
      <c r="B235" s="2"/>
      <c r="C235" s="1"/>
      <c r="D235" s="1"/>
      <c r="E235" s="10"/>
    </row>
    <row r="236" spans="1:5">
      <c r="A236" s="9"/>
      <c r="B236" s="2"/>
      <c r="C236" s="1"/>
      <c r="D236" s="1"/>
      <c r="E236" s="10"/>
    </row>
    <row r="237" spans="1:5">
      <c r="A237" s="13"/>
      <c r="B237" s="2"/>
      <c r="C237" s="1"/>
      <c r="D237" s="1"/>
      <c r="E237" s="10"/>
    </row>
    <row r="238" spans="1:5">
      <c r="A238" s="9"/>
      <c r="B238" s="2"/>
      <c r="C238" s="1"/>
      <c r="D238" s="1"/>
      <c r="E238" s="10"/>
    </row>
    <row r="239" spans="1:5">
      <c r="A239" s="13"/>
      <c r="B239" s="2"/>
      <c r="C239" s="1"/>
      <c r="D239" s="1"/>
      <c r="E239" s="10"/>
    </row>
    <row r="240" spans="1:5">
      <c r="A240" s="9"/>
      <c r="B240" s="2"/>
      <c r="C240" s="1"/>
      <c r="D240" s="1"/>
      <c r="E240" s="10"/>
    </row>
    <row r="241" spans="1:5">
      <c r="A241" s="13"/>
      <c r="B241" s="2"/>
      <c r="C241" s="1"/>
      <c r="D241" s="1"/>
      <c r="E241" s="10"/>
    </row>
    <row r="242" spans="1:5">
      <c r="A242" s="9"/>
      <c r="B242" s="2"/>
      <c r="C242" s="1"/>
      <c r="D242" s="1"/>
      <c r="E242" s="10"/>
    </row>
    <row r="243" spans="1:5">
      <c r="A243" s="13"/>
      <c r="B243" s="2"/>
      <c r="C243" s="1"/>
      <c r="D243" s="1"/>
      <c r="E243" s="10"/>
    </row>
    <row r="244" spans="1:5">
      <c r="A244" s="9"/>
      <c r="B244" s="2"/>
      <c r="C244" s="1"/>
      <c r="D244" s="1"/>
      <c r="E244" s="10"/>
    </row>
    <row r="245" spans="1:5">
      <c r="A245" s="13"/>
      <c r="B245" s="2"/>
      <c r="C245" s="1"/>
      <c r="D245" s="1"/>
      <c r="E245" s="10"/>
    </row>
    <row r="246" spans="1:5">
      <c r="A246" s="9"/>
      <c r="B246" s="2"/>
      <c r="C246" s="1"/>
      <c r="D246" s="1"/>
      <c r="E246" s="10"/>
    </row>
    <row r="247" spans="1:5">
      <c r="A247" s="13"/>
      <c r="B247" s="2"/>
      <c r="C247" s="1"/>
      <c r="D247" s="1"/>
      <c r="E247" s="10"/>
    </row>
    <row r="248" spans="1:5">
      <c r="A248" s="9"/>
      <c r="B248" s="2"/>
      <c r="C248" s="1"/>
      <c r="D248" s="1"/>
      <c r="E248" s="10"/>
    </row>
    <row r="249" spans="1:5">
      <c r="A249" s="13"/>
      <c r="B249" s="2"/>
      <c r="C249" s="1"/>
      <c r="D249" s="1"/>
      <c r="E249" s="10"/>
    </row>
    <row r="250" spans="1:5">
      <c r="A250" s="9"/>
      <c r="B250" s="2"/>
      <c r="C250" s="1"/>
      <c r="D250" s="1"/>
      <c r="E250" s="10"/>
    </row>
    <row r="251" spans="1:5">
      <c r="A251" s="13"/>
      <c r="B251" s="2"/>
      <c r="C251" s="1"/>
      <c r="D251" s="1"/>
      <c r="E251" s="10"/>
    </row>
    <row r="252" spans="1:5">
      <c r="A252" s="9"/>
      <c r="B252" s="2"/>
      <c r="C252" s="1"/>
      <c r="D252" s="1"/>
      <c r="E252" s="10"/>
    </row>
    <row r="253" spans="1:5">
      <c r="A253" s="13"/>
      <c r="B253" s="2"/>
      <c r="C253" s="1"/>
      <c r="D253" s="1"/>
      <c r="E253" s="10"/>
    </row>
    <row r="254" spans="1:5">
      <c r="A254" s="9"/>
      <c r="B254" s="2"/>
      <c r="C254" s="1"/>
      <c r="D254" s="1"/>
      <c r="E254" s="10"/>
    </row>
    <row r="255" spans="1:5">
      <c r="A255" s="13"/>
      <c r="B255" s="2"/>
      <c r="C255" s="1"/>
      <c r="D255" s="1"/>
      <c r="E255" s="10"/>
    </row>
    <row r="256" spans="1:5">
      <c r="A256" s="9"/>
      <c r="B256" s="2"/>
      <c r="C256" s="1"/>
      <c r="D256" s="1"/>
      <c r="E256" s="10"/>
    </row>
    <row r="257" spans="1:5">
      <c r="A257" s="13"/>
      <c r="B257" s="2"/>
      <c r="C257" s="1"/>
      <c r="D257" s="1"/>
      <c r="E257" s="10"/>
    </row>
    <row r="258" spans="1:5">
      <c r="A258" s="9"/>
      <c r="B258" s="2"/>
      <c r="C258" s="1"/>
      <c r="D258" s="1"/>
      <c r="E258" s="10"/>
    </row>
    <row r="259" spans="1:5">
      <c r="A259" s="13"/>
      <c r="B259" s="2"/>
      <c r="C259" s="1"/>
      <c r="D259" s="1"/>
      <c r="E259" s="10"/>
    </row>
    <row r="260" spans="1:5">
      <c r="A260" s="9"/>
      <c r="B260" s="2"/>
      <c r="C260" s="1"/>
      <c r="D260" s="1"/>
      <c r="E260" s="10"/>
    </row>
    <row r="261" spans="1:5">
      <c r="A261" s="13"/>
      <c r="B261" s="2"/>
      <c r="C261" s="1"/>
      <c r="D261" s="1"/>
      <c r="E261" s="10"/>
    </row>
    <row r="262" spans="1:5">
      <c r="A262" s="9"/>
      <c r="B262" s="2"/>
      <c r="C262" s="1"/>
      <c r="D262" s="1"/>
      <c r="E262" s="10"/>
    </row>
    <row r="263" spans="1:5">
      <c r="A263" s="13"/>
      <c r="B263" s="2"/>
      <c r="C263" s="1"/>
      <c r="D263" s="1"/>
      <c r="E263" s="10"/>
    </row>
    <row r="264" spans="1:5">
      <c r="A264" s="9"/>
      <c r="B264" s="2"/>
      <c r="C264" s="1"/>
      <c r="D264" s="1"/>
      <c r="E264" s="10"/>
    </row>
    <row r="265" spans="1:5">
      <c r="A265" s="13"/>
      <c r="B265" s="2"/>
      <c r="C265" s="1"/>
      <c r="D265" s="1"/>
      <c r="E265" s="10"/>
    </row>
    <row r="266" spans="1:5">
      <c r="A266" s="9"/>
      <c r="B266" s="2"/>
      <c r="C266" s="1"/>
      <c r="D266" s="1"/>
      <c r="E266" s="10"/>
    </row>
    <row r="267" spans="1:5">
      <c r="A267" s="13"/>
      <c r="B267" s="2"/>
      <c r="C267" s="1"/>
      <c r="D267" s="1"/>
      <c r="E267" s="10"/>
    </row>
    <row r="268" spans="1:5">
      <c r="A268" s="9"/>
      <c r="B268" s="2"/>
      <c r="C268" s="1"/>
      <c r="D268" s="1"/>
      <c r="E268" s="10"/>
    </row>
    <row r="269" spans="1:5">
      <c r="A269" s="13"/>
      <c r="B269" s="2"/>
      <c r="C269" s="1"/>
      <c r="D269" s="1"/>
      <c r="E269" s="10"/>
    </row>
    <row r="270" spans="1:5">
      <c r="A270" s="9"/>
      <c r="B270" s="2"/>
      <c r="C270" s="1"/>
      <c r="D270" s="1"/>
      <c r="E270" s="10"/>
    </row>
    <row r="271" spans="1:5">
      <c r="A271" s="13"/>
      <c r="B271" s="2"/>
      <c r="C271" s="1"/>
      <c r="D271" s="1"/>
      <c r="E271" s="10"/>
    </row>
    <row r="272" spans="1:5">
      <c r="A272" s="9"/>
      <c r="B272" s="2"/>
      <c r="C272" s="1"/>
      <c r="D272" s="1"/>
      <c r="E272" s="10"/>
    </row>
    <row r="273" spans="1:5">
      <c r="A273" s="13"/>
      <c r="B273" s="2"/>
      <c r="C273" s="1"/>
      <c r="D273" s="1"/>
      <c r="E273" s="10"/>
    </row>
    <row r="274" spans="1:5">
      <c r="A274" s="9"/>
      <c r="B274" s="2"/>
      <c r="C274" s="1"/>
      <c r="D274" s="1"/>
      <c r="E274" s="10"/>
    </row>
    <row r="275" spans="1:5">
      <c r="A275" s="13"/>
      <c r="B275" s="2"/>
      <c r="C275" s="1"/>
      <c r="D275" s="1"/>
      <c r="E275" s="10"/>
    </row>
    <row r="276" spans="1:5">
      <c r="A276" s="9"/>
      <c r="B276" s="2"/>
      <c r="C276" s="1"/>
      <c r="D276" s="1"/>
      <c r="E276" s="10"/>
    </row>
    <row r="277" spans="1:5">
      <c r="A277" s="13"/>
      <c r="B277" s="2"/>
      <c r="C277" s="1"/>
      <c r="D277" s="1"/>
      <c r="E277" s="10"/>
    </row>
    <row r="278" spans="1:5">
      <c r="A278" s="9"/>
      <c r="B278" s="2"/>
      <c r="C278" s="1"/>
      <c r="D278" s="1"/>
      <c r="E278" s="10"/>
    </row>
    <row r="279" spans="1:5">
      <c r="A279" s="13"/>
      <c r="B279" s="2"/>
      <c r="C279" s="1"/>
      <c r="D279" s="1"/>
      <c r="E279" s="10"/>
    </row>
    <row r="280" spans="1:5">
      <c r="A280" s="9"/>
      <c r="B280" s="2"/>
      <c r="C280" s="1"/>
      <c r="D280" s="1"/>
      <c r="E280" s="10"/>
    </row>
    <row r="281" spans="1:5">
      <c r="A281" s="13"/>
      <c r="B281" s="2"/>
      <c r="C281" s="1"/>
      <c r="D281" s="1"/>
      <c r="E281" s="10"/>
    </row>
    <row r="282" spans="1:5">
      <c r="A282" s="9"/>
      <c r="B282" s="2"/>
      <c r="C282" s="1"/>
      <c r="D282" s="1"/>
      <c r="E282" s="10"/>
    </row>
    <row r="283" spans="1:5">
      <c r="A283" s="13"/>
      <c r="B283" s="2"/>
      <c r="C283" s="1"/>
      <c r="D283" s="1"/>
      <c r="E283" s="10"/>
    </row>
    <row r="284" spans="1:5">
      <c r="A284" s="9"/>
      <c r="B284" s="2"/>
      <c r="C284" s="1"/>
      <c r="D284" s="1"/>
      <c r="E284" s="10"/>
    </row>
    <row r="285" spans="1:5">
      <c r="A285" s="13"/>
      <c r="B285" s="2"/>
      <c r="C285" s="1"/>
      <c r="D285" s="1"/>
      <c r="E285" s="10"/>
    </row>
    <row r="286" spans="1:5">
      <c r="A286" s="9"/>
      <c r="B286" s="2"/>
      <c r="C286" s="1"/>
      <c r="D286" s="1"/>
      <c r="E286" s="10"/>
    </row>
    <row r="287" spans="1:5">
      <c r="A287" s="13"/>
      <c r="B287" s="2"/>
      <c r="C287" s="1"/>
      <c r="D287" s="1"/>
      <c r="E287" s="10"/>
    </row>
    <row r="288" spans="1:5">
      <c r="A288" s="9"/>
      <c r="B288" s="2"/>
      <c r="C288" s="1"/>
      <c r="D288" s="1"/>
      <c r="E288" s="10"/>
    </row>
    <row r="289" spans="1:5">
      <c r="A289" s="13"/>
      <c r="B289" s="2"/>
      <c r="C289" s="1"/>
      <c r="D289" s="1"/>
      <c r="E289" s="10"/>
    </row>
    <row r="290" spans="1:5">
      <c r="A290" s="9"/>
      <c r="B290" s="2"/>
      <c r="C290" s="1"/>
      <c r="D290" s="1"/>
      <c r="E290" s="10"/>
    </row>
    <row r="291" spans="1:5">
      <c r="A291" s="13"/>
      <c r="B291" s="2"/>
      <c r="C291" s="1"/>
      <c r="D291" s="1"/>
      <c r="E291" s="10"/>
    </row>
    <row r="292" spans="1:5">
      <c r="A292" s="9"/>
      <c r="B292" s="2"/>
      <c r="C292" s="1"/>
      <c r="D292" s="1"/>
      <c r="E292" s="10"/>
    </row>
    <row r="293" spans="1:5">
      <c r="A293" s="13"/>
      <c r="B293" s="2"/>
      <c r="C293" s="1"/>
      <c r="D293" s="1"/>
      <c r="E293" s="10"/>
    </row>
    <row r="294" spans="1:5">
      <c r="A294" s="9"/>
      <c r="B294" s="2"/>
      <c r="C294" s="1"/>
      <c r="D294" s="1"/>
      <c r="E294" s="10"/>
    </row>
    <row r="295" spans="1:5">
      <c r="A295" s="13"/>
      <c r="B295" s="2"/>
      <c r="C295" s="1"/>
      <c r="D295" s="1"/>
      <c r="E295" s="10"/>
    </row>
    <row r="296" spans="1:5">
      <c r="A296" s="9"/>
      <c r="B296" s="2"/>
      <c r="C296" s="1"/>
      <c r="D296" s="1"/>
      <c r="E296" s="10"/>
    </row>
    <row r="297" spans="1:5">
      <c r="A297" s="13"/>
      <c r="B297" s="2"/>
      <c r="C297" s="1"/>
      <c r="D297" s="1"/>
      <c r="E297" s="10"/>
    </row>
    <row r="298" spans="1:5">
      <c r="A298" s="9"/>
      <c r="B298" s="2"/>
      <c r="C298" s="1"/>
      <c r="D298" s="1"/>
      <c r="E298" s="10"/>
    </row>
    <row r="299" spans="1:5">
      <c r="A299" s="13"/>
      <c r="B299" s="2"/>
      <c r="C299" s="1"/>
      <c r="D299" s="1"/>
      <c r="E299" s="10"/>
    </row>
    <row r="300" spans="1:5">
      <c r="A300" s="9"/>
      <c r="B300" s="2"/>
      <c r="C300" s="1"/>
      <c r="D300" s="1"/>
      <c r="E300" s="10"/>
    </row>
    <row r="301" spans="1:5">
      <c r="A301" s="13"/>
      <c r="B301" s="2"/>
      <c r="C301" s="1"/>
      <c r="D301" s="1"/>
      <c r="E301" s="10"/>
    </row>
    <row r="302" spans="1:5">
      <c r="A302" s="9"/>
      <c r="B302" s="2"/>
      <c r="C302" s="1"/>
      <c r="D302" s="1"/>
      <c r="E302" s="10"/>
    </row>
    <row r="303" spans="1:5">
      <c r="A303" s="13"/>
      <c r="B303" s="2"/>
      <c r="C303" s="1"/>
      <c r="D303" s="1"/>
      <c r="E303" s="10"/>
    </row>
    <row r="304" spans="1:5">
      <c r="A304" s="9"/>
      <c r="B304" s="2"/>
      <c r="C304" s="1"/>
      <c r="D304" s="1"/>
      <c r="E304" s="10"/>
    </row>
    <row r="305" spans="1:5">
      <c r="A305" s="13"/>
      <c r="B305" s="2"/>
      <c r="C305" s="1"/>
      <c r="D305" s="1"/>
      <c r="E305" s="10"/>
    </row>
    <row r="306" spans="1:5">
      <c r="A306" s="9"/>
      <c r="B306" s="2"/>
      <c r="C306" s="1"/>
      <c r="D306" s="1"/>
      <c r="E306" s="10"/>
    </row>
    <row r="307" spans="1:5">
      <c r="A307" s="13"/>
      <c r="B307" s="2"/>
      <c r="C307" s="1"/>
      <c r="D307" s="1"/>
      <c r="E307" s="10"/>
    </row>
    <row r="308" spans="1:5">
      <c r="A308" s="9"/>
      <c r="B308" s="2"/>
      <c r="C308" s="1"/>
      <c r="D308" s="1"/>
      <c r="E308" s="10"/>
    </row>
    <row r="309" spans="1:5">
      <c r="A309" s="13"/>
      <c r="B309" s="2"/>
      <c r="C309" s="1"/>
      <c r="D309" s="1"/>
      <c r="E309" s="10"/>
    </row>
    <row r="310" spans="1:5">
      <c r="A310" s="9"/>
      <c r="B310" s="2"/>
      <c r="C310" s="1"/>
      <c r="D310" s="1"/>
      <c r="E310" s="10"/>
    </row>
    <row r="311" spans="1:5">
      <c r="A311" s="13"/>
      <c r="B311" s="2"/>
      <c r="C311" s="1"/>
      <c r="D311" s="1"/>
      <c r="E311" s="10"/>
    </row>
    <row r="312" spans="1:5">
      <c r="A312" s="9"/>
      <c r="B312" s="2"/>
      <c r="C312" s="1"/>
      <c r="D312" s="1"/>
      <c r="E312" s="10"/>
    </row>
    <row r="313" spans="1:5">
      <c r="A313" s="13"/>
      <c r="B313" s="2"/>
      <c r="C313" s="1"/>
      <c r="D313" s="1"/>
      <c r="E313" s="10"/>
    </row>
    <row r="314" spans="1:5">
      <c r="A314" s="9"/>
      <c r="B314" s="2"/>
      <c r="C314" s="1"/>
      <c r="D314" s="1"/>
      <c r="E314" s="10"/>
    </row>
    <row r="315" spans="1:5">
      <c r="A315" s="13"/>
      <c r="B315" s="2"/>
      <c r="C315" s="1"/>
      <c r="D315" s="1"/>
      <c r="E315" s="10"/>
    </row>
    <row r="316" spans="1:5">
      <c r="A316" s="9"/>
      <c r="B316" s="2"/>
      <c r="C316" s="1"/>
      <c r="D316" s="1"/>
      <c r="E316" s="10"/>
    </row>
    <row r="317" spans="1:5">
      <c r="A317" s="13"/>
      <c r="B317" s="2"/>
      <c r="C317" s="1"/>
      <c r="D317" s="1"/>
      <c r="E317" s="10"/>
    </row>
    <row r="318" spans="1:5">
      <c r="A318" s="9"/>
      <c r="D318" s="1"/>
      <c r="E318" s="10"/>
    </row>
    <row r="319" spans="1:5">
      <c r="A319" s="13"/>
      <c r="D319" s="1"/>
      <c r="E319" s="10"/>
    </row>
    <row r="320" spans="1:5">
      <c r="A320" s="9"/>
      <c r="D320" s="1"/>
      <c r="E320" s="10"/>
    </row>
    <row r="321" spans="1:5">
      <c r="A321" s="13"/>
      <c r="D321" s="1"/>
      <c r="E321" s="10"/>
    </row>
    <row r="322" spans="1:5">
      <c r="A322" s="9"/>
      <c r="D322" s="1"/>
      <c r="E322" s="10"/>
    </row>
    <row r="323" spans="1:5">
      <c r="A323" s="13"/>
      <c r="D323" s="1"/>
      <c r="E323" s="10"/>
    </row>
    <row r="324" spans="1:5">
      <c r="A324" s="9"/>
      <c r="D324" s="1"/>
      <c r="E324" s="10"/>
    </row>
    <row r="325" spans="1:5">
      <c r="A325" s="13"/>
      <c r="D325" s="1"/>
      <c r="E325" s="10"/>
    </row>
    <row r="326" spans="1:5">
      <c r="A326" s="9"/>
      <c r="D326" s="1"/>
      <c r="E326" s="10"/>
    </row>
    <row r="327" spans="1:5">
      <c r="A327" s="13"/>
      <c r="D327" s="1"/>
      <c r="E327" s="10"/>
    </row>
    <row r="328" spans="1:5">
      <c r="A328" s="9"/>
      <c r="D328" s="1"/>
      <c r="E328" s="10"/>
    </row>
    <row r="329" spans="1:5">
      <c r="A329" s="13"/>
      <c r="D329" s="1"/>
      <c r="E329" s="10"/>
    </row>
    <row r="330" spans="1:5">
      <c r="A330" s="9"/>
      <c r="D330" s="1"/>
      <c r="E330" s="10"/>
    </row>
    <row r="331" spans="1:5">
      <c r="A331" s="13"/>
      <c r="D331" s="1"/>
      <c r="E331" s="10"/>
    </row>
    <row r="332" spans="1:5">
      <c r="A332" s="9"/>
      <c r="D332" s="1"/>
      <c r="E332" s="10"/>
    </row>
    <row r="333" spans="1:5">
      <c r="A333" s="13"/>
      <c r="D333" s="1"/>
      <c r="E333" s="10"/>
    </row>
    <row r="334" spans="1:5">
      <c r="A334" s="9"/>
      <c r="D334" s="1"/>
      <c r="E334" s="10"/>
    </row>
    <row r="335" spans="1:5">
      <c r="A335" s="13"/>
      <c r="D335" s="1"/>
      <c r="E335" s="10"/>
    </row>
    <row r="336" spans="1:5">
      <c r="A336" s="9"/>
      <c r="D336" s="1"/>
      <c r="E336" s="10"/>
    </row>
    <row r="337" spans="1:5">
      <c r="A337" s="13"/>
      <c r="D337" s="1"/>
      <c r="E337" s="10"/>
    </row>
    <row r="338" spans="1:5">
      <c r="A338" s="9"/>
      <c r="D338" s="1"/>
      <c r="E338" s="10"/>
    </row>
    <row r="339" spans="1:5">
      <c r="A339" s="13"/>
      <c r="D339" s="1"/>
      <c r="E339" s="10"/>
    </row>
    <row r="340" spans="1:5">
      <c r="A340" s="9"/>
      <c r="D340" s="1"/>
      <c r="E340" s="10"/>
    </row>
    <row r="341" spans="1:5">
      <c r="A341" s="13"/>
      <c r="D341" s="1"/>
      <c r="E341" s="10"/>
    </row>
    <row r="342" spans="1:5">
      <c r="A342" s="9"/>
      <c r="D342" s="1"/>
      <c r="E342" s="10"/>
    </row>
    <row r="343" spans="1:5">
      <c r="A343" s="13"/>
      <c r="D343" s="1"/>
      <c r="E343" s="10"/>
    </row>
    <row r="344" spans="1:5">
      <c r="A344" s="9"/>
      <c r="D344" s="1"/>
      <c r="E344" s="10"/>
    </row>
    <row r="345" spans="1:5">
      <c r="A345" s="13"/>
      <c r="D345" s="1"/>
      <c r="E345" s="10"/>
    </row>
    <row r="346" spans="1:5">
      <c r="A346" s="9"/>
      <c r="D346" s="1"/>
      <c r="E346" s="10"/>
    </row>
    <row r="347" spans="1:5">
      <c r="A347" s="13"/>
      <c r="D347" s="1"/>
      <c r="E347" s="10"/>
    </row>
    <row r="348" spans="1:5">
      <c r="A348" s="9"/>
      <c r="D348" s="1"/>
      <c r="E348" s="10"/>
    </row>
    <row r="349" spans="1:5">
      <c r="A349" s="13"/>
      <c r="D349" s="1"/>
      <c r="E349" s="10"/>
    </row>
    <row r="350" spans="1:5">
      <c r="A350" s="9"/>
      <c r="D350" s="1"/>
      <c r="E350" s="10"/>
    </row>
    <row r="351" spans="1:5">
      <c r="A351" s="13"/>
      <c r="D351" s="1"/>
      <c r="E351" s="10"/>
    </row>
    <row r="352" spans="1:5">
      <c r="A352" s="9"/>
      <c r="D352" s="1"/>
      <c r="E352" s="10"/>
    </row>
    <row r="353" spans="1:5">
      <c r="A353" s="13"/>
      <c r="D353" s="1"/>
      <c r="E353" s="10"/>
    </row>
    <row r="354" spans="1:5">
      <c r="A354" s="9"/>
      <c r="D354" s="1"/>
      <c r="E354" s="10"/>
    </row>
    <row r="355" spans="1:5">
      <c r="A355" s="13"/>
      <c r="D355" s="1"/>
      <c r="E355" s="10"/>
    </row>
    <row r="356" spans="1:5">
      <c r="A356" s="9"/>
      <c r="D356" s="1"/>
      <c r="E356" s="10"/>
    </row>
    <row r="357" spans="1:5">
      <c r="A357" s="13"/>
      <c r="D357" s="1"/>
      <c r="E357" s="10"/>
    </row>
    <row r="358" spans="1:5">
      <c r="A358" s="9"/>
      <c r="D358" s="1"/>
      <c r="E358" s="10"/>
    </row>
    <row r="359" spans="1:5">
      <c r="A359" s="13"/>
      <c r="D359" s="1"/>
      <c r="E359" s="10"/>
    </row>
    <row r="360" spans="1:5">
      <c r="A360" s="112"/>
      <c r="D360" s="1"/>
      <c r="E360" s="10"/>
    </row>
    <row r="361" spans="1:5">
      <c r="A361" s="13"/>
      <c r="D361" s="1"/>
      <c r="E361" s="10"/>
    </row>
    <row r="362" spans="1:5">
      <c r="A362" s="9"/>
      <c r="D362" s="1"/>
      <c r="E362" s="10"/>
    </row>
    <row r="363" spans="1:5">
      <c r="A363" s="13"/>
      <c r="D363" s="1"/>
      <c r="E363" s="10"/>
    </row>
    <row r="364" spans="1:5">
      <c r="A364" s="9"/>
      <c r="D364" s="1"/>
      <c r="E364" s="10"/>
    </row>
    <row r="365" spans="1:5">
      <c r="A365" s="13"/>
      <c r="D365" s="1"/>
      <c r="E365" s="10"/>
    </row>
    <row r="366" spans="1:5">
      <c r="A366" s="9"/>
      <c r="D366" s="1"/>
      <c r="E366" s="10"/>
    </row>
    <row r="367" spans="1:5">
      <c r="A367" s="13"/>
      <c r="D367" s="1"/>
      <c r="E367" s="10"/>
    </row>
    <row r="368" spans="1:5">
      <c r="A368" s="9"/>
      <c r="D368" s="1"/>
      <c r="E368" s="10"/>
    </row>
    <row r="369" spans="1:5">
      <c r="A369" s="13"/>
      <c r="D369" s="1"/>
      <c r="E369" s="10"/>
    </row>
    <row r="370" spans="1:5">
      <c r="A370" s="9"/>
      <c r="D370" s="1"/>
      <c r="E370" s="10"/>
    </row>
    <row r="371" spans="1:5">
      <c r="A371" s="13"/>
      <c r="D371" s="1"/>
      <c r="E371" s="10"/>
    </row>
    <row r="372" spans="1:5">
      <c r="A372" s="9"/>
      <c r="D372" s="1"/>
      <c r="E372" s="10"/>
    </row>
    <row r="373" spans="1:5">
      <c r="A373" s="13"/>
      <c r="D373" s="1"/>
      <c r="E373" s="10"/>
    </row>
    <row r="374" spans="1:5">
      <c r="A374" s="9"/>
      <c r="D374" s="1"/>
      <c r="E374" s="10"/>
    </row>
    <row r="375" spans="1:5">
      <c r="A375" s="13"/>
      <c r="D375" s="1"/>
      <c r="E375" s="10"/>
    </row>
    <row r="376" spans="1:5">
      <c r="A376" s="9"/>
      <c r="D376" s="1"/>
      <c r="E376" s="10"/>
    </row>
    <row r="377" spans="1:5">
      <c r="A377" s="13"/>
      <c r="D377" s="1"/>
      <c r="E377" s="10"/>
    </row>
    <row r="378" spans="1:5">
      <c r="A378" s="9"/>
      <c r="D378" s="1"/>
      <c r="E378" s="10"/>
    </row>
    <row r="379" spans="1:5">
      <c r="A379" s="13"/>
      <c r="D379" s="1"/>
      <c r="E379" s="10"/>
    </row>
    <row r="380" spans="1:5">
      <c r="A380" s="9"/>
      <c r="D380" s="1"/>
      <c r="E380" s="10"/>
    </row>
    <row r="381" spans="1:5">
      <c r="A381" s="13"/>
      <c r="D381" s="1"/>
      <c r="E381" s="10"/>
    </row>
    <row r="382" spans="1:5">
      <c r="A382" s="9"/>
      <c r="D382" s="1"/>
      <c r="E382" s="10"/>
    </row>
    <row r="383" spans="1:5">
      <c r="A383" s="13"/>
      <c r="D383" s="1"/>
      <c r="E383" s="10"/>
    </row>
    <row r="384" spans="1:5">
      <c r="A384" s="9"/>
      <c r="D384" s="1"/>
      <c r="E384" s="10"/>
    </row>
    <row r="385" spans="1:5">
      <c r="A385" s="13"/>
      <c r="D385" s="1"/>
      <c r="E385" s="10"/>
    </row>
    <row r="386" spans="1:5">
      <c r="A386" s="9"/>
      <c r="D386" s="1"/>
      <c r="E386" s="10"/>
    </row>
    <row r="387" spans="1:5">
      <c r="A387" s="13"/>
      <c r="D387" s="1"/>
      <c r="E387" s="10"/>
    </row>
    <row r="388" spans="1:5">
      <c r="A388" s="9"/>
      <c r="D388" s="1"/>
      <c r="E388" s="10"/>
    </row>
    <row r="389" spans="1:5">
      <c r="A389" s="13"/>
      <c r="D389" s="1"/>
      <c r="E389" s="10"/>
    </row>
    <row r="390" spans="1:5">
      <c r="A390" s="9"/>
      <c r="D390" s="1"/>
      <c r="E390" s="10"/>
    </row>
    <row r="391" spans="1:5">
      <c r="A391" s="13"/>
      <c r="D391" s="1"/>
      <c r="E391" s="10"/>
    </row>
    <row r="392" spans="1:5">
      <c r="A392" s="9"/>
      <c r="D392" s="1"/>
      <c r="E392" s="10"/>
    </row>
    <row r="393" spans="1:5">
      <c r="A393" s="13"/>
      <c r="D393" s="1"/>
      <c r="E393" s="10"/>
    </row>
    <row r="394" spans="1:5">
      <c r="A394" s="9"/>
      <c r="D394" s="1"/>
      <c r="E394" s="10"/>
    </row>
    <row r="395" spans="1:5">
      <c r="A395" s="13"/>
      <c r="D395" s="1"/>
      <c r="E395" s="10"/>
    </row>
    <row r="396" spans="1:5">
      <c r="A396" s="9"/>
      <c r="D396" s="1"/>
      <c r="E396" s="10"/>
    </row>
    <row r="397" spans="1:5">
      <c r="A397" s="13"/>
      <c r="D397" s="1"/>
      <c r="E397" s="10"/>
    </row>
    <row r="398" spans="1:5">
      <c r="A398" s="9"/>
      <c r="D398" s="1"/>
      <c r="E398" s="10"/>
    </row>
    <row r="399" spans="1:5">
      <c r="A399" s="13"/>
      <c r="D399" s="1"/>
      <c r="E399" s="10"/>
    </row>
    <row r="400" spans="1:5">
      <c r="A400" s="9"/>
      <c r="D400" s="1"/>
      <c r="E400" s="10"/>
    </row>
    <row r="401" spans="1:5">
      <c r="A401" s="13"/>
      <c r="D401" s="1"/>
      <c r="E401" s="10"/>
    </row>
    <row r="402" spans="1:5">
      <c r="A402" s="9"/>
      <c r="D402" s="1"/>
      <c r="E402" s="10"/>
    </row>
    <row r="403" spans="1:5">
      <c r="A403" s="13"/>
      <c r="D403" s="1"/>
      <c r="E403" s="10"/>
    </row>
    <row r="404" spans="1:5">
      <c r="A404" s="9"/>
      <c r="D404" s="1"/>
      <c r="E404" s="10"/>
    </row>
    <row r="405" spans="1:5">
      <c r="A405" s="13"/>
      <c r="D405" s="1"/>
      <c r="E405" s="10"/>
    </row>
    <row r="406" spans="1:5">
      <c r="A406" s="9"/>
      <c r="D406" s="1"/>
      <c r="E406" s="10"/>
    </row>
    <row r="407" spans="1:5">
      <c r="A407" s="13"/>
      <c r="D407" s="1"/>
      <c r="E407" s="10"/>
    </row>
    <row r="408" spans="1:5">
      <c r="A408" s="9"/>
      <c r="D408" s="1"/>
      <c r="E408" s="10"/>
    </row>
    <row r="409" spans="1:5">
      <c r="A409" s="13"/>
      <c r="D409" s="1"/>
      <c r="E409" s="10"/>
    </row>
    <row r="410" spans="1:5">
      <c r="A410" s="9"/>
      <c r="D410" s="1"/>
      <c r="E410" s="10"/>
    </row>
    <row r="411" spans="1:5">
      <c r="A411" s="13"/>
      <c r="D411" s="1"/>
      <c r="E411" s="10"/>
    </row>
    <row r="412" spans="1:5">
      <c r="A412" s="9"/>
      <c r="D412" s="1"/>
      <c r="E412" s="10"/>
    </row>
    <row r="413" spans="1:5">
      <c r="A413" s="13"/>
      <c r="D413" s="1"/>
      <c r="E413" s="10"/>
    </row>
    <row r="414" spans="1:5">
      <c r="A414" s="9"/>
      <c r="D414" s="1"/>
      <c r="E414" s="10"/>
    </row>
    <row r="415" spans="1:5">
      <c r="A415" s="13"/>
      <c r="D415" s="1"/>
      <c r="E415" s="10"/>
    </row>
    <row r="416" spans="1:5">
      <c r="A416" s="9"/>
      <c r="D416" s="1"/>
      <c r="E416" s="10"/>
    </row>
    <row r="417" spans="1:5">
      <c r="A417" s="13"/>
      <c r="D417" s="1"/>
      <c r="E417" s="10"/>
    </row>
    <row r="418" spans="1:5">
      <c r="A418" s="9"/>
      <c r="D418" s="1"/>
      <c r="E418" s="10"/>
    </row>
    <row r="419" spans="1:5">
      <c r="A419" s="13"/>
      <c r="D419" s="1"/>
      <c r="E419" s="10"/>
    </row>
    <row r="420" spans="1:5">
      <c r="A420" s="9"/>
      <c r="D420" s="1"/>
      <c r="E420" s="10"/>
    </row>
    <row r="421" spans="1:5">
      <c r="A421" s="13"/>
      <c r="D421" s="1"/>
      <c r="E421" s="10"/>
    </row>
    <row r="422" spans="1:5">
      <c r="A422" s="9"/>
      <c r="D422" s="1"/>
      <c r="E422" s="10"/>
    </row>
    <row r="423" spans="1:5">
      <c r="A423" s="13"/>
      <c r="D423" s="1"/>
      <c r="E423" s="10"/>
    </row>
    <row r="424" spans="1:5">
      <c r="A424" s="9"/>
      <c r="D424" s="1"/>
      <c r="E424" s="10"/>
    </row>
    <row r="425" spans="1:5">
      <c r="A425" s="13"/>
      <c r="D425" s="1"/>
      <c r="E425" s="10"/>
    </row>
    <row r="426" spans="1:5">
      <c r="A426" s="9"/>
      <c r="D426" s="1"/>
      <c r="E426" s="10"/>
    </row>
    <row r="427" spans="1:5">
      <c r="A427" s="13"/>
      <c r="D427" s="1"/>
      <c r="E427" s="10"/>
    </row>
    <row r="428" spans="1:5">
      <c r="A428" s="9"/>
      <c r="D428" s="1"/>
      <c r="E428" s="10"/>
    </row>
    <row r="429" spans="1:5">
      <c r="A429" s="13"/>
      <c r="D429" s="1"/>
      <c r="E429" s="10"/>
    </row>
    <row r="430" spans="1:5">
      <c r="A430" s="9"/>
      <c r="D430" s="1"/>
      <c r="E430" s="10"/>
    </row>
    <row r="431" spans="1:5">
      <c r="A431" s="13"/>
      <c r="D431" s="1"/>
      <c r="E431" s="10"/>
    </row>
    <row r="432" spans="1:5">
      <c r="A432" s="9"/>
      <c r="D432" s="1"/>
      <c r="E432" s="10"/>
    </row>
    <row r="433" spans="1:5">
      <c r="A433" s="13"/>
      <c r="D433" s="1"/>
      <c r="E433" s="10"/>
    </row>
    <row r="434" spans="1:5">
      <c r="A434" s="9"/>
      <c r="D434" s="1"/>
      <c r="E434" s="10"/>
    </row>
    <row r="435" spans="1:5">
      <c r="A435" s="13"/>
      <c r="D435" s="1"/>
      <c r="E435" s="10"/>
    </row>
    <row r="436" spans="1:5">
      <c r="A436" s="9"/>
      <c r="D436" s="1"/>
      <c r="E436" s="10"/>
    </row>
    <row r="437" spans="1:5">
      <c r="A437" s="13"/>
      <c r="D437" s="1"/>
      <c r="E437" s="10"/>
    </row>
    <row r="438" spans="1:5">
      <c r="A438" s="9"/>
      <c r="D438" s="1"/>
      <c r="E438" s="10"/>
    </row>
    <row r="439" spans="1:5">
      <c r="A439" s="13"/>
      <c r="D439" s="1"/>
      <c r="E439" s="10"/>
    </row>
    <row r="440" spans="1:5">
      <c r="A440" s="9"/>
      <c r="D440" s="1"/>
      <c r="E440" s="10"/>
    </row>
    <row r="441" spans="1:5">
      <c r="A441" s="13"/>
      <c r="D441" s="1"/>
      <c r="E441" s="10"/>
    </row>
    <row r="442" spans="1:5">
      <c r="A442" s="9"/>
      <c r="D442" s="1"/>
      <c r="E442" s="10"/>
    </row>
    <row r="443" spans="1:5">
      <c r="A443" s="13"/>
      <c r="D443" s="1"/>
      <c r="E443" s="10"/>
    </row>
    <row r="444" spans="1:5">
      <c r="A444" s="9"/>
      <c r="D444" s="1"/>
      <c r="E444" s="10"/>
    </row>
    <row r="445" spans="1:5">
      <c r="A445" s="13"/>
      <c r="D445" s="1"/>
      <c r="E445" s="10"/>
    </row>
    <row r="446" spans="1:5">
      <c r="A446" s="9"/>
      <c r="D446" s="1"/>
      <c r="E446" s="10"/>
    </row>
    <row r="447" spans="1:5">
      <c r="A447" s="13"/>
      <c r="D447" s="1"/>
      <c r="E447" s="10"/>
    </row>
    <row r="448" spans="1:5">
      <c r="A448" s="9"/>
      <c r="D448" s="1"/>
      <c r="E448" s="10"/>
    </row>
    <row r="449" spans="1:5">
      <c r="A449" s="13"/>
      <c r="D449" s="1"/>
      <c r="E449" s="10"/>
    </row>
    <row r="450" spans="1:5">
      <c r="A450" s="9"/>
      <c r="D450" s="1"/>
      <c r="E450" s="10"/>
    </row>
    <row r="451" spans="1:5">
      <c r="A451" s="13"/>
      <c r="D451" s="1"/>
      <c r="E451" s="10"/>
    </row>
    <row r="452" spans="1:5">
      <c r="A452" s="9"/>
      <c r="D452" s="1"/>
      <c r="E452" s="10"/>
    </row>
    <row r="453" spans="1:5">
      <c r="A453" s="13"/>
      <c r="D453" s="1"/>
      <c r="E453" s="10"/>
    </row>
    <row r="454" spans="1:5">
      <c r="A454" s="9"/>
      <c r="D454" s="1"/>
      <c r="E454" s="10"/>
    </row>
    <row r="455" spans="1:5">
      <c r="A455" s="13"/>
      <c r="D455" s="1"/>
      <c r="E455" s="10"/>
    </row>
    <row r="456" spans="1:5">
      <c r="A456" s="9"/>
      <c r="D456" s="1"/>
      <c r="E456" s="10"/>
    </row>
    <row r="457" spans="1:5">
      <c r="A457" s="13"/>
      <c r="D457" s="1"/>
      <c r="E457" s="10"/>
    </row>
    <row r="458" spans="1:5">
      <c r="A458" s="9"/>
      <c r="D458" s="1"/>
      <c r="E458" s="10"/>
    </row>
    <row r="459" spans="1:5">
      <c r="A459" s="13"/>
      <c r="D459" s="1"/>
      <c r="E459" s="10"/>
    </row>
    <row r="460" spans="1:5">
      <c r="A460" s="9"/>
      <c r="D460" s="1"/>
      <c r="E460" s="10"/>
    </row>
    <row r="461" spans="1:5">
      <c r="A461" s="13"/>
      <c r="D461" s="1"/>
      <c r="E461" s="10"/>
    </row>
    <row r="462" spans="1:5">
      <c r="A462" s="9"/>
      <c r="D462" s="1"/>
      <c r="E462" s="10"/>
    </row>
    <row r="463" spans="1:5">
      <c r="A463" s="13"/>
      <c r="D463" s="1"/>
      <c r="E463" s="10"/>
    </row>
    <row r="464" spans="1:5">
      <c r="A464" s="9"/>
      <c r="D464" s="1"/>
      <c r="E464" s="10"/>
    </row>
    <row r="465" spans="1:5">
      <c r="A465" s="13"/>
      <c r="D465" s="1"/>
      <c r="E465" s="10"/>
    </row>
    <row r="466" spans="1:5">
      <c r="A466" s="9"/>
      <c r="D466" s="1"/>
      <c r="E466" s="10"/>
    </row>
    <row r="467" spans="1:5">
      <c r="A467" s="13"/>
      <c r="D467" s="1"/>
      <c r="E467" s="10"/>
    </row>
    <row r="468" spans="1:5">
      <c r="A468" s="9"/>
      <c r="D468" s="1"/>
      <c r="E468" s="10"/>
    </row>
    <row r="469" spans="1:5">
      <c r="A469" s="13"/>
      <c r="D469" s="1"/>
      <c r="E469" s="10"/>
    </row>
    <row r="470" spans="1:5">
      <c r="A470" s="9"/>
      <c r="D470" s="1"/>
      <c r="E470" s="10"/>
    </row>
    <row r="471" spans="1:5">
      <c r="A471" s="13"/>
      <c r="D471" s="1"/>
      <c r="E471" s="10"/>
    </row>
    <row r="472" spans="1:5">
      <c r="A472" s="9"/>
      <c r="D472" s="1"/>
      <c r="E472" s="10"/>
    </row>
    <row r="473" spans="1:5">
      <c r="A473" s="13"/>
      <c r="D473" s="1"/>
      <c r="E473" s="10"/>
    </row>
    <row r="474" spans="1:5">
      <c r="A474" s="9"/>
      <c r="D474" s="1"/>
      <c r="E474" s="10"/>
    </row>
    <row r="475" spans="1:5">
      <c r="A475" s="13"/>
      <c r="D475" s="1"/>
      <c r="E475" s="10"/>
    </row>
    <row r="476" spans="1:5">
      <c r="A476" s="9"/>
      <c r="D476" s="1"/>
      <c r="E476" s="10"/>
    </row>
    <row r="477" spans="1:5">
      <c r="A477" s="13"/>
      <c r="D477" s="1"/>
      <c r="E477" s="10"/>
    </row>
    <row r="478" spans="1:5">
      <c r="A478" s="9"/>
      <c r="D478" s="1"/>
      <c r="E478" s="10"/>
    </row>
    <row r="479" spans="1:5">
      <c r="A479" s="13"/>
      <c r="D479" s="1"/>
      <c r="E479" s="10"/>
    </row>
    <row r="480" spans="1:5">
      <c r="A480" s="9"/>
      <c r="D480" s="1"/>
      <c r="E480" s="10"/>
    </row>
    <row r="481" spans="1:5">
      <c r="A481" s="13"/>
      <c r="D481" s="1"/>
      <c r="E481" s="10"/>
    </row>
    <row r="482" spans="1:5">
      <c r="A482" s="9"/>
      <c r="D482" s="1"/>
      <c r="E482" s="10"/>
    </row>
    <row r="483" spans="1:5">
      <c r="A483" s="13"/>
      <c r="D483" s="1"/>
      <c r="E483" s="10"/>
    </row>
    <row r="484" spans="1:5">
      <c r="A484" s="9"/>
      <c r="D484" s="1"/>
      <c r="E484" s="10"/>
    </row>
    <row r="485" spans="1:5">
      <c r="A485" s="13"/>
      <c r="D485" s="1"/>
      <c r="E485" s="10"/>
    </row>
    <row r="486" spans="1:5">
      <c r="A486" s="9"/>
      <c r="D486" s="1"/>
      <c r="E486" s="10"/>
    </row>
    <row r="487" spans="1:5">
      <c r="A487" s="13"/>
      <c r="D487" s="1"/>
      <c r="E487" s="10"/>
    </row>
    <row r="488" spans="1:5">
      <c r="A488" s="9"/>
      <c r="D488" s="1"/>
      <c r="E488" s="10"/>
    </row>
    <row r="489" spans="1:5">
      <c r="A489" s="13"/>
      <c r="D489" s="1"/>
      <c r="E489" s="10"/>
    </row>
    <row r="490" spans="1:5">
      <c r="A490" s="9"/>
      <c r="D490" s="1"/>
      <c r="E490" s="10"/>
    </row>
    <row r="491" spans="1:5">
      <c r="A491" s="13"/>
      <c r="D491" s="1"/>
      <c r="E491" s="10"/>
    </row>
    <row r="492" spans="1:5">
      <c r="A492" s="9"/>
      <c r="D492" s="1"/>
      <c r="E492" s="10"/>
    </row>
    <row r="493" spans="1:5">
      <c r="A493" s="13"/>
      <c r="D493" s="1"/>
      <c r="E493" s="10"/>
    </row>
    <row r="494" spans="1:5">
      <c r="A494" s="9"/>
      <c r="D494" s="1"/>
      <c r="E494" s="10"/>
    </row>
    <row r="495" spans="1:5">
      <c r="A495" s="13"/>
      <c r="D495" s="1"/>
      <c r="E495" s="10"/>
    </row>
    <row r="496" spans="1:5">
      <c r="A496" s="9"/>
      <c r="D496" s="1"/>
      <c r="E496" s="10"/>
    </row>
    <row r="497" spans="1:5">
      <c r="A497" s="13"/>
      <c r="D497" s="1"/>
      <c r="E497" s="10"/>
    </row>
    <row r="498" spans="1:5">
      <c r="A498" s="9"/>
      <c r="D498" s="1"/>
      <c r="E498" s="10"/>
    </row>
    <row r="499" spans="1:5">
      <c r="A499" s="13"/>
      <c r="D499" s="1"/>
      <c r="E499" s="10"/>
    </row>
    <row r="500" spans="1:5">
      <c r="A500" s="9"/>
      <c r="D500" s="1"/>
      <c r="E500" s="10"/>
    </row>
    <row r="501" spans="1:5">
      <c r="A501" s="13"/>
      <c r="D501" s="1"/>
      <c r="E501" s="10"/>
    </row>
    <row r="502" spans="1:5">
      <c r="A502" s="9"/>
      <c r="D502" s="1"/>
      <c r="E502" s="10"/>
    </row>
    <row r="503" spans="1:5">
      <c r="A503" s="13"/>
      <c r="D503" s="1"/>
      <c r="E503" s="10"/>
    </row>
    <row r="504" spans="1:5">
      <c r="A504" s="9"/>
      <c r="D504" s="1"/>
      <c r="E504" s="10"/>
    </row>
    <row r="505" spans="1:4">
      <c r="A505" s="13"/>
      <c r="D505" s="1"/>
    </row>
    <row r="506" spans="1:4">
      <c r="A506" s="9"/>
      <c r="D506" s="1"/>
    </row>
    <row r="507" spans="1:4">
      <c r="A507" s="13"/>
      <c r="D507" s="1"/>
    </row>
    <row r="508" spans="1:4">
      <c r="A508" s="9"/>
      <c r="D508" s="1"/>
    </row>
    <row r="509" spans="1:4">
      <c r="A509" s="13"/>
      <c r="D509" s="1"/>
    </row>
    <row r="510" spans="1:4">
      <c r="A510" s="9"/>
      <c r="D510" s="1"/>
    </row>
    <row r="511" spans="1:4">
      <c r="A511" s="13"/>
      <c r="D511" s="1"/>
    </row>
    <row r="512" spans="1:4">
      <c r="A512" s="9"/>
      <c r="D512" s="1"/>
    </row>
    <row r="513" spans="1:4">
      <c r="A513" s="13"/>
      <c r="D513" s="1"/>
    </row>
    <row r="514" spans="1:4">
      <c r="A514" s="9"/>
      <c r="D514" s="1"/>
    </row>
    <row r="515" spans="1:4">
      <c r="A515" s="13"/>
      <c r="D515" s="1"/>
    </row>
    <row r="516" spans="1:4">
      <c r="A516" s="9"/>
      <c r="D516" s="1"/>
    </row>
    <row r="517" spans="1:4">
      <c r="A517" s="13"/>
      <c r="D517" s="1"/>
    </row>
    <row r="518" spans="1:4">
      <c r="A518" s="9"/>
      <c r="D518" s="1"/>
    </row>
    <row r="519" spans="1:4">
      <c r="A519" s="13"/>
      <c r="D519" s="1"/>
    </row>
    <row r="520" spans="1:4">
      <c r="A520" s="9"/>
      <c r="D520" s="1"/>
    </row>
    <row r="521" spans="1:4">
      <c r="A521" s="13"/>
      <c r="D521" s="1"/>
    </row>
    <row r="522" spans="1:4">
      <c r="A522" s="9"/>
      <c r="D522" s="1"/>
    </row>
    <row r="523" spans="1:4">
      <c r="A523" s="13"/>
      <c r="D523" s="1"/>
    </row>
    <row r="524" spans="1:4">
      <c r="A524" s="9"/>
      <c r="D524" s="1"/>
    </row>
    <row r="525" spans="1:4">
      <c r="A525" s="13"/>
      <c r="D525" s="1"/>
    </row>
    <row r="526" spans="1:4">
      <c r="A526" s="9"/>
      <c r="D526" s="1"/>
    </row>
    <row r="527" spans="1:4">
      <c r="A527" s="13"/>
      <c r="D527" s="1"/>
    </row>
    <row r="528" spans="1:4">
      <c r="A528" s="9"/>
      <c r="D528" s="1"/>
    </row>
    <row r="529" spans="1:4">
      <c r="A529" s="13"/>
      <c r="D529" s="1"/>
    </row>
    <row r="530" spans="1:4">
      <c r="A530" s="9"/>
      <c r="D530" s="1"/>
    </row>
    <row r="531" spans="1:4">
      <c r="A531" s="13"/>
      <c r="D531" s="1"/>
    </row>
    <row r="532" spans="1:4">
      <c r="A532" s="9"/>
      <c r="D532" s="1"/>
    </row>
    <row r="533" spans="1:4">
      <c r="A533" s="13"/>
      <c r="D533" s="1"/>
    </row>
    <row r="534" spans="1:4">
      <c r="A534" s="9"/>
      <c r="D534" s="1"/>
    </row>
    <row r="535" spans="1:4">
      <c r="A535" s="13"/>
      <c r="D535" s="1"/>
    </row>
    <row r="536" spans="1:4">
      <c r="A536" s="9"/>
      <c r="D536" s="1"/>
    </row>
    <row r="537" spans="1:4">
      <c r="A537" s="13"/>
      <c r="D537" s="1"/>
    </row>
    <row r="538" spans="1:4">
      <c r="A538" s="9"/>
      <c r="D538" s="1"/>
    </row>
    <row r="539" spans="1:4">
      <c r="A539" s="13"/>
      <c r="D539" s="1"/>
    </row>
    <row r="540" spans="1:4">
      <c r="A540" s="9"/>
      <c r="D540" s="1"/>
    </row>
    <row r="541" spans="1:4">
      <c r="A541" s="13"/>
      <c r="D541" s="1"/>
    </row>
    <row r="542" spans="1:4">
      <c r="A542" s="9"/>
      <c r="D542" s="1"/>
    </row>
    <row r="543" spans="1:4">
      <c r="A543" s="13"/>
      <c r="D543" s="1"/>
    </row>
    <row r="544" spans="1:4">
      <c r="A544" s="9"/>
      <c r="D544" s="1"/>
    </row>
    <row r="545" spans="1:4">
      <c r="A545" s="13"/>
      <c r="D545" s="1"/>
    </row>
    <row r="546" spans="1:4">
      <c r="A546" s="9"/>
      <c r="D546" s="1"/>
    </row>
    <row r="547" spans="1:4">
      <c r="A547" s="13"/>
      <c r="D547" s="1"/>
    </row>
    <row r="548" spans="1:4">
      <c r="A548" s="9"/>
      <c r="D548" s="1"/>
    </row>
    <row r="549" spans="1:4">
      <c r="A549" s="13"/>
      <c r="D549" s="1"/>
    </row>
    <row r="550" spans="1:4">
      <c r="A550" s="9"/>
      <c r="D550" s="1"/>
    </row>
    <row r="551" spans="1:4">
      <c r="A551" s="13"/>
      <c r="D551" s="1"/>
    </row>
    <row r="552" spans="1:4">
      <c r="A552" s="9"/>
      <c r="D552" s="1"/>
    </row>
    <row r="553" spans="1:4">
      <c r="A553" s="13"/>
      <c r="D553" s="1"/>
    </row>
    <row r="554" spans="1:4">
      <c r="A554" s="9"/>
      <c r="D554" s="1"/>
    </row>
    <row r="555" spans="1:4">
      <c r="A555" s="13"/>
      <c r="D555" s="1"/>
    </row>
    <row r="556" spans="1:4">
      <c r="A556" s="9"/>
      <c r="D556" s="1"/>
    </row>
    <row r="557" spans="1:4">
      <c r="A557" s="13"/>
      <c r="D557" s="1"/>
    </row>
    <row r="558" spans="1:4">
      <c r="A558" s="9"/>
      <c r="D558" s="1"/>
    </row>
    <row r="559" spans="1:4">
      <c r="A559" s="13"/>
      <c r="D559" s="1"/>
    </row>
    <row r="560" spans="1:4">
      <c r="A560" s="9"/>
      <c r="D560" s="1"/>
    </row>
    <row r="561" spans="1:4">
      <c r="A561" s="13"/>
      <c r="D561" s="1"/>
    </row>
    <row r="562" spans="1:4">
      <c r="A562" s="9"/>
      <c r="D562" s="1"/>
    </row>
    <row r="563" spans="1:4">
      <c r="A563" s="13"/>
      <c r="D563" s="1"/>
    </row>
    <row r="564" spans="1:4">
      <c r="A564" s="9"/>
      <c r="D564" s="1"/>
    </row>
    <row r="565" spans="1:4">
      <c r="A565" s="13"/>
      <c r="D565" s="1"/>
    </row>
    <row r="566" spans="1:4">
      <c r="A566" s="9"/>
      <c r="D566" s="1"/>
    </row>
    <row r="567" spans="1:4">
      <c r="A567" s="13"/>
      <c r="D567" s="1"/>
    </row>
    <row r="568" spans="1:4">
      <c r="A568" s="9"/>
      <c r="D568" s="1"/>
    </row>
    <row r="569" spans="1:4">
      <c r="A569" s="13"/>
      <c r="D569" s="1"/>
    </row>
    <row r="570" spans="1:4">
      <c r="A570" s="9"/>
      <c r="D570" s="1"/>
    </row>
    <row r="571" spans="1:4">
      <c r="A571" s="13"/>
      <c r="D571" s="1"/>
    </row>
    <row r="572" spans="1:4">
      <c r="A572" s="9"/>
      <c r="D572" s="1"/>
    </row>
    <row r="573" spans="1:4">
      <c r="A573" s="13"/>
      <c r="D573" s="1"/>
    </row>
    <row r="574" spans="1:4">
      <c r="A574" s="9"/>
      <c r="D574" s="1"/>
    </row>
    <row r="575" spans="1:4">
      <c r="A575" s="13"/>
      <c r="D575" s="1"/>
    </row>
    <row r="576" spans="1:4">
      <c r="A576" s="9"/>
      <c r="D576" s="1"/>
    </row>
    <row r="577" spans="1:4">
      <c r="A577" s="13"/>
      <c r="D577" s="1"/>
    </row>
    <row r="578" spans="1:4">
      <c r="A578" s="9"/>
      <c r="D578" s="1"/>
    </row>
    <row r="579" spans="1:4">
      <c r="A579" s="13"/>
      <c r="D579" s="1"/>
    </row>
    <row r="580" spans="1:4">
      <c r="A580" s="9"/>
      <c r="D580" s="1"/>
    </row>
    <row r="581" spans="1:4">
      <c r="A581" s="13"/>
      <c r="D581" s="1"/>
    </row>
    <row r="582" spans="1:4">
      <c r="A582" s="9"/>
      <c r="D582" s="1"/>
    </row>
    <row r="583" spans="1:4">
      <c r="A583" s="13"/>
      <c r="D583" s="1"/>
    </row>
    <row r="584" spans="1:4">
      <c r="A584" s="9"/>
      <c r="D584" s="1"/>
    </row>
    <row r="585" spans="1:4">
      <c r="A585" s="13"/>
      <c r="D585" s="1"/>
    </row>
    <row r="586" spans="1:4">
      <c r="A586" s="9"/>
      <c r="D586" s="1"/>
    </row>
    <row r="587" spans="1:4">
      <c r="A587" s="13"/>
      <c r="D587" s="1"/>
    </row>
    <row r="588" spans="1:4">
      <c r="A588" s="9"/>
      <c r="D588" s="1"/>
    </row>
    <row r="589" spans="1:4">
      <c r="A589" s="13"/>
      <c r="D589" s="1"/>
    </row>
    <row r="590" spans="1:4">
      <c r="A590" s="9"/>
      <c r="D590" s="1"/>
    </row>
    <row r="591" spans="1:4">
      <c r="A591" s="13"/>
      <c r="D591" s="1"/>
    </row>
    <row r="592" spans="1:4">
      <c r="A592" s="9"/>
      <c r="D592" s="1"/>
    </row>
    <row r="593" spans="1:4">
      <c r="A593" s="13"/>
      <c r="D593" s="1"/>
    </row>
    <row r="594" spans="1:4">
      <c r="A594" s="9"/>
      <c r="D594" s="1"/>
    </row>
    <row r="595" spans="1:4">
      <c r="A595" s="13"/>
      <c r="D595" s="1"/>
    </row>
    <row r="596" spans="1:4">
      <c r="A596" s="9"/>
      <c r="D596" s="1"/>
    </row>
    <row r="597" spans="1:4">
      <c r="A597" s="13"/>
      <c r="D597" s="1"/>
    </row>
    <row r="598" spans="1:4">
      <c r="A598" s="9"/>
      <c r="D598" s="1"/>
    </row>
    <row r="599" spans="1:4">
      <c r="A599" s="13"/>
      <c r="D599" s="1"/>
    </row>
    <row r="600" spans="1:4">
      <c r="A600" s="9"/>
      <c r="D600" s="1"/>
    </row>
    <row r="601" spans="1:4">
      <c r="A601" s="13"/>
      <c r="D601" s="1"/>
    </row>
    <row r="602" spans="1:4">
      <c r="A602" s="9"/>
      <c r="D602" s="1"/>
    </row>
    <row r="603" spans="1:4">
      <c r="A603" s="13"/>
      <c r="D603" s="1"/>
    </row>
    <row r="604" spans="1:4">
      <c r="A604" s="9"/>
      <c r="D604" s="1"/>
    </row>
    <row r="605" spans="1:4">
      <c r="A605" s="13"/>
      <c r="D605" s="1"/>
    </row>
    <row r="606" spans="1:4">
      <c r="A606" s="9"/>
      <c r="D606" s="1"/>
    </row>
    <row r="607" spans="1:4">
      <c r="A607" s="13"/>
      <c r="D607" s="1"/>
    </row>
    <row r="608" spans="1:4">
      <c r="A608" s="9"/>
      <c r="D608" s="1"/>
    </row>
    <row r="609" spans="1:4">
      <c r="A609" s="13"/>
      <c r="D609" s="1"/>
    </row>
    <row r="610" spans="1:4">
      <c r="A610" s="9"/>
      <c r="D610" s="1"/>
    </row>
    <row r="611" spans="1:4">
      <c r="A611" s="13"/>
      <c r="D611" s="1"/>
    </row>
    <row r="612" spans="1:4">
      <c r="A612" s="9"/>
      <c r="D612" s="1"/>
    </row>
    <row r="613" spans="1:4">
      <c r="A613" s="13"/>
      <c r="D613" s="1"/>
    </row>
    <row r="614" spans="1:4">
      <c r="A614" s="9"/>
      <c r="D614" s="1"/>
    </row>
    <row r="615" spans="1:4">
      <c r="A615" s="13"/>
      <c r="D615" s="1"/>
    </row>
    <row r="616" spans="1:4">
      <c r="A616" s="9"/>
      <c r="D616" s="1"/>
    </row>
    <row r="617" spans="1:4">
      <c r="A617" s="13"/>
      <c r="D617" s="1"/>
    </row>
    <row r="618" spans="1:4">
      <c r="A618" s="9"/>
      <c r="D618" s="1"/>
    </row>
    <row r="619" spans="1:4">
      <c r="A619" s="13"/>
      <c r="D619" s="1"/>
    </row>
    <row r="620" spans="1:4">
      <c r="A620" s="9"/>
      <c r="D620" s="1"/>
    </row>
    <row r="621" spans="1:4">
      <c r="A621" s="13"/>
      <c r="D621" s="1"/>
    </row>
    <row r="622" spans="1:4">
      <c r="A622" s="9"/>
      <c r="D622" s="1"/>
    </row>
    <row r="623" spans="1:4">
      <c r="A623" s="13"/>
      <c r="D623" s="1"/>
    </row>
    <row r="624" spans="1:4">
      <c r="A624" s="9"/>
      <c r="D624" s="1"/>
    </row>
    <row r="625" spans="1:4">
      <c r="A625" s="13"/>
      <c r="D625" s="1"/>
    </row>
    <row r="626" spans="1:4">
      <c r="A626" s="9"/>
      <c r="D626" s="1"/>
    </row>
    <row r="627" spans="1:4">
      <c r="A627" s="13"/>
      <c r="D627" s="1"/>
    </row>
    <row r="628" spans="1:4">
      <c r="A628" s="9"/>
      <c r="D628" s="1"/>
    </row>
    <row r="629" spans="1:4">
      <c r="A629" s="13"/>
      <c r="D629" s="1"/>
    </row>
    <row r="630" spans="1:4">
      <c r="A630" s="9"/>
      <c r="D630" s="1"/>
    </row>
    <row r="631" spans="1:4">
      <c r="A631" s="13"/>
      <c r="D631" s="1"/>
    </row>
    <row r="632" spans="1:4">
      <c r="A632" s="9"/>
      <c r="D632" s="1"/>
    </row>
    <row r="633" spans="1:4">
      <c r="A633" s="13"/>
      <c r="D633" s="1"/>
    </row>
    <row r="634" spans="1:4">
      <c r="A634" s="9"/>
      <c r="D634" s="1"/>
    </row>
    <row r="635" spans="1:4">
      <c r="A635" s="13"/>
      <c r="D635" s="1"/>
    </row>
    <row r="636" spans="1:4">
      <c r="A636" s="9"/>
      <c r="D636" s="1"/>
    </row>
    <row r="637" spans="1:4">
      <c r="A637" s="13"/>
      <c r="D637" s="1"/>
    </row>
    <row r="638" spans="1:4">
      <c r="A638" s="9"/>
      <c r="D638" s="1"/>
    </row>
    <row r="639" spans="1:4">
      <c r="A639" s="13"/>
      <c r="D639" s="1"/>
    </row>
    <row r="640" spans="1:4">
      <c r="A640" s="9"/>
      <c r="D640" s="1"/>
    </row>
    <row r="641" spans="1:4">
      <c r="A641" s="13"/>
      <c r="D641" s="1"/>
    </row>
    <row r="642" spans="1:4">
      <c r="A642" s="9"/>
      <c r="D642" s="1"/>
    </row>
    <row r="643" spans="1:4">
      <c r="A643" s="13"/>
      <c r="D643" s="1"/>
    </row>
    <row r="644" spans="1:4">
      <c r="A644" s="9"/>
      <c r="D644" s="1"/>
    </row>
    <row r="645" spans="1:4">
      <c r="A645" s="13"/>
      <c r="D645" s="1"/>
    </row>
    <row r="646" spans="1:4">
      <c r="A646" s="9"/>
      <c r="D646" s="1"/>
    </row>
    <row r="647" spans="1:4">
      <c r="A647" s="13"/>
      <c r="D647" s="1"/>
    </row>
    <row r="648" spans="1:4">
      <c r="A648" s="9"/>
      <c r="D648" s="1"/>
    </row>
    <row r="649" spans="1:4">
      <c r="A649" s="13"/>
      <c r="D649" s="1"/>
    </row>
    <row r="650" spans="1:4">
      <c r="A650" s="9"/>
      <c r="D650" s="1"/>
    </row>
    <row r="651" spans="1:4">
      <c r="A651" s="13"/>
      <c r="D651" s="1"/>
    </row>
    <row r="652" spans="1:4">
      <c r="A652" s="9"/>
      <c r="D652" s="1"/>
    </row>
    <row r="653" spans="1:4">
      <c r="A653" s="13"/>
      <c r="D653" s="1"/>
    </row>
    <row r="654" spans="1:4">
      <c r="A654" s="9"/>
      <c r="D654" s="1"/>
    </row>
    <row r="655" spans="1:4">
      <c r="A655" s="13"/>
      <c r="D655" s="1"/>
    </row>
    <row r="656" spans="1:4">
      <c r="A656" s="9"/>
      <c r="D656" s="1"/>
    </row>
    <row r="657" spans="1:4">
      <c r="A657" s="13"/>
      <c r="D657" s="1"/>
    </row>
    <row r="658" spans="1:4">
      <c r="A658" s="9"/>
      <c r="D658" s="1"/>
    </row>
    <row r="659" spans="1:4">
      <c r="A659" s="13"/>
      <c r="D659" s="1"/>
    </row>
    <row r="660" spans="1:4">
      <c r="A660" s="9"/>
      <c r="D660" s="1"/>
    </row>
    <row r="661" spans="1:4">
      <c r="A661" s="13"/>
      <c r="D661" s="1"/>
    </row>
    <row r="662" spans="1:4">
      <c r="A662" s="9"/>
      <c r="D662" s="1"/>
    </row>
    <row r="663" spans="1:4">
      <c r="A663" s="13"/>
      <c r="D663" s="1"/>
    </row>
    <row r="664" spans="1:4">
      <c r="A664" s="9"/>
      <c r="D664" s="1"/>
    </row>
    <row r="665" spans="1:4">
      <c r="A665" s="13"/>
      <c r="D665" s="1"/>
    </row>
    <row r="666" spans="1:4">
      <c r="A666" s="9"/>
      <c r="D666" s="1"/>
    </row>
    <row r="667" spans="1:4">
      <c r="A667" s="13"/>
      <c r="D667" s="1"/>
    </row>
    <row r="668" spans="1:4">
      <c r="A668" s="9"/>
      <c r="D668" s="1"/>
    </row>
    <row r="669" spans="1:4">
      <c r="A669" s="13"/>
      <c r="D669" s="1"/>
    </row>
    <row r="670" spans="1:4">
      <c r="A670" s="9"/>
      <c r="D670" s="1"/>
    </row>
    <row r="671" spans="1:4">
      <c r="A671" s="13"/>
      <c r="D671" s="1"/>
    </row>
    <row r="672" spans="1:4">
      <c r="A672" s="9"/>
      <c r="D672" s="1"/>
    </row>
    <row r="673" spans="1:4">
      <c r="A673" s="13"/>
      <c r="D673" s="1"/>
    </row>
    <row r="674" spans="1:4">
      <c r="A674" s="9"/>
      <c r="D674" s="1"/>
    </row>
    <row r="675" spans="1:4">
      <c r="A675" s="13"/>
      <c r="D675" s="1"/>
    </row>
    <row r="676" spans="1:4">
      <c r="A676" s="9"/>
      <c r="D676" s="1"/>
    </row>
    <row r="677" spans="1:4">
      <c r="A677" s="13"/>
      <c r="D677" s="1"/>
    </row>
    <row r="678" spans="1:4">
      <c r="A678" s="9"/>
      <c r="D678" s="1"/>
    </row>
    <row r="679" spans="1:4">
      <c r="A679" s="13"/>
      <c r="D679" s="1"/>
    </row>
    <row r="680" spans="1:4">
      <c r="A680" s="9"/>
      <c r="D680" s="1"/>
    </row>
    <row r="681" spans="1:4">
      <c r="A681" s="13"/>
      <c r="D681" s="1"/>
    </row>
    <row r="682" spans="1:4">
      <c r="A682" s="9"/>
      <c r="D682" s="1"/>
    </row>
    <row r="683" spans="1:4">
      <c r="A683" s="13"/>
      <c r="D683" s="1"/>
    </row>
    <row r="684" spans="1:4">
      <c r="A684" s="9"/>
      <c r="D684" s="1"/>
    </row>
    <row r="685" spans="1:4">
      <c r="A685" s="13"/>
      <c r="D685" s="1"/>
    </row>
    <row r="686" spans="1:4">
      <c r="A686" s="9"/>
      <c r="D686" s="1"/>
    </row>
    <row r="687" spans="1:4">
      <c r="A687" s="13"/>
      <c r="D687" s="1"/>
    </row>
    <row r="688" spans="1:4">
      <c r="A688" s="9"/>
      <c r="D688" s="1"/>
    </row>
    <row r="689" spans="1:4">
      <c r="A689" s="13"/>
      <c r="D689" s="1"/>
    </row>
    <row r="690" spans="1:4">
      <c r="A690" s="9"/>
      <c r="D690" s="1"/>
    </row>
    <row r="691" spans="1:4">
      <c r="A691" s="13"/>
      <c r="D691" s="1"/>
    </row>
    <row r="692" spans="1:4">
      <c r="A692" s="9"/>
      <c r="D692" s="1"/>
    </row>
    <row r="693" spans="1:4">
      <c r="A693" s="13"/>
      <c r="D693" s="1"/>
    </row>
    <row r="694" spans="1:4">
      <c r="A694" s="9"/>
      <c r="D694" s="1"/>
    </row>
    <row r="695" spans="1:4">
      <c r="A695" s="13"/>
      <c r="D695" s="1"/>
    </row>
    <row r="696" spans="1:4">
      <c r="A696" s="9"/>
      <c r="D696" s="1"/>
    </row>
    <row r="697" spans="1:4">
      <c r="A697" s="13"/>
      <c r="D697" s="1"/>
    </row>
    <row r="698" spans="1:4">
      <c r="A698" s="9"/>
      <c r="D698" s="1"/>
    </row>
    <row r="699" spans="1:4">
      <c r="A699" s="13"/>
      <c r="D699" s="1"/>
    </row>
    <row r="700" spans="1:4">
      <c r="A700" s="9"/>
      <c r="D700" s="1"/>
    </row>
    <row r="701" spans="1:4">
      <c r="A701" s="13"/>
      <c r="D701" s="1"/>
    </row>
    <row r="702" spans="1:4">
      <c r="A702" s="9"/>
      <c r="D702" s="1"/>
    </row>
    <row r="703" spans="1:4">
      <c r="A703" s="13"/>
      <c r="D703" s="1"/>
    </row>
    <row r="704" spans="1:4">
      <c r="A704" s="9"/>
      <c r="D704" s="1"/>
    </row>
    <row r="705" spans="1:4">
      <c r="A705" s="13"/>
      <c r="D705" s="1"/>
    </row>
    <row r="706" spans="1:4">
      <c r="A706" s="9"/>
      <c r="D706" s="1"/>
    </row>
    <row r="707" spans="1:4">
      <c r="A707" s="13"/>
      <c r="D707" s="1"/>
    </row>
    <row r="708" spans="1:4">
      <c r="A708" s="9"/>
      <c r="D708" s="1"/>
    </row>
    <row r="709" spans="1:4">
      <c r="A709" s="13"/>
      <c r="D709" s="1"/>
    </row>
    <row r="710" spans="1:4">
      <c r="A710" s="9"/>
      <c r="D710" s="1"/>
    </row>
    <row r="711" spans="1:4">
      <c r="A711" s="13"/>
      <c r="D711" s="1"/>
    </row>
    <row r="712" spans="1:4">
      <c r="A712" s="9"/>
      <c r="D712" s="1"/>
    </row>
    <row r="713" spans="1:4">
      <c r="A713" s="13"/>
      <c r="D713" s="1"/>
    </row>
    <row r="714" spans="1:4">
      <c r="A714" s="9"/>
      <c r="D714" s="1"/>
    </row>
    <row r="715" spans="1:4">
      <c r="A715" s="13"/>
      <c r="D715" s="1"/>
    </row>
    <row r="716" spans="1:4">
      <c r="A716" s="9"/>
      <c r="D716" s="1"/>
    </row>
    <row r="717" spans="1:4">
      <c r="A717" s="13"/>
      <c r="D717" s="1"/>
    </row>
    <row r="718" spans="1:4">
      <c r="A718" s="9"/>
      <c r="D718" s="1"/>
    </row>
    <row r="719" spans="1:4">
      <c r="A719" s="13"/>
      <c r="D719" s="1"/>
    </row>
    <row r="720" spans="1:4">
      <c r="A720" s="9"/>
      <c r="D720" s="1"/>
    </row>
    <row r="721" spans="1:4">
      <c r="A721" s="13"/>
      <c r="D721" s="1"/>
    </row>
    <row r="722" spans="1:4">
      <c r="A722" s="9"/>
      <c r="D722" s="1"/>
    </row>
    <row r="723" spans="1:4">
      <c r="A723" s="13"/>
      <c r="D723" s="1"/>
    </row>
    <row r="724" spans="1:4">
      <c r="A724" s="9"/>
      <c r="D724" s="1"/>
    </row>
    <row r="725" spans="1:4">
      <c r="A725" s="13"/>
      <c r="D725" s="1"/>
    </row>
    <row r="726" spans="1:4">
      <c r="A726" s="9"/>
      <c r="D726" s="1"/>
    </row>
    <row r="727" spans="1:4">
      <c r="A727" s="13"/>
      <c r="D727" s="1"/>
    </row>
    <row r="728" spans="1:4">
      <c r="A728" s="9"/>
      <c r="D728" s="1"/>
    </row>
    <row r="729" spans="1:4">
      <c r="A729" s="13"/>
      <c r="D729" s="1"/>
    </row>
    <row r="730" spans="1:4">
      <c r="A730" s="9"/>
      <c r="D730" s="1"/>
    </row>
    <row r="731" spans="1:4">
      <c r="A731" s="13"/>
      <c r="D731" s="1"/>
    </row>
    <row r="732" spans="1:4">
      <c r="A732" s="9"/>
      <c r="D732" s="1"/>
    </row>
    <row r="733" spans="1:4">
      <c r="A733" s="13"/>
      <c r="D733" s="1"/>
    </row>
    <row r="734" spans="1:4">
      <c r="A734" s="9"/>
      <c r="D734" s="1"/>
    </row>
    <row r="735" spans="1:4">
      <c r="A735" s="13"/>
      <c r="D735" s="1"/>
    </row>
    <row r="736" spans="1:4">
      <c r="A736" s="9"/>
      <c r="D736" s="1"/>
    </row>
    <row r="737" spans="1:4">
      <c r="A737" s="13"/>
      <c r="D737" s="1"/>
    </row>
    <row r="738" spans="1:4">
      <c r="A738" s="9"/>
      <c r="D738" s="1"/>
    </row>
    <row r="739" spans="1:4">
      <c r="A739" s="13"/>
      <c r="D739" s="1"/>
    </row>
    <row r="740" spans="1:4">
      <c r="A740" s="9"/>
      <c r="D740" s="1"/>
    </row>
    <row r="741" spans="1:4">
      <c r="A741" s="13"/>
      <c r="D741" s="1"/>
    </row>
    <row r="742" spans="1:4">
      <c r="A742" s="9"/>
      <c r="D742" s="1"/>
    </row>
    <row r="743" spans="1:4">
      <c r="A743" s="13"/>
      <c r="D743" s="1"/>
    </row>
    <row r="744" spans="1:4">
      <c r="A744" s="9"/>
      <c r="D744" s="1"/>
    </row>
    <row r="745" spans="1:4">
      <c r="A745" s="13"/>
      <c r="D745" s="1"/>
    </row>
    <row r="746" spans="1:4">
      <c r="A746" s="9"/>
      <c r="D746" s="1"/>
    </row>
    <row r="747" spans="1:4">
      <c r="A747" s="13"/>
      <c r="D747" s="1"/>
    </row>
    <row r="748" spans="1:4">
      <c r="A748" s="9"/>
      <c r="D748" s="1"/>
    </row>
    <row r="749" spans="1:4">
      <c r="A749" s="13"/>
      <c r="D749" s="1"/>
    </row>
    <row r="750" spans="1:4">
      <c r="A750" s="9"/>
      <c r="D750" s="1"/>
    </row>
    <row r="751" spans="1:4">
      <c r="A751" s="13"/>
      <c r="D751" s="1"/>
    </row>
    <row r="752" spans="1:4">
      <c r="A752" s="9"/>
      <c r="D752" s="1"/>
    </row>
    <row r="753" spans="1:4">
      <c r="A753" s="113"/>
      <c r="D753" s="1"/>
    </row>
    <row r="754" spans="1:4">
      <c r="A754" s="9"/>
      <c r="D754" s="1"/>
    </row>
    <row r="755" spans="1:4">
      <c r="A755" s="13"/>
      <c r="D755" s="1"/>
    </row>
    <row r="756" spans="1:4">
      <c r="A756" s="9"/>
      <c r="D756" s="1"/>
    </row>
    <row r="757" spans="1:4">
      <c r="A757" s="13"/>
      <c r="D757" s="1"/>
    </row>
    <row r="758" spans="1:4">
      <c r="A758" s="9"/>
      <c r="D758" s="1"/>
    </row>
    <row r="759" spans="1:4">
      <c r="A759" s="13"/>
      <c r="D759" s="1"/>
    </row>
    <row r="760" spans="1:4">
      <c r="A760" s="9"/>
      <c r="D760" s="1"/>
    </row>
    <row r="761" spans="1:4">
      <c r="A761" s="13"/>
      <c r="D761" s="1"/>
    </row>
    <row r="762" spans="1:4">
      <c r="A762" s="9"/>
      <c r="D762" s="1"/>
    </row>
    <row r="763" spans="1:4">
      <c r="A763" s="13"/>
      <c r="D763" s="1"/>
    </row>
    <row r="764" spans="1:4">
      <c r="A764" s="9"/>
      <c r="D764" s="1"/>
    </row>
    <row r="765" spans="1:4">
      <c r="A765" s="13"/>
      <c r="D765" s="1"/>
    </row>
    <row r="766" spans="1:4">
      <c r="A766" s="9"/>
      <c r="D766" s="1"/>
    </row>
    <row r="767" spans="1:4">
      <c r="A767" s="13"/>
      <c r="D767" s="1"/>
    </row>
    <row r="768" spans="1:4">
      <c r="A768" s="9"/>
      <c r="D768" s="1"/>
    </row>
    <row r="769" spans="1:4">
      <c r="A769" s="13"/>
      <c r="D769" s="1"/>
    </row>
    <row r="770" spans="1:4">
      <c r="A770" s="9"/>
      <c r="D770" s="1"/>
    </row>
    <row r="771" spans="1:4">
      <c r="A771" s="13"/>
      <c r="D771" s="1"/>
    </row>
    <row r="772" spans="1:4">
      <c r="A772" s="9"/>
      <c r="D772" s="1"/>
    </row>
    <row r="773" spans="1:4">
      <c r="A773" s="13"/>
      <c r="D773" s="1"/>
    </row>
    <row r="774" spans="1:4">
      <c r="A774" s="9"/>
      <c r="D774" s="1"/>
    </row>
    <row r="775" spans="1:4">
      <c r="A775" s="13"/>
      <c r="D775" s="1"/>
    </row>
    <row r="776" spans="1:4">
      <c r="A776" s="9"/>
      <c r="D776" s="1"/>
    </row>
    <row r="777" spans="1:4">
      <c r="A777" s="13"/>
      <c r="D777" s="1"/>
    </row>
    <row r="778" spans="1:4">
      <c r="A778" s="9"/>
      <c r="D778" s="1"/>
    </row>
    <row r="779" spans="1:4">
      <c r="A779" s="13"/>
      <c r="D779" s="1"/>
    </row>
    <row r="780" spans="1:4">
      <c r="A780" s="9"/>
      <c r="D780" s="1"/>
    </row>
    <row r="781" spans="1:4">
      <c r="A781" s="13"/>
      <c r="D781" s="1"/>
    </row>
    <row r="782" spans="1:4">
      <c r="A782" s="9"/>
      <c r="D782" s="1"/>
    </row>
    <row r="783" spans="1:4">
      <c r="A783" s="13"/>
      <c r="D783" s="1"/>
    </row>
    <row r="784" spans="1:4">
      <c r="A784" s="9"/>
      <c r="D784" s="1"/>
    </row>
    <row r="785" spans="1:4">
      <c r="A785" s="13"/>
      <c r="D785" s="1"/>
    </row>
    <row r="786" spans="1:4">
      <c r="A786" s="9"/>
      <c r="D786" s="1"/>
    </row>
    <row r="787" spans="1:4">
      <c r="A787" s="13"/>
      <c r="D787" s="1"/>
    </row>
    <row r="788" spans="1:4">
      <c r="A788" s="9"/>
      <c r="D788" s="1"/>
    </row>
    <row r="789" spans="1:4">
      <c r="A789" s="13"/>
      <c r="D789" s="1"/>
    </row>
    <row r="790" spans="1:4">
      <c r="A790" s="9"/>
      <c r="D790" s="1"/>
    </row>
    <row r="791" spans="1:4">
      <c r="A791" s="13"/>
      <c r="D791" s="1"/>
    </row>
    <row r="792" spans="1:4">
      <c r="A792" s="9"/>
      <c r="D792" s="1"/>
    </row>
    <row r="793" spans="1:4">
      <c r="A793" s="13"/>
      <c r="D793" s="1"/>
    </row>
    <row r="794" spans="1:4">
      <c r="A794" s="9"/>
      <c r="D794" s="1"/>
    </row>
    <row r="795" spans="1:4">
      <c r="A795" s="13"/>
      <c r="D795" s="1"/>
    </row>
    <row r="796" spans="1:4">
      <c r="A796" s="9"/>
      <c r="D796" s="1"/>
    </row>
    <row r="797" spans="1:4">
      <c r="A797" s="13"/>
      <c r="D797" s="1"/>
    </row>
    <row r="798" spans="1:4">
      <c r="A798" s="9"/>
      <c r="D798" s="1"/>
    </row>
    <row r="799" spans="1:4">
      <c r="A799" s="13"/>
      <c r="D799" s="1"/>
    </row>
    <row r="800" spans="1:4">
      <c r="A800" s="9"/>
      <c r="D800" s="1"/>
    </row>
    <row r="801" spans="1:4">
      <c r="A801" s="13"/>
      <c r="D801" s="1"/>
    </row>
    <row r="802" spans="1:4">
      <c r="A802" s="9"/>
      <c r="D802" s="1"/>
    </row>
    <row r="803" spans="1:4">
      <c r="A803" s="13"/>
      <c r="D803" s="1"/>
    </row>
    <row r="804" spans="1:4">
      <c r="A804" s="9"/>
      <c r="D804" s="1"/>
    </row>
    <row r="805" spans="1:4">
      <c r="A805" s="13"/>
      <c r="D805" s="1"/>
    </row>
    <row r="806" spans="1:4">
      <c r="A806" s="9"/>
      <c r="D806" s="1"/>
    </row>
    <row r="807" spans="1:4">
      <c r="A807" s="13"/>
      <c r="D807" s="1"/>
    </row>
    <row r="808" spans="1:4">
      <c r="A808" s="9"/>
      <c r="D808" s="1"/>
    </row>
    <row r="809" spans="1:4">
      <c r="A809" s="13"/>
      <c r="D809" s="1"/>
    </row>
    <row r="810" spans="1:4">
      <c r="A810" s="9"/>
      <c r="D810" s="1"/>
    </row>
    <row r="811" spans="1:4">
      <c r="A811" s="13"/>
      <c r="D811" s="1"/>
    </row>
    <row r="812" spans="1:4">
      <c r="A812" s="9"/>
      <c r="D812" s="1"/>
    </row>
    <row r="813" spans="1:4">
      <c r="A813" s="13"/>
      <c r="D813" s="1"/>
    </row>
    <row r="814" spans="1:4">
      <c r="A814" s="9"/>
      <c r="D814" s="1"/>
    </row>
    <row r="815" spans="1:4">
      <c r="A815" s="13"/>
      <c r="D815" s="1"/>
    </row>
    <row r="816" spans="1:4">
      <c r="A816" s="9"/>
      <c r="D816" s="1"/>
    </row>
    <row r="817" spans="1:4">
      <c r="A817" s="13"/>
      <c r="D817" s="1"/>
    </row>
    <row r="818" spans="1:4">
      <c r="A818" s="9"/>
      <c r="D818" s="1"/>
    </row>
    <row r="819" spans="1:4">
      <c r="A819" s="13"/>
      <c r="D819" s="1"/>
    </row>
    <row r="820" spans="1:4">
      <c r="A820" s="9"/>
      <c r="D820" s="1"/>
    </row>
    <row r="821" spans="1:4">
      <c r="A821" s="13"/>
      <c r="D821" s="1"/>
    </row>
    <row r="822" spans="1:4">
      <c r="A822" s="9"/>
      <c r="D822" s="1"/>
    </row>
    <row r="823" spans="1:4">
      <c r="A823" s="13"/>
      <c r="D823" s="1"/>
    </row>
    <row r="824" spans="1:4">
      <c r="A824" s="9"/>
      <c r="D824" s="1"/>
    </row>
    <row r="825" spans="1:4">
      <c r="A825" s="13"/>
      <c r="D825" s="1"/>
    </row>
    <row r="826" spans="1:4">
      <c r="A826" s="9"/>
      <c r="D826" s="1"/>
    </row>
    <row r="827" spans="1:4">
      <c r="A827" s="13"/>
      <c r="D827" s="1"/>
    </row>
    <row r="828" spans="1:4">
      <c r="A828" s="9"/>
      <c r="D828" s="1"/>
    </row>
    <row r="829" spans="1:4">
      <c r="A829" s="13"/>
      <c r="D829" s="1"/>
    </row>
    <row r="830" spans="1:4">
      <c r="A830" s="9"/>
      <c r="D830" s="1"/>
    </row>
    <row r="831" spans="1:4">
      <c r="A831" s="13"/>
      <c r="D831" s="1"/>
    </row>
    <row r="832" spans="1:4">
      <c r="A832" s="9"/>
      <c r="D832" s="1"/>
    </row>
    <row r="833" spans="1:4">
      <c r="A833" s="13"/>
      <c r="D833" s="1"/>
    </row>
    <row r="834" spans="1:4">
      <c r="A834" s="9"/>
      <c r="D834" s="1"/>
    </row>
    <row r="835" spans="1:4">
      <c r="A835" s="13"/>
      <c r="D835" s="1"/>
    </row>
    <row r="836" spans="1:4">
      <c r="A836" s="9"/>
      <c r="D836" s="1"/>
    </row>
    <row r="837" spans="1:4">
      <c r="A837" s="13"/>
      <c r="D837" s="1"/>
    </row>
    <row r="838" spans="1:4">
      <c r="A838" s="9"/>
      <c r="D838" s="1"/>
    </row>
    <row r="839" spans="1:4">
      <c r="A839" s="13"/>
      <c r="D839" s="1"/>
    </row>
    <row r="840" spans="1:4">
      <c r="A840" s="9"/>
      <c r="D840" s="1"/>
    </row>
    <row r="841" spans="1:4">
      <c r="A841" s="13"/>
      <c r="D841" s="1"/>
    </row>
    <row r="842" spans="1:4">
      <c r="A842" s="9"/>
      <c r="D842" s="1"/>
    </row>
    <row r="843" spans="1:4">
      <c r="A843" s="13"/>
      <c r="D843" s="1"/>
    </row>
    <row r="844" spans="1:4">
      <c r="A844" s="9"/>
      <c r="D844" s="1"/>
    </row>
    <row r="845" spans="1:4">
      <c r="A845" s="13"/>
      <c r="D845" s="1"/>
    </row>
    <row r="846" spans="1:4">
      <c r="A846" s="9"/>
      <c r="D846" s="1"/>
    </row>
    <row r="847" spans="1:4">
      <c r="A847" s="13"/>
      <c r="D847" s="1"/>
    </row>
    <row r="848" spans="1:4">
      <c r="A848" s="9"/>
      <c r="D848" s="1"/>
    </row>
    <row r="849" spans="1:4">
      <c r="A849" s="13"/>
      <c r="D849" s="1"/>
    </row>
    <row r="850" spans="1:4">
      <c r="A850" s="9"/>
      <c r="D850" s="1"/>
    </row>
    <row r="851" spans="1:4">
      <c r="A851" s="13"/>
      <c r="D851" s="1"/>
    </row>
    <row r="852" spans="1:4">
      <c r="A852" s="9"/>
      <c r="D852" s="1"/>
    </row>
    <row r="853" spans="1:4">
      <c r="A853" s="13"/>
      <c r="D853" s="1"/>
    </row>
    <row r="854" spans="1:4">
      <c r="A854" s="9"/>
      <c r="D854" s="1"/>
    </row>
    <row r="855" spans="1:4">
      <c r="A855" s="13"/>
      <c r="D855" s="1"/>
    </row>
    <row r="856" spans="1:4">
      <c r="A856" s="9"/>
      <c r="D856" s="1"/>
    </row>
    <row r="857" spans="1:4">
      <c r="A857" s="13"/>
      <c r="D857" s="1"/>
    </row>
    <row r="858" spans="1:4">
      <c r="A858" s="9"/>
      <c r="D858" s="1"/>
    </row>
    <row r="859" spans="1:4">
      <c r="A859" s="13"/>
      <c r="D859" s="1"/>
    </row>
    <row r="860" spans="1:4">
      <c r="A860" s="9"/>
      <c r="D860" s="1"/>
    </row>
    <row r="861" spans="1:4">
      <c r="A861" s="13"/>
      <c r="D861" s="1"/>
    </row>
    <row r="862" spans="1:4">
      <c r="A862" s="9"/>
      <c r="D862" s="1"/>
    </row>
    <row r="863" spans="1:4">
      <c r="A863" s="13"/>
      <c r="D863" s="1"/>
    </row>
    <row r="864" spans="1:4">
      <c r="A864" s="9"/>
      <c r="D864" s="1"/>
    </row>
    <row r="865" spans="1:4">
      <c r="A865" s="13"/>
      <c r="D865" s="1"/>
    </row>
    <row r="866" spans="1:4">
      <c r="A866" s="9"/>
      <c r="D866" s="1"/>
    </row>
    <row r="867" spans="1:4">
      <c r="A867" s="13"/>
      <c r="D867" s="1"/>
    </row>
    <row r="868" spans="1:4">
      <c r="A868" s="9"/>
      <c r="D868" s="1"/>
    </row>
    <row r="869" spans="1:4">
      <c r="A869" s="13"/>
      <c r="D869" s="1"/>
    </row>
    <row r="870" spans="1:4">
      <c r="A870" s="9"/>
      <c r="D870" s="1"/>
    </row>
    <row r="871" spans="1:4">
      <c r="A871" s="13"/>
      <c r="D871" s="1"/>
    </row>
    <row r="872" spans="1:4">
      <c r="A872" s="9"/>
      <c r="D872" s="1"/>
    </row>
    <row r="873" spans="1:4">
      <c r="A873" s="13"/>
      <c r="D873" s="1"/>
    </row>
    <row r="874" spans="1:4">
      <c r="A874" s="9"/>
      <c r="D874" s="1"/>
    </row>
    <row r="875" spans="1:4">
      <c r="A875" s="13"/>
      <c r="D875" s="1"/>
    </row>
    <row r="876" spans="1:4">
      <c r="A876" s="9"/>
      <c r="D876" s="1"/>
    </row>
    <row r="877" spans="1:4">
      <c r="A877" s="13"/>
      <c r="D877" s="1"/>
    </row>
    <row r="878" spans="1:4">
      <c r="A878" s="9"/>
      <c r="D878" s="1"/>
    </row>
    <row r="879" spans="1:4">
      <c r="A879" s="13"/>
      <c r="D879" s="1"/>
    </row>
    <row r="880" spans="1:4">
      <c r="A880" s="9"/>
      <c r="D880" s="1"/>
    </row>
    <row r="881" spans="1:4">
      <c r="A881" s="13"/>
      <c r="D881" s="1"/>
    </row>
    <row r="882" spans="1:4">
      <c r="A882" s="9"/>
      <c r="D882" s="1"/>
    </row>
    <row r="883" spans="1:4">
      <c r="A883" s="13"/>
      <c r="D883" s="1"/>
    </row>
    <row r="884" spans="1:4">
      <c r="A884" s="9"/>
      <c r="D884" s="1"/>
    </row>
    <row r="885" spans="1:4">
      <c r="A885" s="13"/>
      <c r="D885" s="1"/>
    </row>
    <row r="886" spans="1:4">
      <c r="A886" s="9"/>
      <c r="D886" s="1"/>
    </row>
    <row r="887" spans="1:4">
      <c r="A887" s="13"/>
      <c r="D887" s="1"/>
    </row>
    <row r="888" spans="1:4">
      <c r="A888" s="9"/>
      <c r="D888" s="1"/>
    </row>
    <row r="889" spans="1:4">
      <c r="A889" s="13"/>
      <c r="D889" s="1"/>
    </row>
    <row r="890" spans="1:4">
      <c r="A890" s="9"/>
      <c r="D890" s="1"/>
    </row>
    <row r="891" spans="1:4">
      <c r="A891" s="13"/>
      <c r="D891" s="1"/>
    </row>
    <row r="892" spans="1:4">
      <c r="A892" s="9"/>
      <c r="D892" s="1"/>
    </row>
    <row r="893" spans="1:4">
      <c r="A893" s="13"/>
      <c r="D893" s="1"/>
    </row>
    <row r="894" spans="1:4">
      <c r="A894" s="9"/>
      <c r="D894" s="1"/>
    </row>
    <row r="895" spans="1:4">
      <c r="A895" s="13"/>
      <c r="D895" s="1"/>
    </row>
    <row r="896" spans="1:4">
      <c r="A896" s="9"/>
      <c r="D896" s="1"/>
    </row>
    <row r="897" spans="1:4">
      <c r="A897" s="13"/>
      <c r="D897" s="1"/>
    </row>
    <row r="898" spans="1:4">
      <c r="A898" s="9"/>
      <c r="D898" s="1"/>
    </row>
    <row r="899" spans="1:4">
      <c r="A899" s="13"/>
      <c r="D899" s="1"/>
    </row>
    <row r="900" spans="1:4">
      <c r="A900" s="9"/>
      <c r="D900" s="1"/>
    </row>
    <row r="901" spans="1:4">
      <c r="A901" s="13"/>
      <c r="D901" s="1"/>
    </row>
    <row r="902" spans="1:4">
      <c r="A902" s="9"/>
      <c r="D902" s="1"/>
    </row>
    <row r="903" spans="1:4">
      <c r="A903" s="13"/>
      <c r="D903" s="1"/>
    </row>
    <row r="904" spans="1:4">
      <c r="A904" s="9"/>
      <c r="D904" s="1"/>
    </row>
    <row r="905" spans="1:4">
      <c r="A905" s="13"/>
      <c r="D905" s="1"/>
    </row>
    <row r="906" spans="1:4">
      <c r="A906" s="9"/>
      <c r="D906" s="1"/>
    </row>
    <row r="907" spans="1:4">
      <c r="A907" s="13"/>
      <c r="D907" s="1"/>
    </row>
    <row r="908" spans="1:4">
      <c r="A908" s="9"/>
      <c r="D908" s="1"/>
    </row>
    <row r="909" spans="1:4">
      <c r="A909" s="13"/>
      <c r="D909" s="1"/>
    </row>
    <row r="910" spans="1:4">
      <c r="A910" s="9"/>
      <c r="D910" s="1"/>
    </row>
    <row r="911" spans="1:4">
      <c r="A911" s="13"/>
      <c r="D911" s="1"/>
    </row>
    <row r="912" spans="1:4">
      <c r="A912" s="9"/>
      <c r="D912" s="1"/>
    </row>
    <row r="913" spans="1:4">
      <c r="A913" s="13"/>
      <c r="D913" s="1"/>
    </row>
    <row r="914" spans="1:4">
      <c r="A914" s="9"/>
      <c r="D914" s="1"/>
    </row>
    <row r="915" spans="1:4">
      <c r="A915" s="13"/>
      <c r="D915" s="1"/>
    </row>
    <row r="916" spans="1:4">
      <c r="A916" s="9"/>
      <c r="D916" s="1"/>
    </row>
    <row r="917" spans="1:4">
      <c r="A917" s="13"/>
      <c r="D917" s="1"/>
    </row>
    <row r="918" spans="1:4">
      <c r="A918" s="9"/>
      <c r="D918" s="1"/>
    </row>
    <row r="919" spans="1:4">
      <c r="A919" s="13"/>
      <c r="D919" s="1"/>
    </row>
    <row r="920" spans="1:4">
      <c r="A920" s="9"/>
      <c r="D920" s="1"/>
    </row>
    <row r="921" spans="1:4">
      <c r="A921" s="13"/>
      <c r="D921" s="1"/>
    </row>
    <row r="922" spans="1:4">
      <c r="A922" s="9"/>
      <c r="D922" s="1"/>
    </row>
    <row r="923" spans="1:4">
      <c r="A923" s="13"/>
      <c r="D923" s="1"/>
    </row>
    <row r="924" spans="1:4">
      <c r="A924" s="9"/>
      <c r="D924" s="1"/>
    </row>
    <row r="925" spans="1:4">
      <c r="A925" s="13"/>
      <c r="D925" s="1"/>
    </row>
    <row r="926" spans="1:4">
      <c r="A926" s="9"/>
      <c r="D926" s="1"/>
    </row>
    <row r="927" spans="1:4">
      <c r="A927" s="13"/>
      <c r="D927" s="1"/>
    </row>
    <row r="928" spans="1:4">
      <c r="A928" s="9"/>
      <c r="D928" s="1"/>
    </row>
    <row r="929" spans="1:4">
      <c r="A929" s="13"/>
      <c r="D929" s="1"/>
    </row>
    <row r="930" spans="1:4">
      <c r="A930" s="9"/>
      <c r="D930" s="1"/>
    </row>
    <row r="931" spans="1:4">
      <c r="A931" s="13"/>
      <c r="D931" s="1"/>
    </row>
    <row r="932" spans="1:4">
      <c r="A932" s="9"/>
      <c r="D932" s="1"/>
    </row>
    <row r="933" spans="1:4">
      <c r="A933" s="13"/>
      <c r="D933" s="1"/>
    </row>
    <row r="934" spans="1:4">
      <c r="A934" s="9"/>
      <c r="D934" s="1"/>
    </row>
    <row r="935" spans="1:4">
      <c r="A935" s="13"/>
      <c r="D935" s="1"/>
    </row>
    <row r="936" spans="1:4">
      <c r="A936" s="9"/>
      <c r="D936" s="1"/>
    </row>
    <row r="937" spans="1:4">
      <c r="A937" s="13"/>
      <c r="D937" s="1"/>
    </row>
    <row r="938" spans="1:4">
      <c r="A938" s="9"/>
      <c r="D938" s="1"/>
    </row>
    <row r="939" spans="1:4">
      <c r="A939" s="13"/>
      <c r="D939" s="1"/>
    </row>
    <row r="940" spans="1:4">
      <c r="A940" s="9"/>
      <c r="D940" s="1"/>
    </row>
    <row r="941" spans="1:4">
      <c r="A941" s="13"/>
      <c r="D941" s="1"/>
    </row>
    <row r="942" spans="1:4">
      <c r="A942" s="9"/>
      <c r="D942" s="1"/>
    </row>
    <row r="943" spans="1:4">
      <c r="A943" s="13"/>
      <c r="D943" s="1"/>
    </row>
    <row r="944" spans="1:4">
      <c r="A944" s="9"/>
      <c r="D944" s="1"/>
    </row>
    <row r="945" spans="1:4">
      <c r="A945" s="13"/>
      <c r="D945" s="1"/>
    </row>
    <row r="946" spans="1:4">
      <c r="A946" s="9"/>
      <c r="D946" s="1"/>
    </row>
    <row r="947" spans="1:4">
      <c r="A947" s="13"/>
      <c r="D947" s="1"/>
    </row>
    <row r="948" spans="1:4">
      <c r="A948" s="9"/>
      <c r="D948" s="1"/>
    </row>
    <row r="949" spans="1:4">
      <c r="A949" s="13"/>
      <c r="D949" s="1"/>
    </row>
    <row r="950" spans="1:4">
      <c r="A950" s="9"/>
      <c r="D950" s="1"/>
    </row>
    <row r="951" spans="1:4">
      <c r="A951" s="13"/>
      <c r="D951" s="1"/>
    </row>
    <row r="952" spans="1:4">
      <c r="A952" s="9"/>
      <c r="D952" s="1"/>
    </row>
    <row r="953" spans="1:4">
      <c r="A953" s="13"/>
      <c r="D953" s="1"/>
    </row>
    <row r="954" spans="1:4">
      <c r="A954" s="9"/>
      <c r="D954" s="1"/>
    </row>
    <row r="955" spans="1:4">
      <c r="A955" s="13"/>
      <c r="D955" s="1"/>
    </row>
    <row r="956" spans="1:4">
      <c r="A956" s="9"/>
      <c r="D956" s="1"/>
    </row>
    <row r="957" spans="1:4">
      <c r="A957" s="13"/>
      <c r="D957" s="1"/>
    </row>
    <row r="958" spans="1:4">
      <c r="A958" s="9"/>
      <c r="D958" s="1"/>
    </row>
    <row r="959" spans="1:4">
      <c r="A959" s="13"/>
      <c r="D959" s="1"/>
    </row>
    <row r="960" spans="1:4">
      <c r="A960" s="9"/>
      <c r="D960" s="1"/>
    </row>
    <row r="961" spans="1:4">
      <c r="A961" s="13"/>
      <c r="D961" s="1"/>
    </row>
    <row r="962" spans="1:4">
      <c r="A962" s="9"/>
      <c r="D962" s="1"/>
    </row>
    <row r="963" spans="1:4">
      <c r="A963" s="13"/>
      <c r="D963" s="1"/>
    </row>
    <row r="964" spans="1:4">
      <c r="A964" s="9"/>
      <c r="D964" s="1"/>
    </row>
    <row r="965" spans="1:4">
      <c r="A965" s="13"/>
      <c r="D965" s="1"/>
    </row>
    <row r="966" spans="1:4">
      <c r="A966" s="9"/>
      <c r="D966" s="1"/>
    </row>
    <row r="967" spans="1:4">
      <c r="A967" s="13"/>
      <c r="D967" s="1"/>
    </row>
    <row r="968" spans="1:4">
      <c r="A968" s="9"/>
      <c r="D968" s="1"/>
    </row>
    <row r="969" spans="1:4">
      <c r="A969" s="13"/>
      <c r="D969" s="1"/>
    </row>
    <row r="970" spans="1:4">
      <c r="A970" s="9"/>
      <c r="D970" s="1"/>
    </row>
    <row r="971" spans="1:4">
      <c r="A971" s="13"/>
      <c r="D971" s="1"/>
    </row>
    <row r="972" spans="1:4">
      <c r="A972" s="9"/>
      <c r="D972" s="1"/>
    </row>
    <row r="973" spans="1:4">
      <c r="A973" s="13"/>
      <c r="D973" s="1"/>
    </row>
    <row r="974" spans="1:4">
      <c r="A974" s="9"/>
      <c r="D974" s="1"/>
    </row>
    <row r="975" spans="1:4">
      <c r="A975" s="13"/>
      <c r="D975" s="1"/>
    </row>
    <row r="976" spans="1:4">
      <c r="A976" s="9"/>
      <c r="D976" s="1"/>
    </row>
    <row r="977" spans="1:4">
      <c r="A977" s="13"/>
      <c r="D977" s="1"/>
    </row>
    <row r="978" spans="1:4">
      <c r="A978" s="9"/>
      <c r="D978" s="1"/>
    </row>
    <row r="979" spans="1:4">
      <c r="A979" s="13"/>
      <c r="D979" s="1"/>
    </row>
    <row r="980" spans="1:4">
      <c r="A980" s="9"/>
      <c r="D980" s="1"/>
    </row>
    <row r="981" spans="1:4">
      <c r="A981" s="13"/>
      <c r="D981" s="1"/>
    </row>
    <row r="982" spans="1:4">
      <c r="A982" s="9"/>
      <c r="D982" s="1"/>
    </row>
    <row r="983" spans="1:4">
      <c r="A983" s="13"/>
      <c r="D983" s="1"/>
    </row>
    <row r="984" spans="1:4">
      <c r="A984" s="9"/>
      <c r="D984" s="1"/>
    </row>
    <row r="985" spans="1:4">
      <c r="A985" s="13"/>
      <c r="D985" s="1"/>
    </row>
    <row r="986" spans="1:4">
      <c r="A986" s="9"/>
      <c r="D986" s="1"/>
    </row>
    <row r="987" spans="1:4">
      <c r="A987" s="13"/>
      <c r="D987" s="1"/>
    </row>
    <row r="988" spans="1:4">
      <c r="A988" s="9"/>
      <c r="D988" s="1"/>
    </row>
    <row r="989" spans="1:4">
      <c r="A989" s="13"/>
      <c r="D989" s="1"/>
    </row>
    <row r="990" spans="1:4">
      <c r="A990" s="9"/>
      <c r="D990" s="1"/>
    </row>
    <row r="991" spans="1:4">
      <c r="A991" s="13"/>
      <c r="D991" s="1"/>
    </row>
    <row r="992" spans="1:4">
      <c r="A992" s="9"/>
      <c r="D992" s="1"/>
    </row>
    <row r="993" spans="1:4">
      <c r="A993" s="13"/>
      <c r="D993" s="1"/>
    </row>
    <row r="994" spans="1:4">
      <c r="A994" s="9"/>
      <c r="D994" s="1"/>
    </row>
    <row r="995" spans="1:4">
      <c r="A995" s="13"/>
      <c r="D995" s="1"/>
    </row>
    <row r="996" spans="1:4">
      <c r="A996" s="112"/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</sheetData>
  <mergeCells count="7">
    <mergeCell ref="T3:U3"/>
    <mergeCell ref="X3:Y3"/>
    <mergeCell ref="T4:U4"/>
    <mergeCell ref="U19:V19"/>
    <mergeCell ref="U20:V20"/>
    <mergeCell ref="N31:O31"/>
    <mergeCell ref="N32:O32"/>
  </mergeCells>
  <conditionalFormatting sqref="J17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3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4">
    <cfRule type="colorScale" priority="10">
      <colorScale>
        <cfvo type="min"/>
        <cfvo type="formula" val="$J$24"/>
        <cfvo type="max"/>
        <color rgb="FFF8696B"/>
        <color rgb="FFFFEB84"/>
        <color rgb="FF63BE7B"/>
      </colorScale>
    </cfRule>
    <cfRule type="colorScale" priority="5">
      <colorScale>
        <cfvo type="formula" val="$J$24"/>
        <cfvo type="formula" val="$J$24"/>
        <color rgb="FFF8696B"/>
        <color rgb="FF63BE7B"/>
      </colorScale>
    </cfRule>
  </conditionalFormatting>
  <conditionalFormatting sqref="L24">
    <cfRule type="colorScale" priority="7">
      <colorScale>
        <cfvo type="formula" val="$M$24"/>
        <cfvo type="formula" val="$M$24"/>
        <color rgb="FFF8696B"/>
        <color rgb="FF63BE7B"/>
      </colorScale>
    </cfRule>
  </conditionalFormatting>
  <pageMargins left="0.511811024" right="0.511811024" top="0.787401575" bottom="0.787401575" header="0.31496062" footer="0.31496062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7"/>
  <sheetViews>
    <sheetView workbookViewId="0">
      <selection activeCell="V4" sqref="V4"/>
    </sheetView>
  </sheetViews>
  <sheetFormatPr defaultColWidth="9" defaultRowHeight="15"/>
  <cols>
    <col min="1" max="1" width="16.5714285714286" style="1" customWidth="1"/>
    <col min="2" max="2" width="7.42857142857143" style="2" customWidth="1"/>
    <col min="3" max="3" width="9.14285714285714" style="1"/>
    <col min="4" max="4" width="9.14285714285714" style="3"/>
    <col min="5" max="5" width="9.42857142857143" style="4" customWidth="1"/>
    <col min="7" max="7" width="9.14285714285714" style="1"/>
    <col min="10" max="11" width="9.14285714285714" customWidth="1"/>
    <col min="13" max="13" width="8.71428571428571" customWidth="1"/>
    <col min="14" max="14" width="11.2857142857143" customWidth="1"/>
    <col min="15" max="15" width="10.5714285714286" customWidth="1"/>
    <col min="19" max="19" width="3.28571428571429" customWidth="1"/>
    <col min="22" max="22" width="11.4285714285714" customWidth="1"/>
    <col min="24" max="25" width="13.1428571428571" customWidth="1"/>
  </cols>
  <sheetData>
    <row r="1" ht="16.5" spans="1:6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</row>
    <row r="2" ht="15.75" spans="1:12">
      <c r="A2" s="9">
        <v>-1</v>
      </c>
      <c r="B2" s="2">
        <f t="shared" ref="B2:B65" si="0">IF(A2&gt;0,1,0)</f>
        <v>0</v>
      </c>
      <c r="C2" s="1">
        <f>SUM($A$2:A2)</f>
        <v>-1</v>
      </c>
      <c r="D2" s="1">
        <f t="shared" ref="D2:D65" si="1">MAX(C2,D1)</f>
        <v>-1</v>
      </c>
      <c r="E2" s="10">
        <f t="shared" ref="E2:E65" si="2">IF(C2&lt;C1,C2-D2,"")</f>
        <v>0</v>
      </c>
      <c r="F2" s="11" t="s">
        <v>6</v>
      </c>
      <c r="G2" s="12"/>
      <c r="K2" s="54"/>
      <c r="L2" s="54"/>
    </row>
    <row r="3" ht="15.75" spans="1:25">
      <c r="A3" s="13">
        <v>0.909999966621399</v>
      </c>
      <c r="B3" s="2">
        <f t="shared" si="0"/>
        <v>1</v>
      </c>
      <c r="C3" s="1">
        <f>SUM($A$2:A3)</f>
        <v>-0.0900000333786011</v>
      </c>
      <c r="D3" s="1">
        <f t="shared" si="1"/>
        <v>-0.0900000333786011</v>
      </c>
      <c r="E3" s="10" t="str">
        <f t="shared" si="2"/>
        <v/>
      </c>
      <c r="F3" s="14" t="s">
        <v>7</v>
      </c>
      <c r="G3" s="15">
        <v>100</v>
      </c>
      <c r="K3" s="55"/>
      <c r="L3" s="55"/>
      <c r="T3" s="81" t="s">
        <v>8</v>
      </c>
      <c r="U3" s="82"/>
      <c r="V3" s="83">
        <v>2</v>
      </c>
      <c r="X3" s="84" t="s">
        <v>9</v>
      </c>
      <c r="Y3" s="84"/>
    </row>
    <row r="4" ht="15.75" spans="1:25">
      <c r="A4" s="9">
        <v>0.909999966621399</v>
      </c>
      <c r="B4" s="2">
        <f t="shared" si="0"/>
        <v>1</v>
      </c>
      <c r="C4" s="1">
        <f>SUM($A$2:A4)</f>
        <v>0.819999933242798</v>
      </c>
      <c r="D4" s="1">
        <f t="shared" si="1"/>
        <v>0.819999933242798</v>
      </c>
      <c r="E4" s="10" t="str">
        <f t="shared" si="2"/>
        <v/>
      </c>
      <c r="F4" s="14" t="s">
        <v>10</v>
      </c>
      <c r="G4" s="16">
        <f>AVERAGE(A2:A101)</f>
        <v>0.146599994897842</v>
      </c>
      <c r="K4" s="55"/>
      <c r="L4" s="55"/>
      <c r="T4" s="40" t="s">
        <v>11</v>
      </c>
      <c r="U4" s="85"/>
      <c r="V4" s="86">
        <v>18</v>
      </c>
      <c r="X4" s="87" t="s">
        <v>12</v>
      </c>
      <c r="Y4" s="110">
        <f>Q17</f>
        <v>0.590163934426229</v>
      </c>
    </row>
    <row r="5" ht="15.75" spans="1:25">
      <c r="A5" s="13">
        <v>0.909999966621399</v>
      </c>
      <c r="B5" s="2">
        <f t="shared" si="0"/>
        <v>1</v>
      </c>
      <c r="C5" s="1">
        <f>SUM($A$2:A5)</f>
        <v>1.7299998998642</v>
      </c>
      <c r="D5" s="1">
        <f t="shared" si="1"/>
        <v>1.7299998998642</v>
      </c>
      <c r="E5" s="10" t="str">
        <f t="shared" si="2"/>
        <v/>
      </c>
      <c r="F5" s="17" t="s">
        <v>13</v>
      </c>
      <c r="G5" s="18">
        <f>STDEVP(A2:A101)</f>
        <v>0.917137084494529</v>
      </c>
      <c r="K5" s="55"/>
      <c r="L5" s="55"/>
      <c r="T5" s="36" t="s">
        <v>14</v>
      </c>
      <c r="U5" s="88" t="s">
        <v>15</v>
      </c>
      <c r="V5" s="89" t="s">
        <v>16</v>
      </c>
      <c r="X5" s="87" t="s">
        <v>17</v>
      </c>
      <c r="Y5" s="111">
        <f>AVERAGEIF(B:B,1,A:A)</f>
        <v>0.879259251885944</v>
      </c>
    </row>
    <row r="6" ht="15.75" spans="1:25">
      <c r="A6" s="9">
        <v>-1</v>
      </c>
      <c r="B6" s="2">
        <f t="shared" si="0"/>
        <v>0</v>
      </c>
      <c r="C6" s="1">
        <f>SUM($A$2:A6)</f>
        <v>0.729999899864197</v>
      </c>
      <c r="D6" s="1">
        <f t="shared" si="1"/>
        <v>1.7299998998642</v>
      </c>
      <c r="E6" s="10">
        <f t="shared" si="2"/>
        <v>-1</v>
      </c>
      <c r="K6" s="55"/>
      <c r="L6" s="55"/>
      <c r="T6" s="90">
        <f>2</f>
        <v>2</v>
      </c>
      <c r="U6" s="53" t="s">
        <v>18</v>
      </c>
      <c r="V6" s="91">
        <f ca="1">(SUM(INDIRECT("A"&amp;ROW(A2)&amp;":A"&amp;ROW(A2)+$V$4-1))/100)*$V$3</f>
        <v>0.0903999996185303</v>
      </c>
      <c r="X6" s="87" t="s">
        <v>19</v>
      </c>
      <c r="Y6" s="110">
        <f>O13+O18</f>
        <v>0.109071033899901</v>
      </c>
    </row>
    <row r="7" spans="1:22">
      <c r="A7" s="13">
        <v>0.870000004768372</v>
      </c>
      <c r="B7" s="2">
        <f t="shared" si="0"/>
        <v>1</v>
      </c>
      <c r="C7" s="1">
        <f>SUM($A$2:A7)</f>
        <v>1.59999990463257</v>
      </c>
      <c r="D7" s="1">
        <f t="shared" si="1"/>
        <v>1.7299998998642</v>
      </c>
      <c r="E7" s="10" t="str">
        <f t="shared" si="2"/>
        <v/>
      </c>
      <c r="F7" s="19" t="s">
        <v>20</v>
      </c>
      <c r="G7" s="20"/>
      <c r="K7" s="55"/>
      <c r="L7" s="55"/>
      <c r="T7" s="90">
        <f>T6+$V$4</f>
        <v>20</v>
      </c>
      <c r="U7" s="53" t="s">
        <v>21</v>
      </c>
      <c r="V7" s="91">
        <f ca="1">(SUM(INDIRECT("A"&amp;T7&amp;":A"&amp;ROW(INDIRECT("A"&amp;T7))+$V$4-1))/100)*$V$3</f>
        <v>0.160200002193451</v>
      </c>
    </row>
    <row r="8" spans="1:22">
      <c r="A8" s="9">
        <v>-1</v>
      </c>
      <c r="B8" s="2">
        <f t="shared" si="0"/>
        <v>0</v>
      </c>
      <c r="C8" s="1">
        <f>SUM($A$2:A8)</f>
        <v>0.599999904632568</v>
      </c>
      <c r="D8" s="1">
        <f t="shared" si="1"/>
        <v>1.7299998998642</v>
      </c>
      <c r="E8" s="10">
        <f t="shared" si="2"/>
        <v>-1.12999999523163</v>
      </c>
      <c r="F8" s="21" t="s">
        <v>7</v>
      </c>
      <c r="G8" s="22">
        <v>100</v>
      </c>
      <c r="K8" s="55"/>
      <c r="L8" s="55"/>
      <c r="T8" s="90">
        <f>T7+$V$4</f>
        <v>38</v>
      </c>
      <c r="U8" s="53" t="s">
        <v>22</v>
      </c>
      <c r="V8" s="91">
        <f ca="1">(SUM(INDIRECT("A"&amp;T8&amp;":A"&amp;ROW(INDIRECT("A"&amp;T8))+$V$4-1))/100)*$V$3</f>
        <v>0.132599992752075</v>
      </c>
    </row>
    <row r="9" spans="1:22">
      <c r="A9" s="13">
        <v>0.850000023841858</v>
      </c>
      <c r="B9" s="2">
        <f t="shared" si="0"/>
        <v>1</v>
      </c>
      <c r="C9" s="1">
        <f>SUM($A$2:A9)</f>
        <v>1.44999992847443</v>
      </c>
      <c r="D9" s="1">
        <f t="shared" si="1"/>
        <v>1.7299998998642</v>
      </c>
      <c r="E9" s="10" t="str">
        <f t="shared" si="2"/>
        <v/>
      </c>
      <c r="F9" s="21" t="s">
        <v>10</v>
      </c>
      <c r="G9" s="23">
        <f>AVERAGE(A102:A201)</f>
        <v>0.0638554182397314</v>
      </c>
      <c r="K9" s="55"/>
      <c r="L9" s="55"/>
      <c r="T9" s="90">
        <f>T8+$V$4</f>
        <v>56</v>
      </c>
      <c r="U9" s="53" t="s">
        <v>23</v>
      </c>
      <c r="V9" s="91">
        <f ca="1">(SUM(INDIRECT("A"&amp;T9&amp;":A"&amp;ROW(INDIRECT("A"&amp;T9))+$V$4-1))/100)*$V$3</f>
        <v>0.0159999990463257</v>
      </c>
    </row>
    <row r="10" ht="15.75" spans="1:22">
      <c r="A10" s="9">
        <v>0.850000023841858</v>
      </c>
      <c r="B10" s="2">
        <f t="shared" si="0"/>
        <v>1</v>
      </c>
      <c r="C10" s="1">
        <f>SUM($A$2:A10)</f>
        <v>2.29999995231628</v>
      </c>
      <c r="D10" s="1">
        <f t="shared" si="1"/>
        <v>2.29999995231628</v>
      </c>
      <c r="E10" s="10" t="str">
        <f t="shared" si="2"/>
        <v/>
      </c>
      <c r="F10" s="24" t="s">
        <v>13</v>
      </c>
      <c r="G10" s="25">
        <f>STDEVP(A102:A201)</f>
        <v>0.931342894541927</v>
      </c>
      <c r="K10" s="55"/>
      <c r="L10" s="55"/>
      <c r="T10" s="90">
        <f>T9+$V$4</f>
        <v>74</v>
      </c>
      <c r="U10" s="53" t="s">
        <v>24</v>
      </c>
      <c r="V10" s="91">
        <f ca="1">(SUM(INDIRECT("A"&amp;T10&amp;":A"&amp;ROW(INDIRECT("A"&amp;T10))+$V$4-1))/100)*$V$3</f>
        <v>-0.0954000020027161</v>
      </c>
    </row>
    <row r="11" ht="15.75" spans="1:22">
      <c r="A11" s="13">
        <v>0.879999995231628</v>
      </c>
      <c r="B11" s="2">
        <f t="shared" si="0"/>
        <v>1</v>
      </c>
      <c r="C11" s="1">
        <f>SUM($A$2:A11)</f>
        <v>3.17999994754791</v>
      </c>
      <c r="D11" s="1">
        <f t="shared" si="1"/>
        <v>3.17999994754791</v>
      </c>
      <c r="E11" s="10" t="str">
        <f t="shared" si="2"/>
        <v/>
      </c>
      <c r="T11" s="90">
        <f>T10+$V$4</f>
        <v>92</v>
      </c>
      <c r="U11" s="53" t="s">
        <v>25</v>
      </c>
      <c r="V11" s="91">
        <f ca="1">(SUM(INDIRECT("A"&amp;T11&amp;":A"&amp;ROW(INDIRECT("A"&amp;T11))+$V$4-1))/100)*$V$3</f>
        <v>-0.0194000029563904</v>
      </c>
    </row>
    <row r="12" spans="1:22">
      <c r="A12" s="9">
        <v>-1</v>
      </c>
      <c r="B12" s="2">
        <f t="shared" si="0"/>
        <v>0</v>
      </c>
      <c r="C12" s="1">
        <f>SUM($A$2:A12)</f>
        <v>2.17999994754791</v>
      </c>
      <c r="D12" s="1">
        <f t="shared" si="1"/>
        <v>3.17999994754791</v>
      </c>
      <c r="E12" s="10">
        <f t="shared" si="2"/>
        <v>-1</v>
      </c>
      <c r="F12" s="26" t="s">
        <v>26</v>
      </c>
      <c r="G12" s="27"/>
      <c r="T12" s="90">
        <f>T11+$V$4</f>
        <v>110</v>
      </c>
      <c r="U12" s="53" t="s">
        <v>27</v>
      </c>
      <c r="V12" s="91">
        <f ca="1">(SUM(INDIRECT("A"&amp;T12&amp;":A"&amp;ROW(INDIRECT("A"&amp;T12))+$V$4-1))/100)*$V$3</f>
        <v>0.055799994468689</v>
      </c>
    </row>
    <row r="13" spans="1:22">
      <c r="A13" s="13">
        <v>0.879999995231628</v>
      </c>
      <c r="B13" s="2">
        <f t="shared" si="0"/>
        <v>1</v>
      </c>
      <c r="C13" s="1">
        <f>SUM($A$2:A13)</f>
        <v>3.05999994277954</v>
      </c>
      <c r="D13" s="1">
        <f t="shared" si="1"/>
        <v>3.17999994754791</v>
      </c>
      <c r="E13" s="10" t="str">
        <f t="shared" si="2"/>
        <v/>
      </c>
      <c r="F13" s="28" t="s">
        <v>7</v>
      </c>
      <c r="G13" s="29">
        <f>COUNT(A202:A301)</f>
        <v>0</v>
      </c>
      <c r="L13" s="55"/>
      <c r="T13" s="90">
        <f>T12+$V$4</f>
        <v>128</v>
      </c>
      <c r="U13" s="53" t="s">
        <v>28</v>
      </c>
      <c r="V13" s="91">
        <f ca="1">(SUM(INDIRECT("A"&amp;T13&amp;":A"&amp;ROW(INDIRECT("A"&amp;T13))+$V$4-1))/100)*$V$3</f>
        <v>0.0132000017166138</v>
      </c>
    </row>
    <row r="14" spans="1:22">
      <c r="A14" s="9">
        <v>0.879999995231628</v>
      </c>
      <c r="B14" s="2">
        <f t="shared" si="0"/>
        <v>1</v>
      </c>
      <c r="C14" s="1">
        <f>SUM($A$2:A14)</f>
        <v>3.93999993801117</v>
      </c>
      <c r="D14" s="1">
        <f t="shared" si="1"/>
        <v>3.93999993801117</v>
      </c>
      <c r="E14" s="10" t="str">
        <f t="shared" si="2"/>
        <v/>
      </c>
      <c r="F14" s="28" t="s">
        <v>10</v>
      </c>
      <c r="G14" s="30" t="e">
        <f>AVERAGE(A202:A301)</f>
        <v>#DIV/0!</v>
      </c>
      <c r="T14" s="90">
        <f>T13+$V$4</f>
        <v>146</v>
      </c>
      <c r="U14" s="53" t="s">
        <v>29</v>
      </c>
      <c r="V14" s="91">
        <f ca="1">(SUM(INDIRECT("A"&amp;T14&amp;":A"&amp;ROW(INDIRECT("A"&amp;T14))+$V$4-1))/100)*$V$3</f>
        <v>-0.0225999999046326</v>
      </c>
    </row>
    <row r="15" ht="15.75" spans="1:22">
      <c r="A15" s="13">
        <v>0.830000042915344</v>
      </c>
      <c r="B15" s="2">
        <f t="shared" si="0"/>
        <v>1</v>
      </c>
      <c r="C15" s="1">
        <f>SUM($A$2:A15)</f>
        <v>4.76999998092651</v>
      </c>
      <c r="D15" s="1">
        <f t="shared" si="1"/>
        <v>4.76999998092651</v>
      </c>
      <c r="E15" s="10" t="str">
        <f t="shared" si="2"/>
        <v/>
      </c>
      <c r="F15" s="31" t="s">
        <v>13</v>
      </c>
      <c r="G15" s="32" t="e">
        <f>STDEVP(A202:A301)</f>
        <v>#DIV/0!</v>
      </c>
      <c r="T15" s="90">
        <f>T14+$V$4</f>
        <v>164</v>
      </c>
      <c r="U15" s="53" t="s">
        <v>30</v>
      </c>
      <c r="V15" s="91">
        <f ca="1">(SUM(INDIRECT("A"&amp;T15&amp;":A"&amp;ROW(INDIRECT("A"&amp;T15))+$V$4-1))/100)*$V$3</f>
        <v>0.0153999996185303</v>
      </c>
    </row>
    <row r="16" ht="15.75" spans="1:22">
      <c r="A16" s="9">
        <v>0.870000004768372</v>
      </c>
      <c r="B16" s="2">
        <f t="shared" si="0"/>
        <v>1</v>
      </c>
      <c r="C16" s="1">
        <f>SUM($A$2:A16)</f>
        <v>5.63999998569489</v>
      </c>
      <c r="D16" s="1">
        <f t="shared" si="1"/>
        <v>5.63999998569489</v>
      </c>
      <c r="E16" s="10" t="str">
        <f t="shared" si="2"/>
        <v/>
      </c>
      <c r="H16" s="33" t="s">
        <v>31</v>
      </c>
      <c r="I16" s="56"/>
      <c r="J16" s="57"/>
      <c r="K16" s="58" t="s">
        <v>32</v>
      </c>
      <c r="L16" s="59"/>
      <c r="M16" s="60"/>
      <c r="N16" s="61"/>
      <c r="O16" s="62" t="s">
        <v>33</v>
      </c>
      <c r="P16" s="61"/>
      <c r="Q16" s="61"/>
      <c r="R16" s="92"/>
      <c r="T16" s="90"/>
      <c r="U16" s="88" t="s">
        <v>34</v>
      </c>
      <c r="V16" s="93">
        <f ca="1">SUM(V6:V15)</f>
        <v>0.346199984550476</v>
      </c>
    </row>
    <row r="17" spans="1:22">
      <c r="A17" s="13">
        <v>-1</v>
      </c>
      <c r="B17" s="2">
        <f t="shared" si="0"/>
        <v>0</v>
      </c>
      <c r="C17" s="1">
        <f>SUM($A$2:A17)</f>
        <v>4.63999998569489</v>
      </c>
      <c r="D17" s="1">
        <f t="shared" si="1"/>
        <v>5.63999998569489</v>
      </c>
      <c r="E17" s="10">
        <f t="shared" si="2"/>
        <v>-1</v>
      </c>
      <c r="F17" s="34" t="s">
        <v>35</v>
      </c>
      <c r="G17" s="35"/>
      <c r="H17" s="36" t="s">
        <v>36</v>
      </c>
      <c r="I17" t="s">
        <v>37</v>
      </c>
      <c r="J17" s="63">
        <f>G4+J18</f>
        <v>0.326355560347377</v>
      </c>
      <c r="K17" s="36" t="s">
        <v>36</v>
      </c>
      <c r="L17" t="s">
        <v>37</v>
      </c>
      <c r="M17" s="64">
        <f>G9+M18</f>
        <v>0.246395271295678</v>
      </c>
      <c r="N17" s="65" t="s">
        <v>7</v>
      </c>
      <c r="O17" s="66">
        <f>COUNT(A:A)</f>
        <v>183</v>
      </c>
      <c r="P17" t="s">
        <v>38</v>
      </c>
      <c r="Q17" s="94">
        <f>AVERAGE(B2:B401)</f>
        <v>0.590163934426229</v>
      </c>
      <c r="R17" s="95"/>
      <c r="T17" s="67"/>
      <c r="U17" s="88" t="s">
        <v>39</v>
      </c>
      <c r="V17" s="93">
        <f ca="1">AVERAGE(V6:V15)</f>
        <v>0.0346199984550476</v>
      </c>
    </row>
    <row r="18" ht="15.75" spans="1:22">
      <c r="A18" s="9">
        <v>-1</v>
      </c>
      <c r="B18" s="2">
        <f t="shared" si="0"/>
        <v>0</v>
      </c>
      <c r="C18" s="1">
        <f>SUM($A$2:A18)</f>
        <v>3.63999998569489</v>
      </c>
      <c r="D18" s="1">
        <f t="shared" si="1"/>
        <v>5.63999998569489</v>
      </c>
      <c r="E18" s="10">
        <f t="shared" si="2"/>
        <v>-2</v>
      </c>
      <c r="F18" s="37" t="s">
        <v>7</v>
      </c>
      <c r="G18" s="38">
        <f>COUNT(A302:A401)</f>
        <v>0</v>
      </c>
      <c r="H18" s="36" t="s">
        <v>40</v>
      </c>
      <c r="I18" t="s">
        <v>41</v>
      </c>
      <c r="J18" s="63">
        <f>CONFIDENCE(0.05,G5,G3)</f>
        <v>0.179755565449534</v>
      </c>
      <c r="K18" s="36" t="s">
        <v>40</v>
      </c>
      <c r="L18" t="s">
        <v>41</v>
      </c>
      <c r="M18" s="64">
        <f>CONFIDENCE(0.05,G10,G8)</f>
        <v>0.182539853055946</v>
      </c>
      <c r="N18" s="67" t="s">
        <v>19</v>
      </c>
      <c r="O18" s="63">
        <f>AVERAGE(A:A)</f>
        <v>0.109071033899901</v>
      </c>
      <c r="P18" t="s">
        <v>42</v>
      </c>
      <c r="Q18" s="94">
        <f>1-Q17</f>
        <v>0.409836065573771</v>
      </c>
      <c r="R18" s="95"/>
      <c r="T18" s="75"/>
      <c r="U18" s="96" t="s">
        <v>13</v>
      </c>
      <c r="V18" s="97">
        <f ca="1">STDEVP(V6:V15)</f>
        <v>0.0729402739641554</v>
      </c>
    </row>
    <row r="19" ht="15.75" spans="1:22">
      <c r="A19" s="13">
        <v>0.879999995231628</v>
      </c>
      <c r="B19" s="2">
        <f t="shared" si="0"/>
        <v>1</v>
      </c>
      <c r="C19" s="1">
        <f>SUM($A$2:A19)</f>
        <v>4.51999998092651</v>
      </c>
      <c r="D19" s="1">
        <f t="shared" si="1"/>
        <v>5.63999998569489</v>
      </c>
      <c r="E19" s="10" t="str">
        <f t="shared" si="2"/>
        <v/>
      </c>
      <c r="F19" s="37" t="s">
        <v>10</v>
      </c>
      <c r="G19" s="39" t="e">
        <f>AVERAGE(A302:A401)</f>
        <v>#DIV/0!</v>
      </c>
      <c r="H19" s="40" t="s">
        <v>43</v>
      </c>
      <c r="I19" s="68" t="s">
        <v>44</v>
      </c>
      <c r="J19" s="69">
        <f>G4-J18</f>
        <v>-0.033155570551692</v>
      </c>
      <c r="K19" s="40" t="s">
        <v>43</v>
      </c>
      <c r="L19" s="68" t="s">
        <v>44</v>
      </c>
      <c r="M19" s="70">
        <f>G9-M18</f>
        <v>-0.118684434816215</v>
      </c>
      <c r="N19" s="67" t="s">
        <v>13</v>
      </c>
      <c r="O19" s="63">
        <f>_xlfn.STDEV.S(A:A)</f>
        <v>0.927061826575068</v>
      </c>
      <c r="P19" t="s">
        <v>45</v>
      </c>
      <c r="Q19" s="98">
        <f>SUM(A:A)</f>
        <v>19.9599992036819</v>
      </c>
      <c r="R19" s="95"/>
      <c r="T19" s="99" t="s">
        <v>46</v>
      </c>
      <c r="U19" s="100" t="s">
        <v>47</v>
      </c>
      <c r="V19" s="101"/>
    </row>
    <row r="20" ht="15.75" spans="1:22">
      <c r="A20" s="9">
        <v>-1</v>
      </c>
      <c r="B20" s="2">
        <f t="shared" si="0"/>
        <v>0</v>
      </c>
      <c r="C20" s="1">
        <f>SUM($A$2:A20)</f>
        <v>3.51999998092651</v>
      </c>
      <c r="D20" s="1">
        <f t="shared" si="1"/>
        <v>5.63999998569489</v>
      </c>
      <c r="E20" s="10">
        <f t="shared" si="2"/>
        <v>-2.12000000476837</v>
      </c>
      <c r="F20" s="41" t="s">
        <v>13</v>
      </c>
      <c r="G20" s="42" t="e">
        <f>STDEVP(A302:A401)</f>
        <v>#DIV/0!</v>
      </c>
      <c r="H20" s="33" t="s">
        <v>48</v>
      </c>
      <c r="I20" s="56"/>
      <c r="J20" s="57"/>
      <c r="K20" s="58" t="s">
        <v>49</v>
      </c>
      <c r="L20" s="59"/>
      <c r="M20" s="59"/>
      <c r="N20" s="67" t="s">
        <v>50</v>
      </c>
      <c r="O20" s="63">
        <f>CONFIDENCE(0.05,O19,O17)</f>
        <v>0.134317080898847</v>
      </c>
      <c r="Q20" s="102"/>
      <c r="R20" s="95"/>
      <c r="T20" s="103">
        <v>0.5</v>
      </c>
      <c r="U20" s="104">
        <f ca="1">EXP(-2*V17*T20/(V18^2))</f>
        <v>0.00149269560576153</v>
      </c>
      <c r="V20" s="105"/>
    </row>
    <row r="21" ht="15.75" spans="1:18">
      <c r="A21" s="13">
        <v>0.860000014305115</v>
      </c>
      <c r="B21" s="2">
        <f t="shared" si="0"/>
        <v>1</v>
      </c>
      <c r="C21" s="1">
        <f>SUM($A$2:A21)</f>
        <v>4.37999999523163</v>
      </c>
      <c r="D21" s="1">
        <f t="shared" si="1"/>
        <v>5.63999998569489</v>
      </c>
      <c r="E21" s="10" t="str">
        <f t="shared" si="2"/>
        <v/>
      </c>
      <c r="H21" s="36" t="s">
        <v>36</v>
      </c>
      <c r="I21" t="s">
        <v>37</v>
      </c>
      <c r="J21" s="63" t="e">
        <f>G14+J22</f>
        <v>#DIV/0!</v>
      </c>
      <c r="K21" s="36" t="s">
        <v>36</v>
      </c>
      <c r="L21" t="s">
        <v>37</v>
      </c>
      <c r="M21" s="64" t="e">
        <f>G19+M22</f>
        <v>#DIV/0!</v>
      </c>
      <c r="N21" s="67" t="s">
        <v>51</v>
      </c>
      <c r="O21" s="63">
        <f>O18+O20</f>
        <v>0.243388114798748</v>
      </c>
      <c r="Q21" s="102"/>
      <c r="R21" s="95"/>
    </row>
    <row r="22" spans="1:18">
      <c r="A22" s="9">
        <v>0.889999985694885</v>
      </c>
      <c r="B22" s="2">
        <f t="shared" si="0"/>
        <v>1</v>
      </c>
      <c r="C22" s="1">
        <f>SUM($A$2:A22)</f>
        <v>5.26999998092651</v>
      </c>
      <c r="D22" s="1">
        <f t="shared" si="1"/>
        <v>5.63999998569489</v>
      </c>
      <c r="E22" s="10" t="str">
        <f t="shared" si="2"/>
        <v/>
      </c>
      <c r="F22" s="43" t="s">
        <v>52</v>
      </c>
      <c r="G22" s="44"/>
      <c r="H22" s="45" t="s">
        <v>40</v>
      </c>
      <c r="I22" t="s">
        <v>41</v>
      </c>
      <c r="J22" s="63" t="e">
        <f>CONFIDENCE(0.05,G15,G13)</f>
        <v>#DIV/0!</v>
      </c>
      <c r="K22" s="36" t="s">
        <v>40</v>
      </c>
      <c r="L22" t="s">
        <v>41</v>
      </c>
      <c r="M22" s="64" t="e">
        <f>CONFIDENCE(0.05,G20,G18)</f>
        <v>#DIV/0!</v>
      </c>
      <c r="N22" s="67" t="s">
        <v>53</v>
      </c>
      <c r="O22" s="63">
        <f>O18-O20</f>
        <v>-0.0252460469989453</v>
      </c>
      <c r="Q22" s="102"/>
      <c r="R22" s="95"/>
    </row>
    <row r="23" ht="15.75" spans="1:18">
      <c r="A23" s="13">
        <v>-1</v>
      </c>
      <c r="B23" s="2">
        <f t="shared" si="0"/>
        <v>0</v>
      </c>
      <c r="C23" s="1">
        <f>SUM($A$2:A23)</f>
        <v>4.26999998092651</v>
      </c>
      <c r="D23" s="1">
        <f t="shared" si="1"/>
        <v>5.63999998569489</v>
      </c>
      <c r="E23" s="10">
        <f t="shared" si="2"/>
        <v>-1.37000000476837</v>
      </c>
      <c r="F23" s="46" t="s">
        <v>7</v>
      </c>
      <c r="G23" s="47">
        <v>200</v>
      </c>
      <c r="H23" s="48" t="s">
        <v>43</v>
      </c>
      <c r="I23" s="68" t="s">
        <v>44</v>
      </c>
      <c r="J23" s="69" t="e">
        <f>G14-J22</f>
        <v>#DIV/0!</v>
      </c>
      <c r="K23" s="40" t="s">
        <v>43</v>
      </c>
      <c r="L23" s="68" t="s">
        <v>44</v>
      </c>
      <c r="M23" s="70" t="e">
        <f>G19-M22</f>
        <v>#DIV/0!</v>
      </c>
      <c r="N23" s="67" t="s">
        <v>54</v>
      </c>
      <c r="O23" s="63">
        <f>MAX(C:C)</f>
        <v>20.4099992513657</v>
      </c>
      <c r="R23" s="95"/>
    </row>
    <row r="24" ht="15.75" spans="1:18">
      <c r="A24" s="9">
        <v>0.870000004768372</v>
      </c>
      <c r="B24" s="2">
        <f t="shared" si="0"/>
        <v>1</v>
      </c>
      <c r="C24" s="1">
        <f>SUM($A$2:A24)</f>
        <v>5.13999998569489</v>
      </c>
      <c r="D24" s="1">
        <f t="shared" si="1"/>
        <v>5.63999998569489</v>
      </c>
      <c r="E24" s="10" t="str">
        <f t="shared" si="2"/>
        <v/>
      </c>
      <c r="F24" s="46" t="s">
        <v>10</v>
      </c>
      <c r="G24" s="49">
        <f>AVERAGE(A2:A201)</f>
        <v>0.109071033899901</v>
      </c>
      <c r="H24" s="50"/>
      <c r="I24" s="71"/>
      <c r="J24" s="71"/>
      <c r="K24" s="50"/>
      <c r="L24" s="71"/>
      <c r="M24" s="71"/>
      <c r="N24" s="67" t="s">
        <v>55</v>
      </c>
      <c r="O24" s="63">
        <f>MIN(C:C)</f>
        <v>-1</v>
      </c>
      <c r="R24" s="95"/>
    </row>
    <row r="25" ht="15.75" spans="1:18">
      <c r="A25" s="13">
        <v>0.830000042915344</v>
      </c>
      <c r="B25" s="2">
        <f t="shared" si="0"/>
        <v>1</v>
      </c>
      <c r="C25" s="1">
        <f>SUM($A$2:A25)</f>
        <v>5.97000002861023</v>
      </c>
      <c r="D25" s="1">
        <f t="shared" si="1"/>
        <v>5.97000002861023</v>
      </c>
      <c r="E25" s="10" t="str">
        <f t="shared" si="2"/>
        <v/>
      </c>
      <c r="F25" s="51" t="s">
        <v>13</v>
      </c>
      <c r="G25" s="52">
        <f>STDEVP(A2:A201)</f>
        <v>0.924525400955763</v>
      </c>
      <c r="H25" s="53"/>
      <c r="I25" s="53"/>
      <c r="J25" s="53"/>
      <c r="K25" s="53"/>
      <c r="L25" s="53"/>
      <c r="M25" s="53"/>
      <c r="N25" s="67" t="s">
        <v>56</v>
      </c>
      <c r="O25" s="63">
        <f>MIN(E:E)</f>
        <v>-8.4099999666214</v>
      </c>
      <c r="P25" s="65"/>
      <c r="Q25" s="106"/>
      <c r="R25" s="107"/>
    </row>
    <row r="26" spans="1:18">
      <c r="A26" s="9">
        <v>0.830000042915344</v>
      </c>
      <c r="B26" s="2">
        <f t="shared" si="0"/>
        <v>1</v>
      </c>
      <c r="C26" s="1">
        <f>SUM($A$2:A26)</f>
        <v>6.80000007152557</v>
      </c>
      <c r="D26" s="1">
        <f t="shared" si="1"/>
        <v>6.80000007152557</v>
      </c>
      <c r="E26" s="10" t="str">
        <f t="shared" si="2"/>
        <v/>
      </c>
      <c r="H26" s="53"/>
      <c r="I26" s="53"/>
      <c r="J26" s="72"/>
      <c r="K26" s="53"/>
      <c r="L26" s="72"/>
      <c r="M26" s="53"/>
      <c r="N26" s="67" t="s">
        <v>57</v>
      </c>
      <c r="O26" s="73">
        <f>-(100/O25)</f>
        <v>11.8906064681203</v>
      </c>
      <c r="P26" s="67"/>
      <c r="Q26" s="53"/>
      <c r="R26" s="108"/>
    </row>
    <row r="27" spans="1:18">
      <c r="A27" s="13">
        <v>0.860000014305115</v>
      </c>
      <c r="B27" s="2">
        <f t="shared" si="0"/>
        <v>1</v>
      </c>
      <c r="C27" s="1">
        <f>SUM($A$2:A27)</f>
        <v>7.66000008583069</v>
      </c>
      <c r="D27" s="1">
        <f t="shared" si="1"/>
        <v>7.66000008583069</v>
      </c>
      <c r="E27" s="10" t="str">
        <f t="shared" si="2"/>
        <v/>
      </c>
      <c r="K27" s="53"/>
      <c r="L27" s="53"/>
      <c r="N27" s="67" t="s">
        <v>58</v>
      </c>
      <c r="O27" s="63">
        <f>-(50/O25)</f>
        <v>5.94530323406016</v>
      </c>
      <c r="P27" s="67"/>
      <c r="Q27" s="53"/>
      <c r="R27" s="108"/>
    </row>
    <row r="28" spans="1:18">
      <c r="A28" s="9">
        <v>-1</v>
      </c>
      <c r="B28" s="2">
        <f t="shared" si="0"/>
        <v>0</v>
      </c>
      <c r="C28" s="1">
        <f>SUM($A$2:A28)</f>
        <v>6.66000008583069</v>
      </c>
      <c r="D28" s="1">
        <f t="shared" si="1"/>
        <v>7.66000008583069</v>
      </c>
      <c r="E28" s="10">
        <f t="shared" si="2"/>
        <v>-1</v>
      </c>
      <c r="K28" s="53"/>
      <c r="L28" s="53"/>
      <c r="N28" s="67" t="s">
        <v>59</v>
      </c>
      <c r="O28" s="74">
        <f>O18/O19</f>
        <v>0.117652383879134</v>
      </c>
      <c r="P28" s="67"/>
      <c r="Q28" s="53"/>
      <c r="R28" s="108"/>
    </row>
    <row r="29" ht="15.75" spans="1:18">
      <c r="A29" s="13">
        <v>0.860000014305115</v>
      </c>
      <c r="B29" s="2">
        <f t="shared" si="0"/>
        <v>1</v>
      </c>
      <c r="C29" s="1">
        <f>SUM($A$2:A29)</f>
        <v>7.5200001001358</v>
      </c>
      <c r="D29" s="1">
        <f t="shared" si="1"/>
        <v>7.66000008583069</v>
      </c>
      <c r="E29" s="10" t="str">
        <f t="shared" si="2"/>
        <v/>
      </c>
      <c r="N29" s="75" t="s">
        <v>60</v>
      </c>
      <c r="O29" s="76">
        <f>1.96/SQRT(O17)</f>
        <v>0.144887369107096</v>
      </c>
      <c r="P29" s="75"/>
      <c r="Q29" s="68"/>
      <c r="R29" s="109"/>
    </row>
    <row r="30" ht="15.75" spans="1:5">
      <c r="A30" s="9">
        <v>0.860000014305115</v>
      </c>
      <c r="B30" s="2">
        <f t="shared" si="0"/>
        <v>1</v>
      </c>
      <c r="C30" s="1">
        <f>SUM($A$2:A30)</f>
        <v>8.38000011444092</v>
      </c>
      <c r="D30" s="1">
        <f t="shared" si="1"/>
        <v>8.38000011444092</v>
      </c>
      <c r="E30" s="10" t="str">
        <f t="shared" si="2"/>
        <v/>
      </c>
    </row>
    <row r="31" spans="1:15">
      <c r="A31" s="13">
        <v>0.860000014305115</v>
      </c>
      <c r="B31" s="2">
        <f t="shared" si="0"/>
        <v>1</v>
      </c>
      <c r="C31" s="1">
        <f>SUM($A$2:A31)</f>
        <v>9.24000012874603</v>
      </c>
      <c r="D31" s="1">
        <f t="shared" si="1"/>
        <v>9.24000012874603</v>
      </c>
      <c r="E31" s="10" t="str">
        <f t="shared" si="2"/>
        <v/>
      </c>
      <c r="N31" s="77" t="s">
        <v>61</v>
      </c>
      <c r="O31" s="78"/>
    </row>
    <row r="32" ht="15.75" spans="1:15">
      <c r="A32" s="9">
        <v>0.799999952316284</v>
      </c>
      <c r="B32" s="2">
        <f t="shared" si="0"/>
        <v>1</v>
      </c>
      <c r="C32" s="1">
        <f>SUM($A$2:A32)</f>
        <v>10.0400000810623</v>
      </c>
      <c r="D32" s="1">
        <f t="shared" si="1"/>
        <v>10.0400000810623</v>
      </c>
      <c r="E32" s="10" t="str">
        <f t="shared" si="2"/>
        <v/>
      </c>
      <c r="N32" s="79">
        <f>((1.96*O19)/O18)^2</f>
        <v>277.530475722753</v>
      </c>
      <c r="O32" s="80"/>
    </row>
    <row r="33" spans="1:5">
      <c r="A33" s="13">
        <v>0.860000014305115</v>
      </c>
      <c r="B33" s="2">
        <f t="shared" si="0"/>
        <v>1</v>
      </c>
      <c r="C33" s="1">
        <f>SUM($A$2:A33)</f>
        <v>10.9000000953674</v>
      </c>
      <c r="D33" s="1">
        <f t="shared" si="1"/>
        <v>10.9000000953674</v>
      </c>
      <c r="E33" s="10" t="str">
        <f t="shared" si="2"/>
        <v/>
      </c>
    </row>
    <row r="34" spans="1:5">
      <c r="A34" s="9">
        <v>0.860000014305115</v>
      </c>
      <c r="B34" s="2">
        <f t="shared" si="0"/>
        <v>1</v>
      </c>
      <c r="C34" s="1">
        <f>SUM($A$2:A34)</f>
        <v>11.7600001096725</v>
      </c>
      <c r="D34" s="1">
        <f t="shared" si="1"/>
        <v>11.7600001096725</v>
      </c>
      <c r="E34" s="10" t="str">
        <f t="shared" si="2"/>
        <v/>
      </c>
    </row>
    <row r="35" spans="1:5">
      <c r="A35" s="13">
        <v>0.909999966621399</v>
      </c>
      <c r="B35" s="2">
        <f t="shared" si="0"/>
        <v>1</v>
      </c>
      <c r="C35" s="1">
        <f>SUM($A$2:A35)</f>
        <v>12.6700000762939</v>
      </c>
      <c r="D35" s="1">
        <f t="shared" si="1"/>
        <v>12.6700000762939</v>
      </c>
      <c r="E35" s="10" t="str">
        <f t="shared" si="2"/>
        <v/>
      </c>
    </row>
    <row r="36" spans="1:5">
      <c r="A36" s="9">
        <v>0.860000014305115</v>
      </c>
      <c r="B36" s="2">
        <f t="shared" si="0"/>
        <v>1</v>
      </c>
      <c r="C36" s="1">
        <f>SUM($A$2:A36)</f>
        <v>13.5300000905991</v>
      </c>
      <c r="D36" s="1">
        <f t="shared" si="1"/>
        <v>13.5300000905991</v>
      </c>
      <c r="E36" s="10" t="str">
        <f t="shared" si="2"/>
        <v/>
      </c>
    </row>
    <row r="37" spans="1:5">
      <c r="A37" s="13">
        <v>-1</v>
      </c>
      <c r="B37" s="2">
        <f t="shared" si="0"/>
        <v>0</v>
      </c>
      <c r="C37" s="1">
        <f>SUM($A$2:A37)</f>
        <v>12.5300000905991</v>
      </c>
      <c r="D37" s="1">
        <f t="shared" si="1"/>
        <v>13.5300000905991</v>
      </c>
      <c r="E37" s="10">
        <f t="shared" si="2"/>
        <v>-1</v>
      </c>
    </row>
    <row r="38" spans="1:5">
      <c r="A38" s="9">
        <v>0.899999976158142</v>
      </c>
      <c r="B38" s="2">
        <f t="shared" si="0"/>
        <v>1</v>
      </c>
      <c r="C38" s="1">
        <f>SUM($A$2:A38)</f>
        <v>13.4300000667572</v>
      </c>
      <c r="D38" s="1">
        <f t="shared" si="1"/>
        <v>13.5300000905991</v>
      </c>
      <c r="E38" s="10" t="str">
        <f t="shared" si="2"/>
        <v/>
      </c>
    </row>
    <row r="39" spans="1:5">
      <c r="A39" s="13">
        <v>-1</v>
      </c>
      <c r="B39" s="2">
        <f t="shared" si="0"/>
        <v>0</v>
      </c>
      <c r="C39" s="1">
        <f>SUM($A$2:A39)</f>
        <v>12.4300000667572</v>
      </c>
      <c r="D39" s="1">
        <f t="shared" si="1"/>
        <v>13.5300000905991</v>
      </c>
      <c r="E39" s="10">
        <f t="shared" si="2"/>
        <v>-1.10000002384186</v>
      </c>
    </row>
    <row r="40" spans="1:5">
      <c r="A40" s="9">
        <v>0.879999995231628</v>
      </c>
      <c r="B40" s="2">
        <f t="shared" si="0"/>
        <v>1</v>
      </c>
      <c r="C40" s="1">
        <f>SUM($A$2:A40)</f>
        <v>13.3100000619888</v>
      </c>
      <c r="D40" s="1">
        <f t="shared" si="1"/>
        <v>13.5300000905991</v>
      </c>
      <c r="E40" s="10" t="str">
        <f t="shared" si="2"/>
        <v/>
      </c>
    </row>
    <row r="41" spans="1:5">
      <c r="A41" s="13">
        <v>-1</v>
      </c>
      <c r="B41" s="2">
        <f t="shared" si="0"/>
        <v>0</v>
      </c>
      <c r="C41" s="1">
        <f>SUM($A$2:A41)</f>
        <v>12.3100000619888</v>
      </c>
      <c r="D41" s="1">
        <f t="shared" si="1"/>
        <v>13.5300000905991</v>
      </c>
      <c r="E41" s="10">
        <f t="shared" si="2"/>
        <v>-1.22000002861023</v>
      </c>
    </row>
    <row r="42" spans="1:5">
      <c r="A42" s="9">
        <v>-1</v>
      </c>
      <c r="B42" s="2">
        <f t="shared" si="0"/>
        <v>0</v>
      </c>
      <c r="C42" s="1">
        <f>SUM($A$2:A42)</f>
        <v>11.3100000619888</v>
      </c>
      <c r="D42" s="1">
        <f t="shared" si="1"/>
        <v>13.5300000905991</v>
      </c>
      <c r="E42" s="10">
        <f t="shared" si="2"/>
        <v>-2.22000002861023</v>
      </c>
    </row>
    <row r="43" spans="1:5">
      <c r="A43" s="13">
        <v>0.909999966621399</v>
      </c>
      <c r="B43" s="2">
        <f t="shared" si="0"/>
        <v>1</v>
      </c>
      <c r="C43" s="1">
        <f>SUM($A$2:A43)</f>
        <v>12.2200000286102</v>
      </c>
      <c r="D43" s="1">
        <f t="shared" si="1"/>
        <v>13.5300000905991</v>
      </c>
      <c r="E43" s="10" t="str">
        <f t="shared" si="2"/>
        <v/>
      </c>
    </row>
    <row r="44" spans="1:5">
      <c r="A44" s="9">
        <v>0.889999985694885</v>
      </c>
      <c r="B44" s="2">
        <f t="shared" si="0"/>
        <v>1</v>
      </c>
      <c r="C44" s="1">
        <f>SUM($A$2:A44)</f>
        <v>13.1100000143051</v>
      </c>
      <c r="D44" s="1">
        <f t="shared" si="1"/>
        <v>13.5300000905991</v>
      </c>
      <c r="E44" s="10" t="str">
        <f t="shared" si="2"/>
        <v/>
      </c>
    </row>
    <row r="45" spans="1:5">
      <c r="A45" s="13">
        <v>0.879999995231628</v>
      </c>
      <c r="B45" s="2">
        <f t="shared" si="0"/>
        <v>1</v>
      </c>
      <c r="C45" s="1">
        <f>SUM($A$2:A45)</f>
        <v>13.9900000095367</v>
      </c>
      <c r="D45" s="1">
        <f t="shared" si="1"/>
        <v>13.9900000095367</v>
      </c>
      <c r="E45" s="10" t="str">
        <f t="shared" si="2"/>
        <v/>
      </c>
    </row>
    <row r="46" spans="1:5">
      <c r="A46" s="9">
        <v>0.889999985694885</v>
      </c>
      <c r="B46" s="2">
        <f t="shared" si="0"/>
        <v>1</v>
      </c>
      <c r="C46" s="1">
        <f>SUM($A$2:A46)</f>
        <v>14.8799999952316</v>
      </c>
      <c r="D46" s="1">
        <f t="shared" si="1"/>
        <v>14.8799999952316</v>
      </c>
      <c r="E46" s="10" t="str">
        <f t="shared" si="2"/>
        <v/>
      </c>
    </row>
    <row r="47" spans="1:5">
      <c r="A47" s="13">
        <v>0.909999966621399</v>
      </c>
      <c r="B47" s="2">
        <f t="shared" si="0"/>
        <v>1</v>
      </c>
      <c r="C47" s="1">
        <f>SUM($A$2:A47)</f>
        <v>15.789999961853</v>
      </c>
      <c r="D47" s="1">
        <f t="shared" si="1"/>
        <v>15.789999961853</v>
      </c>
      <c r="E47" s="10" t="str">
        <f t="shared" si="2"/>
        <v/>
      </c>
    </row>
    <row r="48" spans="1:5">
      <c r="A48" s="9">
        <v>0.909999966621399</v>
      </c>
      <c r="B48" s="2">
        <f t="shared" si="0"/>
        <v>1</v>
      </c>
      <c r="C48" s="1">
        <f>SUM($A$2:A48)</f>
        <v>16.6999999284744</v>
      </c>
      <c r="D48" s="1">
        <f t="shared" si="1"/>
        <v>16.6999999284744</v>
      </c>
      <c r="E48" s="10" t="str">
        <f t="shared" si="2"/>
        <v/>
      </c>
    </row>
    <row r="49" spans="1:5">
      <c r="A49" s="13">
        <v>-1</v>
      </c>
      <c r="B49" s="2">
        <f t="shared" si="0"/>
        <v>0</v>
      </c>
      <c r="C49" s="1">
        <f>SUM($A$2:A49)</f>
        <v>15.6999999284744</v>
      </c>
      <c r="D49" s="1">
        <f t="shared" si="1"/>
        <v>16.6999999284744</v>
      </c>
      <c r="E49" s="10">
        <f t="shared" si="2"/>
        <v>-1</v>
      </c>
    </row>
    <row r="50" spans="1:5">
      <c r="A50" s="9">
        <v>0.909999966621399</v>
      </c>
      <c r="B50" s="2">
        <f t="shared" si="0"/>
        <v>1</v>
      </c>
      <c r="C50" s="1">
        <f>SUM($A$2:A50)</f>
        <v>16.6099998950958</v>
      </c>
      <c r="D50" s="1">
        <f t="shared" si="1"/>
        <v>16.6999999284744</v>
      </c>
      <c r="E50" s="10" t="str">
        <f t="shared" si="2"/>
        <v/>
      </c>
    </row>
    <row r="51" spans="1:5">
      <c r="A51" s="13">
        <v>-1</v>
      </c>
      <c r="B51" s="2">
        <f t="shared" si="0"/>
        <v>0</v>
      </c>
      <c r="C51" s="1">
        <f>SUM($A$2:A51)</f>
        <v>15.6099998950958</v>
      </c>
      <c r="D51" s="1">
        <f t="shared" si="1"/>
        <v>16.6999999284744</v>
      </c>
      <c r="E51" s="10">
        <f t="shared" si="2"/>
        <v>-1.0900000333786</v>
      </c>
    </row>
    <row r="52" spans="1:5">
      <c r="A52" s="9">
        <v>0.799999952316284</v>
      </c>
      <c r="B52" s="2">
        <f t="shared" si="0"/>
        <v>1</v>
      </c>
      <c r="C52" s="1">
        <f>SUM($A$2:A52)</f>
        <v>16.4099998474121</v>
      </c>
      <c r="D52" s="1">
        <f t="shared" si="1"/>
        <v>16.6999999284744</v>
      </c>
      <c r="E52" s="10" t="str">
        <f t="shared" si="2"/>
        <v/>
      </c>
    </row>
    <row r="53" spans="1:5">
      <c r="A53" s="13">
        <v>0.909999966621399</v>
      </c>
      <c r="B53" s="2">
        <f t="shared" si="0"/>
        <v>1</v>
      </c>
      <c r="C53" s="1">
        <f>SUM($A$2:A53)</f>
        <v>17.3199998140335</v>
      </c>
      <c r="D53" s="1">
        <f t="shared" si="1"/>
        <v>17.3199998140335</v>
      </c>
      <c r="E53" s="10" t="str">
        <f t="shared" si="2"/>
        <v/>
      </c>
    </row>
    <row r="54" spans="1:5">
      <c r="A54" s="9">
        <v>0.909999966621399</v>
      </c>
      <c r="B54" s="2">
        <f t="shared" si="0"/>
        <v>1</v>
      </c>
      <c r="C54" s="1">
        <f>SUM($A$2:A54)</f>
        <v>18.2299997806549</v>
      </c>
      <c r="D54" s="1">
        <f t="shared" si="1"/>
        <v>18.2299997806549</v>
      </c>
      <c r="E54" s="10" t="str">
        <f t="shared" si="2"/>
        <v/>
      </c>
    </row>
    <row r="55" spans="1:5">
      <c r="A55" s="13">
        <v>0.929999947547913</v>
      </c>
      <c r="B55" s="2">
        <f t="shared" si="0"/>
        <v>1</v>
      </c>
      <c r="C55" s="1">
        <f>SUM($A$2:A55)</f>
        <v>19.1599997282028</v>
      </c>
      <c r="D55" s="1">
        <f t="shared" si="1"/>
        <v>19.1599997282028</v>
      </c>
      <c r="E55" s="10" t="str">
        <f t="shared" si="2"/>
        <v/>
      </c>
    </row>
    <row r="56" spans="1:5">
      <c r="A56" s="9">
        <v>0.830000042915344</v>
      </c>
      <c r="B56" s="2">
        <f t="shared" si="0"/>
        <v>1</v>
      </c>
      <c r="C56" s="1">
        <f>SUM($A$2:A56)</f>
        <v>19.9899997711182</v>
      </c>
      <c r="D56" s="1">
        <f t="shared" si="1"/>
        <v>19.9899997711182</v>
      </c>
      <c r="E56" s="10" t="str">
        <f t="shared" si="2"/>
        <v/>
      </c>
    </row>
    <row r="57" spans="1:5">
      <c r="A57" s="13">
        <v>-1</v>
      </c>
      <c r="B57" s="2">
        <f t="shared" si="0"/>
        <v>0</v>
      </c>
      <c r="C57" s="1">
        <f>SUM($A$2:A57)</f>
        <v>18.9899997711182</v>
      </c>
      <c r="D57" s="1">
        <f t="shared" si="1"/>
        <v>19.9899997711182</v>
      </c>
      <c r="E57" s="10">
        <f t="shared" si="2"/>
        <v>-1</v>
      </c>
    </row>
    <row r="58" spans="1:5">
      <c r="A58" s="9">
        <v>0.909999966621399</v>
      </c>
      <c r="B58" s="2">
        <f t="shared" si="0"/>
        <v>1</v>
      </c>
      <c r="C58" s="1">
        <f>SUM($A$2:A58)</f>
        <v>19.8999997377396</v>
      </c>
      <c r="D58" s="1">
        <f t="shared" si="1"/>
        <v>19.9899997711182</v>
      </c>
      <c r="E58" s="10" t="str">
        <f t="shared" si="2"/>
        <v/>
      </c>
    </row>
    <row r="59" spans="1:5">
      <c r="A59" s="13">
        <v>-1</v>
      </c>
      <c r="B59" s="2">
        <f t="shared" si="0"/>
        <v>0</v>
      </c>
      <c r="C59" s="1">
        <f>SUM($A$2:A59)</f>
        <v>18.8999997377396</v>
      </c>
      <c r="D59" s="1">
        <f t="shared" si="1"/>
        <v>19.9899997711182</v>
      </c>
      <c r="E59" s="10">
        <f t="shared" si="2"/>
        <v>-1.0900000333786</v>
      </c>
    </row>
    <row r="60" spans="1:5">
      <c r="A60" s="9">
        <v>-1</v>
      </c>
      <c r="B60" s="2">
        <f t="shared" si="0"/>
        <v>0</v>
      </c>
      <c r="C60" s="1">
        <f>SUM($A$2:A60)</f>
        <v>17.8999997377396</v>
      </c>
      <c r="D60" s="1">
        <f t="shared" si="1"/>
        <v>19.9899997711182</v>
      </c>
      <c r="E60" s="10">
        <f t="shared" si="2"/>
        <v>-2.0900000333786</v>
      </c>
    </row>
    <row r="61" spans="1:5">
      <c r="A61" s="13">
        <v>0.909999966621399</v>
      </c>
      <c r="B61" s="2">
        <f t="shared" si="0"/>
        <v>1</v>
      </c>
      <c r="C61" s="1">
        <f>SUM($A$2:A61)</f>
        <v>18.809999704361</v>
      </c>
      <c r="D61" s="1">
        <f t="shared" si="1"/>
        <v>19.9899997711182</v>
      </c>
      <c r="E61" s="10" t="str">
        <f t="shared" si="2"/>
        <v/>
      </c>
    </row>
    <row r="62" spans="1:5">
      <c r="A62" s="9">
        <v>-1</v>
      </c>
      <c r="B62" s="2">
        <f t="shared" si="0"/>
        <v>0</v>
      </c>
      <c r="C62" s="1">
        <f>SUM($A$2:A62)</f>
        <v>17.809999704361</v>
      </c>
      <c r="D62" s="1">
        <f t="shared" si="1"/>
        <v>19.9899997711182</v>
      </c>
      <c r="E62" s="10">
        <f t="shared" si="2"/>
        <v>-2.1800000667572</v>
      </c>
    </row>
    <row r="63" spans="1:5">
      <c r="A63" s="13">
        <v>-1</v>
      </c>
      <c r="B63" s="2">
        <f t="shared" si="0"/>
        <v>0</v>
      </c>
      <c r="C63" s="1">
        <f>SUM($A$2:A63)</f>
        <v>16.809999704361</v>
      </c>
      <c r="D63" s="1">
        <f t="shared" si="1"/>
        <v>19.9899997711182</v>
      </c>
      <c r="E63" s="10">
        <f t="shared" si="2"/>
        <v>-3.1800000667572</v>
      </c>
    </row>
    <row r="64" spans="1:5">
      <c r="A64" s="9">
        <v>0.870000004768372</v>
      </c>
      <c r="B64" s="2">
        <f t="shared" si="0"/>
        <v>1</v>
      </c>
      <c r="C64" s="1">
        <f>SUM($A$2:A64)</f>
        <v>17.6799997091293</v>
      </c>
      <c r="D64" s="1">
        <f t="shared" si="1"/>
        <v>19.9899997711182</v>
      </c>
      <c r="E64" s="10" t="str">
        <f t="shared" si="2"/>
        <v/>
      </c>
    </row>
    <row r="65" spans="1:5">
      <c r="A65" s="13">
        <v>-1</v>
      </c>
      <c r="B65" s="2">
        <f t="shared" si="0"/>
        <v>0</v>
      </c>
      <c r="C65" s="1">
        <f>SUM($A$2:A65)</f>
        <v>16.6799997091293</v>
      </c>
      <c r="D65" s="1">
        <f t="shared" si="1"/>
        <v>19.9899997711182</v>
      </c>
      <c r="E65" s="10">
        <f t="shared" si="2"/>
        <v>-3.31000006198883</v>
      </c>
    </row>
    <row r="66" spans="1:5">
      <c r="A66" s="9">
        <v>-1</v>
      </c>
      <c r="B66" s="2">
        <f t="shared" ref="B66:B129" si="3">IF(A66&gt;0,1,0)</f>
        <v>0</v>
      </c>
      <c r="C66" s="1">
        <f>SUM($A$2:A66)</f>
        <v>15.6799997091293</v>
      </c>
      <c r="D66" s="1">
        <f t="shared" ref="D66:D129" si="4">MAX(C66,D65)</f>
        <v>19.9899997711182</v>
      </c>
      <c r="E66" s="10">
        <f t="shared" ref="E66:E129" si="5">IF(C66&lt;C65,C66-D66,"")</f>
        <v>-4.31000006198883</v>
      </c>
    </row>
    <row r="67" spans="1:5">
      <c r="A67" s="13">
        <v>0.860000014305115</v>
      </c>
      <c r="B67" s="2">
        <f t="shared" si="3"/>
        <v>1</v>
      </c>
      <c r="C67" s="1">
        <f>SUM($A$2:A67)</f>
        <v>16.5399997234344</v>
      </c>
      <c r="D67" s="1">
        <f t="shared" si="4"/>
        <v>19.9899997711182</v>
      </c>
      <c r="E67" s="10" t="str">
        <f t="shared" si="5"/>
        <v/>
      </c>
    </row>
    <row r="68" spans="1:5">
      <c r="A68" s="9">
        <v>0.909999966621399</v>
      </c>
      <c r="B68" s="2">
        <f t="shared" si="3"/>
        <v>1</v>
      </c>
      <c r="C68" s="1">
        <f>SUM($A$2:A68)</f>
        <v>17.4499996900558</v>
      </c>
      <c r="D68" s="1">
        <f t="shared" si="4"/>
        <v>19.9899997711182</v>
      </c>
      <c r="E68" s="10" t="str">
        <f t="shared" si="5"/>
        <v/>
      </c>
    </row>
    <row r="69" spans="1:5">
      <c r="A69" s="13">
        <v>0.909999966621399</v>
      </c>
      <c r="B69" s="2">
        <f t="shared" si="3"/>
        <v>1</v>
      </c>
      <c r="C69" s="1">
        <f>SUM($A$2:A69)</f>
        <v>18.3599996566772</v>
      </c>
      <c r="D69" s="1">
        <f t="shared" si="4"/>
        <v>19.9899997711182</v>
      </c>
      <c r="E69" s="10" t="str">
        <f t="shared" si="5"/>
        <v/>
      </c>
    </row>
    <row r="70" spans="1:5">
      <c r="A70" s="9">
        <v>0.830000042915344</v>
      </c>
      <c r="B70" s="2">
        <f t="shared" si="3"/>
        <v>1</v>
      </c>
      <c r="C70" s="1">
        <f>SUM($A$2:A70)</f>
        <v>19.1899996995926</v>
      </c>
      <c r="D70" s="1">
        <f t="shared" si="4"/>
        <v>19.9899997711182</v>
      </c>
      <c r="E70" s="10" t="str">
        <f t="shared" si="5"/>
        <v/>
      </c>
    </row>
    <row r="71" spans="1:5">
      <c r="A71" s="13">
        <v>0.909999966621399</v>
      </c>
      <c r="B71" s="2">
        <f t="shared" si="3"/>
        <v>1</v>
      </c>
      <c r="C71" s="1">
        <f>SUM($A$2:A71)</f>
        <v>20.099999666214</v>
      </c>
      <c r="D71" s="1">
        <f t="shared" si="4"/>
        <v>20.099999666214</v>
      </c>
      <c r="E71" s="10" t="str">
        <f t="shared" si="5"/>
        <v/>
      </c>
    </row>
    <row r="72" spans="1:5">
      <c r="A72" s="9">
        <v>-1</v>
      </c>
      <c r="B72" s="2">
        <f t="shared" si="3"/>
        <v>0</v>
      </c>
      <c r="C72" s="1">
        <f>SUM($A$2:A72)</f>
        <v>19.099999666214</v>
      </c>
      <c r="D72" s="1">
        <f t="shared" si="4"/>
        <v>20.099999666214</v>
      </c>
      <c r="E72" s="10">
        <f t="shared" si="5"/>
        <v>-1</v>
      </c>
    </row>
    <row r="73" spans="1:5">
      <c r="A73" s="13">
        <v>0.860000014305115</v>
      </c>
      <c r="B73" s="2">
        <f t="shared" si="3"/>
        <v>1</v>
      </c>
      <c r="C73" s="1">
        <f>SUM($A$2:A73)</f>
        <v>19.9599996805191</v>
      </c>
      <c r="D73" s="1">
        <f t="shared" si="4"/>
        <v>20.099999666214</v>
      </c>
      <c r="E73" s="10" t="str">
        <f t="shared" si="5"/>
        <v/>
      </c>
    </row>
    <row r="74" spans="1:5">
      <c r="A74" s="9">
        <v>-1</v>
      </c>
      <c r="B74" s="2">
        <f t="shared" si="3"/>
        <v>0</v>
      </c>
      <c r="C74" s="1">
        <f>SUM($A$2:A74)</f>
        <v>18.9599996805191</v>
      </c>
      <c r="D74" s="1">
        <f t="shared" si="4"/>
        <v>20.099999666214</v>
      </c>
      <c r="E74" s="10">
        <f t="shared" si="5"/>
        <v>-1.13999998569489</v>
      </c>
    </row>
    <row r="75" spans="1:5">
      <c r="A75" s="13">
        <v>0.889999985694885</v>
      </c>
      <c r="B75" s="2">
        <f t="shared" si="3"/>
        <v>1</v>
      </c>
      <c r="C75" s="1">
        <f>SUM($A$2:A75)</f>
        <v>19.849999666214</v>
      </c>
      <c r="D75" s="1">
        <f t="shared" si="4"/>
        <v>20.099999666214</v>
      </c>
      <c r="E75" s="10" t="str">
        <f t="shared" si="5"/>
        <v/>
      </c>
    </row>
    <row r="76" spans="1:5">
      <c r="A76" s="9">
        <v>-1</v>
      </c>
      <c r="B76" s="2">
        <f t="shared" si="3"/>
        <v>0</v>
      </c>
      <c r="C76" s="1">
        <f>SUM($A$2:A76)</f>
        <v>18.849999666214</v>
      </c>
      <c r="D76" s="1">
        <f t="shared" si="4"/>
        <v>20.099999666214</v>
      </c>
      <c r="E76" s="10">
        <f t="shared" si="5"/>
        <v>-1.25</v>
      </c>
    </row>
    <row r="77" spans="1:5">
      <c r="A77" s="13">
        <v>-1</v>
      </c>
      <c r="B77" s="2">
        <f t="shared" si="3"/>
        <v>0</v>
      </c>
      <c r="C77" s="1">
        <f>SUM($A$2:A77)</f>
        <v>17.849999666214</v>
      </c>
      <c r="D77" s="1">
        <f t="shared" si="4"/>
        <v>20.099999666214</v>
      </c>
      <c r="E77" s="10">
        <f t="shared" si="5"/>
        <v>-2.25</v>
      </c>
    </row>
    <row r="78" spans="1:5">
      <c r="A78" s="9">
        <v>-1</v>
      </c>
      <c r="B78" s="2">
        <f t="shared" si="3"/>
        <v>0</v>
      </c>
      <c r="C78" s="1">
        <f>SUM($A$2:A78)</f>
        <v>16.849999666214</v>
      </c>
      <c r="D78" s="1">
        <f t="shared" si="4"/>
        <v>20.099999666214</v>
      </c>
      <c r="E78" s="10">
        <f t="shared" si="5"/>
        <v>-3.25</v>
      </c>
    </row>
    <row r="79" spans="1:5">
      <c r="A79" s="13">
        <v>-1</v>
      </c>
      <c r="B79" s="2">
        <f t="shared" si="3"/>
        <v>0</v>
      </c>
      <c r="C79" s="1">
        <f>SUM($A$2:A79)</f>
        <v>15.849999666214</v>
      </c>
      <c r="D79" s="1">
        <f t="shared" si="4"/>
        <v>20.099999666214</v>
      </c>
      <c r="E79" s="10">
        <f t="shared" si="5"/>
        <v>-4.25</v>
      </c>
    </row>
    <row r="80" spans="1:5">
      <c r="A80" s="9">
        <v>-1</v>
      </c>
      <c r="B80" s="2">
        <f t="shared" si="3"/>
        <v>0</v>
      </c>
      <c r="C80" s="1">
        <f>SUM($A$2:A80)</f>
        <v>14.849999666214</v>
      </c>
      <c r="D80" s="1">
        <f t="shared" si="4"/>
        <v>20.099999666214</v>
      </c>
      <c r="E80" s="10">
        <f t="shared" si="5"/>
        <v>-5.25</v>
      </c>
    </row>
    <row r="81" spans="1:5">
      <c r="A81" s="13">
        <v>-1</v>
      </c>
      <c r="B81" s="2">
        <f t="shared" si="3"/>
        <v>0</v>
      </c>
      <c r="C81" s="1">
        <f>SUM($A$2:A81)</f>
        <v>13.849999666214</v>
      </c>
      <c r="D81" s="1">
        <f t="shared" si="4"/>
        <v>20.099999666214</v>
      </c>
      <c r="E81" s="10">
        <f t="shared" si="5"/>
        <v>-6.25</v>
      </c>
    </row>
    <row r="82" spans="1:5">
      <c r="A82" s="9">
        <v>-1</v>
      </c>
      <c r="B82" s="2">
        <f t="shared" si="3"/>
        <v>0</v>
      </c>
      <c r="C82" s="1">
        <f>SUM($A$2:A82)</f>
        <v>12.849999666214</v>
      </c>
      <c r="D82" s="1">
        <f t="shared" si="4"/>
        <v>20.099999666214</v>
      </c>
      <c r="E82" s="10">
        <f t="shared" si="5"/>
        <v>-7.25</v>
      </c>
    </row>
    <row r="83" spans="1:5">
      <c r="A83" s="13">
        <v>0.840000033378601</v>
      </c>
      <c r="B83" s="2">
        <f t="shared" si="3"/>
        <v>1</v>
      </c>
      <c r="C83" s="1">
        <f>SUM($A$2:A83)</f>
        <v>13.6899996995926</v>
      </c>
      <c r="D83" s="1">
        <f t="shared" si="4"/>
        <v>20.099999666214</v>
      </c>
      <c r="E83" s="10" t="str">
        <f t="shared" si="5"/>
        <v/>
      </c>
    </row>
    <row r="84" spans="1:5">
      <c r="A84" s="9">
        <v>-1</v>
      </c>
      <c r="B84" s="2">
        <f t="shared" si="3"/>
        <v>0</v>
      </c>
      <c r="C84" s="1">
        <f>SUM($A$2:A84)</f>
        <v>12.6899996995926</v>
      </c>
      <c r="D84" s="1">
        <f t="shared" si="4"/>
        <v>20.099999666214</v>
      </c>
      <c r="E84" s="10">
        <f t="shared" si="5"/>
        <v>-7.4099999666214</v>
      </c>
    </row>
    <row r="85" spans="1:5">
      <c r="A85" s="13">
        <v>-1</v>
      </c>
      <c r="B85" s="2">
        <f t="shared" si="3"/>
        <v>0</v>
      </c>
      <c r="C85" s="1">
        <f>SUM($A$2:A85)</f>
        <v>11.6899996995926</v>
      </c>
      <c r="D85" s="1">
        <f t="shared" si="4"/>
        <v>20.099999666214</v>
      </c>
      <c r="E85" s="10">
        <f t="shared" si="5"/>
        <v>-8.4099999666214</v>
      </c>
    </row>
    <row r="86" spans="1:5">
      <c r="A86" s="9">
        <v>0.909999966621399</v>
      </c>
      <c r="B86" s="2">
        <f t="shared" si="3"/>
        <v>1</v>
      </c>
      <c r="C86" s="1">
        <f>SUM($A$2:A86)</f>
        <v>12.599999666214</v>
      </c>
      <c r="D86" s="1">
        <f t="shared" si="4"/>
        <v>20.099999666214</v>
      </c>
      <c r="E86" s="10" t="str">
        <f t="shared" si="5"/>
        <v/>
      </c>
    </row>
    <row r="87" spans="1:5">
      <c r="A87" s="13">
        <v>0.909999966621399</v>
      </c>
      <c r="B87" s="2">
        <f t="shared" si="3"/>
        <v>1</v>
      </c>
      <c r="C87" s="1">
        <f>SUM($A$2:A87)</f>
        <v>13.5099996328354</v>
      </c>
      <c r="D87" s="1">
        <f t="shared" si="4"/>
        <v>20.099999666214</v>
      </c>
      <c r="E87" s="10" t="str">
        <f t="shared" si="5"/>
        <v/>
      </c>
    </row>
    <row r="88" spans="1:5">
      <c r="A88" s="9">
        <v>0.909999966621399</v>
      </c>
      <c r="B88" s="2">
        <f t="shared" si="3"/>
        <v>1</v>
      </c>
      <c r="C88" s="1">
        <f>SUM($A$2:A88)</f>
        <v>14.4199995994568</v>
      </c>
      <c r="D88" s="1">
        <f t="shared" si="4"/>
        <v>20.099999666214</v>
      </c>
      <c r="E88" s="10" t="str">
        <f t="shared" si="5"/>
        <v/>
      </c>
    </row>
    <row r="89" spans="1:5">
      <c r="A89" s="13">
        <v>0.860000014305115</v>
      </c>
      <c r="B89" s="2">
        <f t="shared" si="3"/>
        <v>1</v>
      </c>
      <c r="C89" s="1">
        <f>SUM($A$2:A89)</f>
        <v>15.2799996137619</v>
      </c>
      <c r="D89" s="1">
        <f t="shared" si="4"/>
        <v>20.099999666214</v>
      </c>
      <c r="E89" s="10" t="str">
        <f t="shared" si="5"/>
        <v/>
      </c>
    </row>
    <row r="90" spans="1:5">
      <c r="A90" s="9">
        <v>-1</v>
      </c>
      <c r="B90" s="2">
        <f t="shared" si="3"/>
        <v>0</v>
      </c>
      <c r="C90" s="1">
        <f>SUM($A$2:A90)</f>
        <v>14.2799996137619</v>
      </c>
      <c r="D90" s="1">
        <f t="shared" si="4"/>
        <v>20.099999666214</v>
      </c>
      <c r="E90" s="10">
        <f t="shared" si="5"/>
        <v>-5.82000005245209</v>
      </c>
    </row>
    <row r="91" spans="1:5">
      <c r="A91" s="13">
        <v>0.909999966621399</v>
      </c>
      <c r="B91" s="2">
        <f t="shared" si="3"/>
        <v>1</v>
      </c>
      <c r="C91" s="1">
        <f>SUM($A$2:A91)</f>
        <v>15.1899995803833</v>
      </c>
      <c r="D91" s="1">
        <f t="shared" si="4"/>
        <v>20.099999666214</v>
      </c>
      <c r="E91" s="10" t="str">
        <f t="shared" si="5"/>
        <v/>
      </c>
    </row>
    <row r="92" spans="1:5">
      <c r="A92" s="9">
        <v>0.830000042915344</v>
      </c>
      <c r="B92" s="2">
        <f t="shared" si="3"/>
        <v>1</v>
      </c>
      <c r="C92" s="1">
        <f>SUM($A$2:A92)</f>
        <v>16.0199996232986</v>
      </c>
      <c r="D92" s="1">
        <f t="shared" si="4"/>
        <v>20.099999666214</v>
      </c>
      <c r="E92" s="10" t="str">
        <f t="shared" si="5"/>
        <v/>
      </c>
    </row>
    <row r="93" spans="1:5">
      <c r="A93" s="13">
        <v>-1</v>
      </c>
      <c r="B93" s="2">
        <f t="shared" si="3"/>
        <v>0</v>
      </c>
      <c r="C93" s="1">
        <f>SUM($A$2:A93)</f>
        <v>15.0199996232986</v>
      </c>
      <c r="D93" s="1">
        <f t="shared" si="4"/>
        <v>20.099999666214</v>
      </c>
      <c r="E93" s="10">
        <f t="shared" si="5"/>
        <v>-5.08000004291534</v>
      </c>
    </row>
    <row r="94" spans="1:5">
      <c r="A94" s="9">
        <v>-1</v>
      </c>
      <c r="B94" s="2">
        <f t="shared" si="3"/>
        <v>0</v>
      </c>
      <c r="C94" s="1">
        <f>SUM($A$2:A94)</f>
        <v>14.0199996232986</v>
      </c>
      <c r="D94" s="1">
        <f t="shared" si="4"/>
        <v>20.099999666214</v>
      </c>
      <c r="E94" s="10">
        <f t="shared" si="5"/>
        <v>-6.08000004291534</v>
      </c>
    </row>
    <row r="95" spans="1:5">
      <c r="A95" s="13">
        <v>0.909999966621399</v>
      </c>
      <c r="B95" s="2">
        <f t="shared" si="3"/>
        <v>1</v>
      </c>
      <c r="C95" s="1">
        <f>SUM($A$2:A95)</f>
        <v>14.92999958992</v>
      </c>
      <c r="D95" s="1">
        <f t="shared" si="4"/>
        <v>20.099999666214</v>
      </c>
      <c r="E95" s="10" t="str">
        <f t="shared" si="5"/>
        <v/>
      </c>
    </row>
    <row r="96" spans="1:5">
      <c r="A96" s="9">
        <v>-1</v>
      </c>
      <c r="B96" s="2">
        <f t="shared" si="3"/>
        <v>0</v>
      </c>
      <c r="C96" s="1">
        <f>SUM($A$2:A96)</f>
        <v>13.92999958992</v>
      </c>
      <c r="D96" s="1">
        <f t="shared" si="4"/>
        <v>20.099999666214</v>
      </c>
      <c r="E96" s="10">
        <f t="shared" si="5"/>
        <v>-6.17000007629395</v>
      </c>
    </row>
    <row r="97" spans="1:5">
      <c r="A97" s="13">
        <v>-1</v>
      </c>
      <c r="B97" s="2">
        <f t="shared" si="3"/>
        <v>0</v>
      </c>
      <c r="C97" s="1">
        <f>SUM($A$2:A97)</f>
        <v>12.92999958992</v>
      </c>
      <c r="D97" s="1">
        <f t="shared" si="4"/>
        <v>20.099999666214</v>
      </c>
      <c r="E97" s="10">
        <f t="shared" si="5"/>
        <v>-7.17000007629395</v>
      </c>
    </row>
    <row r="98" spans="1:5">
      <c r="A98" s="9">
        <v>0.909999966621399</v>
      </c>
      <c r="B98" s="2">
        <f t="shared" si="3"/>
        <v>1</v>
      </c>
      <c r="C98" s="1">
        <f>SUM($A$2:A98)</f>
        <v>13.8399995565414</v>
      </c>
      <c r="D98" s="1">
        <f t="shared" si="4"/>
        <v>20.099999666214</v>
      </c>
      <c r="E98" s="10" t="str">
        <f t="shared" si="5"/>
        <v/>
      </c>
    </row>
    <row r="99" spans="1:5">
      <c r="A99" s="13">
        <v>-1</v>
      </c>
      <c r="B99" s="2">
        <f t="shared" si="3"/>
        <v>0</v>
      </c>
      <c r="C99" s="1">
        <f>SUM($A$2:A99)</f>
        <v>12.8399995565414</v>
      </c>
      <c r="D99" s="1">
        <f t="shared" si="4"/>
        <v>20.099999666214</v>
      </c>
      <c r="E99" s="10">
        <f t="shared" si="5"/>
        <v>-7.26000010967255</v>
      </c>
    </row>
    <row r="100" spans="1:5">
      <c r="A100" s="9">
        <v>0.909999966621399</v>
      </c>
      <c r="B100" s="2">
        <f t="shared" si="3"/>
        <v>1</v>
      </c>
      <c r="C100" s="1">
        <f>SUM($A$2:A100)</f>
        <v>13.7499995231628</v>
      </c>
      <c r="D100" s="1">
        <f t="shared" si="4"/>
        <v>20.099999666214</v>
      </c>
      <c r="E100" s="10" t="str">
        <f t="shared" si="5"/>
        <v/>
      </c>
    </row>
    <row r="101" spans="1:5">
      <c r="A101" s="13">
        <v>0.909999966621399</v>
      </c>
      <c r="B101" s="2">
        <f t="shared" si="3"/>
        <v>1</v>
      </c>
      <c r="C101" s="1">
        <f>SUM($A$2:A101)</f>
        <v>14.6599994897842</v>
      </c>
      <c r="D101" s="1">
        <f t="shared" si="4"/>
        <v>20.099999666214</v>
      </c>
      <c r="E101" s="10" t="str">
        <f t="shared" si="5"/>
        <v/>
      </c>
    </row>
    <row r="102" spans="1:5">
      <c r="A102" s="9">
        <v>0.830000042915344</v>
      </c>
      <c r="B102" s="2">
        <f t="shared" si="3"/>
        <v>1</v>
      </c>
      <c r="C102" s="1">
        <f>SUM($A$2:A102)</f>
        <v>15.4899995326996</v>
      </c>
      <c r="D102" s="1">
        <f t="shared" si="4"/>
        <v>20.099999666214</v>
      </c>
      <c r="E102" s="10" t="str">
        <f t="shared" si="5"/>
        <v/>
      </c>
    </row>
    <row r="103" spans="1:5">
      <c r="A103" s="13">
        <v>-1</v>
      </c>
      <c r="B103" s="2">
        <f t="shared" si="3"/>
        <v>0</v>
      </c>
      <c r="C103" s="1">
        <f>SUM($A$2:A103)</f>
        <v>14.4899995326996</v>
      </c>
      <c r="D103" s="1">
        <f t="shared" si="4"/>
        <v>20.099999666214</v>
      </c>
      <c r="E103" s="10">
        <f t="shared" si="5"/>
        <v>-5.6100001335144</v>
      </c>
    </row>
    <row r="104" spans="1:5">
      <c r="A104" s="9">
        <v>0.909999966621399</v>
      </c>
      <c r="B104" s="2">
        <f t="shared" si="3"/>
        <v>1</v>
      </c>
      <c r="C104" s="1">
        <f>SUM($A$2:A104)</f>
        <v>15.399999499321</v>
      </c>
      <c r="D104" s="1">
        <f t="shared" si="4"/>
        <v>20.099999666214</v>
      </c>
      <c r="E104" s="10" t="str">
        <f t="shared" si="5"/>
        <v/>
      </c>
    </row>
    <row r="105" spans="1:5">
      <c r="A105" s="13">
        <v>-1</v>
      </c>
      <c r="B105" s="2">
        <f t="shared" si="3"/>
        <v>0</v>
      </c>
      <c r="C105" s="1">
        <f>SUM($A$2:A105)</f>
        <v>14.399999499321</v>
      </c>
      <c r="D105" s="1">
        <f t="shared" si="4"/>
        <v>20.099999666214</v>
      </c>
      <c r="E105" s="10">
        <f t="shared" si="5"/>
        <v>-5.70000016689301</v>
      </c>
    </row>
    <row r="106" spans="1:5">
      <c r="A106" s="9">
        <v>0.909999966621399</v>
      </c>
      <c r="B106" s="2">
        <f t="shared" si="3"/>
        <v>1</v>
      </c>
      <c r="C106" s="1">
        <f>SUM($A$2:A106)</f>
        <v>15.3099994659424</v>
      </c>
      <c r="D106" s="1">
        <f t="shared" si="4"/>
        <v>20.099999666214</v>
      </c>
      <c r="E106" s="10" t="str">
        <f t="shared" si="5"/>
        <v/>
      </c>
    </row>
    <row r="107" spans="1:5">
      <c r="A107" s="13">
        <v>-1</v>
      </c>
      <c r="B107" s="2">
        <f t="shared" si="3"/>
        <v>0</v>
      </c>
      <c r="C107" s="1">
        <f>SUM($A$2:A107)</f>
        <v>14.3099994659424</v>
      </c>
      <c r="D107" s="1">
        <f t="shared" si="4"/>
        <v>20.099999666214</v>
      </c>
      <c r="E107" s="10">
        <f t="shared" si="5"/>
        <v>-5.79000020027161</v>
      </c>
    </row>
    <row r="108" spans="1:5">
      <c r="A108" s="9">
        <v>0.909999966621399</v>
      </c>
      <c r="B108" s="2">
        <f t="shared" si="3"/>
        <v>1</v>
      </c>
      <c r="C108" s="1">
        <f>SUM($A$2:A108)</f>
        <v>15.2199994325638</v>
      </c>
      <c r="D108" s="1">
        <f t="shared" si="4"/>
        <v>20.099999666214</v>
      </c>
      <c r="E108" s="10" t="str">
        <f t="shared" si="5"/>
        <v/>
      </c>
    </row>
    <row r="109" spans="1:5">
      <c r="A109" s="13">
        <v>-1</v>
      </c>
      <c r="B109" s="2">
        <f t="shared" si="3"/>
        <v>0</v>
      </c>
      <c r="C109" s="1">
        <f>SUM($A$2:A109)</f>
        <v>14.2199994325638</v>
      </c>
      <c r="D109" s="1">
        <f t="shared" si="4"/>
        <v>20.099999666214</v>
      </c>
      <c r="E109" s="10">
        <f t="shared" si="5"/>
        <v>-5.88000023365021</v>
      </c>
    </row>
    <row r="110" spans="1:5">
      <c r="A110" s="9">
        <v>0.909999966621399</v>
      </c>
      <c r="B110" s="2">
        <f t="shared" si="3"/>
        <v>1</v>
      </c>
      <c r="C110" s="1">
        <f>SUM($A$2:A110)</f>
        <v>15.1299993991852</v>
      </c>
      <c r="D110" s="1">
        <f t="shared" si="4"/>
        <v>20.099999666214</v>
      </c>
      <c r="E110" s="10" t="str">
        <f t="shared" si="5"/>
        <v/>
      </c>
    </row>
    <row r="111" spans="1:5">
      <c r="A111" s="13">
        <v>-1</v>
      </c>
      <c r="B111" s="2">
        <f t="shared" si="3"/>
        <v>0</v>
      </c>
      <c r="C111" s="1">
        <f>SUM($A$2:A111)</f>
        <v>14.1299993991852</v>
      </c>
      <c r="D111" s="1">
        <f t="shared" si="4"/>
        <v>20.099999666214</v>
      </c>
      <c r="E111" s="10">
        <f t="shared" si="5"/>
        <v>-5.97000026702881</v>
      </c>
    </row>
    <row r="112" spans="1:5">
      <c r="A112" s="9">
        <v>0.909999966621399</v>
      </c>
      <c r="B112" s="2">
        <f t="shared" si="3"/>
        <v>1</v>
      </c>
      <c r="C112" s="1">
        <f>SUM($A$2:A112)</f>
        <v>15.0399993658066</v>
      </c>
      <c r="D112" s="1">
        <f t="shared" si="4"/>
        <v>20.099999666214</v>
      </c>
      <c r="E112" s="10" t="str">
        <f t="shared" si="5"/>
        <v/>
      </c>
    </row>
    <row r="113" spans="1:5">
      <c r="A113" s="13">
        <v>0.870000004768372</v>
      </c>
      <c r="B113" s="2">
        <f t="shared" si="3"/>
        <v>1</v>
      </c>
      <c r="C113" s="1">
        <f>SUM($A$2:A113)</f>
        <v>15.909999370575</v>
      </c>
      <c r="D113" s="1">
        <f t="shared" si="4"/>
        <v>20.099999666214</v>
      </c>
      <c r="E113" s="10" t="str">
        <f t="shared" si="5"/>
        <v/>
      </c>
    </row>
    <row r="114" spans="1:5">
      <c r="A114" s="9">
        <v>-1</v>
      </c>
      <c r="B114" s="2">
        <f t="shared" si="3"/>
        <v>0</v>
      </c>
      <c r="C114" s="1">
        <f>SUM($A$2:A114)</f>
        <v>14.909999370575</v>
      </c>
      <c r="D114" s="1">
        <f t="shared" si="4"/>
        <v>20.099999666214</v>
      </c>
      <c r="E114" s="10">
        <f t="shared" si="5"/>
        <v>-5.19000029563904</v>
      </c>
    </row>
    <row r="115" spans="1:5">
      <c r="A115" s="13">
        <v>-1</v>
      </c>
      <c r="B115" s="2">
        <f t="shared" si="3"/>
        <v>0</v>
      </c>
      <c r="C115" s="1">
        <f>SUM($A$2:A115)</f>
        <v>13.909999370575</v>
      </c>
      <c r="D115" s="1">
        <f t="shared" si="4"/>
        <v>20.099999666214</v>
      </c>
      <c r="E115" s="10">
        <f t="shared" si="5"/>
        <v>-6.19000029563904</v>
      </c>
    </row>
    <row r="116" spans="1:5">
      <c r="A116" s="9">
        <v>0.909999966621399</v>
      </c>
      <c r="B116" s="2">
        <f t="shared" si="3"/>
        <v>1</v>
      </c>
      <c r="C116" s="1">
        <f>SUM($A$2:A116)</f>
        <v>14.8199993371964</v>
      </c>
      <c r="D116" s="1">
        <f t="shared" si="4"/>
        <v>20.099999666214</v>
      </c>
      <c r="E116" s="10" t="str">
        <f t="shared" si="5"/>
        <v/>
      </c>
    </row>
    <row r="117" spans="1:5">
      <c r="A117" s="13">
        <v>-1</v>
      </c>
      <c r="B117" s="2">
        <f t="shared" si="3"/>
        <v>0</v>
      </c>
      <c r="C117" s="1">
        <f>SUM($A$2:A117)</f>
        <v>13.8199993371964</v>
      </c>
      <c r="D117" s="1">
        <f t="shared" si="4"/>
        <v>20.099999666214</v>
      </c>
      <c r="E117" s="10">
        <f t="shared" si="5"/>
        <v>-6.28000032901764</v>
      </c>
    </row>
    <row r="118" spans="1:5">
      <c r="A118" s="9">
        <v>0.909999966621399</v>
      </c>
      <c r="B118" s="2">
        <f t="shared" si="3"/>
        <v>1</v>
      </c>
      <c r="C118" s="1">
        <f>SUM($A$2:A118)</f>
        <v>14.7299993038177</v>
      </c>
      <c r="D118" s="1">
        <f t="shared" si="4"/>
        <v>20.099999666214</v>
      </c>
      <c r="E118" s="10" t="str">
        <f t="shared" si="5"/>
        <v/>
      </c>
    </row>
    <row r="119" spans="1:5">
      <c r="A119" s="13">
        <v>-1</v>
      </c>
      <c r="B119" s="2">
        <f t="shared" si="3"/>
        <v>0</v>
      </c>
      <c r="C119" s="1">
        <f>SUM($A$2:A119)</f>
        <v>13.7299993038177</v>
      </c>
      <c r="D119" s="1">
        <f t="shared" si="4"/>
        <v>20.099999666214</v>
      </c>
      <c r="E119" s="10">
        <f t="shared" si="5"/>
        <v>-6.37000036239624</v>
      </c>
    </row>
    <row r="120" spans="1:5">
      <c r="A120" s="9">
        <v>0.799999952316284</v>
      </c>
      <c r="B120" s="2">
        <f t="shared" si="3"/>
        <v>1</v>
      </c>
      <c r="C120" s="1">
        <f>SUM($A$2:A120)</f>
        <v>14.529999256134</v>
      </c>
      <c r="D120" s="1">
        <f t="shared" si="4"/>
        <v>20.099999666214</v>
      </c>
      <c r="E120" s="10" t="str">
        <f t="shared" si="5"/>
        <v/>
      </c>
    </row>
    <row r="121" spans="1:5">
      <c r="A121" s="13">
        <v>0.879999995231628</v>
      </c>
      <c r="B121" s="2">
        <f t="shared" si="3"/>
        <v>1</v>
      </c>
      <c r="C121" s="1">
        <f>SUM($A$2:A121)</f>
        <v>15.4099992513657</v>
      </c>
      <c r="D121" s="1">
        <f t="shared" si="4"/>
        <v>20.099999666214</v>
      </c>
      <c r="E121" s="10" t="str">
        <f t="shared" si="5"/>
        <v/>
      </c>
    </row>
    <row r="122" spans="1:5">
      <c r="A122" s="9">
        <v>0.929999947547913</v>
      </c>
      <c r="B122" s="2">
        <f t="shared" si="3"/>
        <v>1</v>
      </c>
      <c r="C122" s="1">
        <f>SUM($A$2:A122)</f>
        <v>16.3399991989136</v>
      </c>
      <c r="D122" s="1">
        <f t="shared" si="4"/>
        <v>20.099999666214</v>
      </c>
      <c r="E122" s="10" t="str">
        <f t="shared" si="5"/>
        <v/>
      </c>
    </row>
    <row r="123" spans="1:5">
      <c r="A123" s="13">
        <v>-1</v>
      </c>
      <c r="B123" s="2">
        <f t="shared" si="3"/>
        <v>0</v>
      </c>
      <c r="C123" s="1">
        <f>SUM($A$2:A123)</f>
        <v>15.3399991989136</v>
      </c>
      <c r="D123" s="1">
        <f t="shared" si="4"/>
        <v>20.099999666214</v>
      </c>
      <c r="E123" s="10">
        <f t="shared" si="5"/>
        <v>-4.76000046730042</v>
      </c>
    </row>
    <row r="124" spans="1:5">
      <c r="A124" s="9">
        <v>0.879999995231628</v>
      </c>
      <c r="B124" s="2">
        <f t="shared" si="3"/>
        <v>1</v>
      </c>
      <c r="C124" s="1">
        <f>SUM($A$2:A124)</f>
        <v>16.2199991941452</v>
      </c>
      <c r="D124" s="1">
        <f t="shared" si="4"/>
        <v>20.099999666214</v>
      </c>
      <c r="E124" s="10" t="str">
        <f t="shared" si="5"/>
        <v/>
      </c>
    </row>
    <row r="125" spans="1:5">
      <c r="A125" s="13">
        <v>0.879999995231628</v>
      </c>
      <c r="B125" s="2">
        <f t="shared" si="3"/>
        <v>1</v>
      </c>
      <c r="C125" s="1">
        <f>SUM($A$2:A125)</f>
        <v>17.0999991893768</v>
      </c>
      <c r="D125" s="1">
        <f t="shared" si="4"/>
        <v>20.099999666214</v>
      </c>
      <c r="E125" s="10" t="str">
        <f t="shared" si="5"/>
        <v/>
      </c>
    </row>
    <row r="126" spans="1:5">
      <c r="A126" s="9">
        <v>-1</v>
      </c>
      <c r="B126" s="2">
        <f t="shared" si="3"/>
        <v>0</v>
      </c>
      <c r="C126" s="1">
        <f>SUM($A$2:A126)</f>
        <v>16.0999991893768</v>
      </c>
      <c r="D126" s="1">
        <f t="shared" si="4"/>
        <v>20.099999666214</v>
      </c>
      <c r="E126" s="10">
        <f t="shared" si="5"/>
        <v>-4.00000047683716</v>
      </c>
    </row>
    <row r="127" spans="1:5">
      <c r="A127" s="13">
        <v>0.909999966621399</v>
      </c>
      <c r="B127" s="2">
        <f t="shared" si="3"/>
        <v>1</v>
      </c>
      <c r="C127" s="1">
        <f>SUM($A$2:A127)</f>
        <v>17.0099991559982</v>
      </c>
      <c r="D127" s="1">
        <f t="shared" si="4"/>
        <v>20.099999666214</v>
      </c>
      <c r="E127" s="10" t="str">
        <f t="shared" si="5"/>
        <v/>
      </c>
    </row>
    <row r="128" spans="1:5">
      <c r="A128" s="9">
        <v>0.860000014305115</v>
      </c>
      <c r="B128" s="2">
        <f t="shared" si="3"/>
        <v>1</v>
      </c>
      <c r="C128" s="1">
        <f>SUM($A$2:A128)</f>
        <v>17.8699991703033</v>
      </c>
      <c r="D128" s="1">
        <f t="shared" si="4"/>
        <v>20.099999666214</v>
      </c>
      <c r="E128" s="10" t="str">
        <f t="shared" si="5"/>
        <v/>
      </c>
    </row>
    <row r="129" spans="1:5">
      <c r="A129" s="13">
        <v>0.830000042915344</v>
      </c>
      <c r="B129" s="2">
        <f t="shared" si="3"/>
        <v>1</v>
      </c>
      <c r="C129" s="1">
        <f>SUM($A$2:A129)</f>
        <v>18.6999992132187</v>
      </c>
      <c r="D129" s="1">
        <f t="shared" si="4"/>
        <v>20.099999666214</v>
      </c>
      <c r="E129" s="10" t="str">
        <f t="shared" si="5"/>
        <v/>
      </c>
    </row>
    <row r="130" spans="1:5">
      <c r="A130" s="9">
        <v>0.870000004768372</v>
      </c>
      <c r="B130" s="2">
        <f t="shared" ref="B130:B193" si="6">IF(A130&gt;0,1,0)</f>
        <v>1</v>
      </c>
      <c r="C130" s="1">
        <f>SUM($A$2:A130)</f>
        <v>19.5699992179871</v>
      </c>
      <c r="D130" s="1">
        <f t="shared" ref="D130:D193" si="7">MAX(C130,D129)</f>
        <v>20.099999666214</v>
      </c>
      <c r="E130" s="10" t="str">
        <f t="shared" ref="E130:E193" si="8">IF(C130&lt;C129,C130-D130,"")</f>
        <v/>
      </c>
    </row>
    <row r="131" spans="1:5">
      <c r="A131" s="13">
        <v>0.840000033378601</v>
      </c>
      <c r="B131" s="2">
        <f t="shared" si="6"/>
        <v>1</v>
      </c>
      <c r="C131" s="1">
        <f>SUM($A$2:A131)</f>
        <v>20.4099992513657</v>
      </c>
      <c r="D131" s="1">
        <f t="shared" si="7"/>
        <v>20.4099992513657</v>
      </c>
      <c r="E131" s="10" t="str">
        <f t="shared" si="8"/>
        <v/>
      </c>
    </row>
    <row r="132" spans="1:5">
      <c r="A132" s="9">
        <v>-1</v>
      </c>
      <c r="B132" s="2">
        <f t="shared" si="6"/>
        <v>0</v>
      </c>
      <c r="C132" s="1">
        <f>SUM($A$2:A132)</f>
        <v>19.4099992513657</v>
      </c>
      <c r="D132" s="1">
        <f t="shared" si="7"/>
        <v>20.4099992513657</v>
      </c>
      <c r="E132" s="10">
        <f t="shared" si="8"/>
        <v>-1</v>
      </c>
    </row>
    <row r="133" spans="1:5">
      <c r="A133" s="13">
        <v>-1</v>
      </c>
      <c r="B133" s="2">
        <f t="shared" si="6"/>
        <v>0</v>
      </c>
      <c r="C133" s="1">
        <f>SUM($A$2:A133)</f>
        <v>18.4099992513657</v>
      </c>
      <c r="D133" s="1">
        <f t="shared" si="7"/>
        <v>20.4099992513657</v>
      </c>
      <c r="E133" s="10">
        <f t="shared" si="8"/>
        <v>-2</v>
      </c>
    </row>
    <row r="134" spans="1:5">
      <c r="A134" s="9">
        <v>-1</v>
      </c>
      <c r="B134" s="2">
        <f t="shared" si="6"/>
        <v>0</v>
      </c>
      <c r="C134" s="1">
        <f>SUM($A$2:A134)</f>
        <v>17.4099992513657</v>
      </c>
      <c r="D134" s="1">
        <f t="shared" si="7"/>
        <v>20.4099992513657</v>
      </c>
      <c r="E134" s="10">
        <f t="shared" si="8"/>
        <v>-3</v>
      </c>
    </row>
    <row r="135" spans="1:5">
      <c r="A135" s="13">
        <v>0.889999985694885</v>
      </c>
      <c r="B135" s="2">
        <f t="shared" si="6"/>
        <v>1</v>
      </c>
      <c r="C135" s="1">
        <f>SUM($A$2:A135)</f>
        <v>18.2999992370605</v>
      </c>
      <c r="D135" s="1">
        <f t="shared" si="7"/>
        <v>20.4099992513657</v>
      </c>
      <c r="E135" s="10" t="str">
        <f t="shared" si="8"/>
        <v/>
      </c>
    </row>
    <row r="136" spans="1:5">
      <c r="A136" s="9">
        <v>0.830000042915344</v>
      </c>
      <c r="B136" s="2">
        <f t="shared" si="6"/>
        <v>1</v>
      </c>
      <c r="C136" s="1">
        <f>SUM($A$2:A136)</f>
        <v>19.1299992799759</v>
      </c>
      <c r="D136" s="1">
        <f t="shared" si="7"/>
        <v>20.4099992513657</v>
      </c>
      <c r="E136" s="10" t="str">
        <f t="shared" si="8"/>
        <v/>
      </c>
    </row>
    <row r="137" spans="1:5">
      <c r="A137" s="13">
        <v>-1</v>
      </c>
      <c r="B137" s="2">
        <f t="shared" si="6"/>
        <v>0</v>
      </c>
      <c r="C137" s="1">
        <f>SUM($A$2:A137)</f>
        <v>18.1299992799759</v>
      </c>
      <c r="D137" s="1">
        <f t="shared" si="7"/>
        <v>20.4099992513657</v>
      </c>
      <c r="E137" s="10">
        <f t="shared" si="8"/>
        <v>-2.27999997138977</v>
      </c>
    </row>
    <row r="138" spans="1:5">
      <c r="A138" s="9">
        <v>-1</v>
      </c>
      <c r="B138" s="2">
        <f t="shared" si="6"/>
        <v>0</v>
      </c>
      <c r="C138" s="1">
        <f>SUM($A$2:A138)</f>
        <v>17.1299992799759</v>
      </c>
      <c r="D138" s="1">
        <f t="shared" si="7"/>
        <v>20.4099992513657</v>
      </c>
      <c r="E138" s="10">
        <f t="shared" si="8"/>
        <v>-3.27999997138977</v>
      </c>
    </row>
    <row r="139" spans="1:5">
      <c r="A139" s="13">
        <v>-1</v>
      </c>
      <c r="B139" s="2">
        <f t="shared" si="6"/>
        <v>0</v>
      </c>
      <c r="C139" s="1">
        <f>SUM($A$2:A139)</f>
        <v>16.1299992799759</v>
      </c>
      <c r="D139" s="1">
        <f t="shared" si="7"/>
        <v>20.4099992513657</v>
      </c>
      <c r="E139" s="10">
        <f t="shared" si="8"/>
        <v>-4.27999997138977</v>
      </c>
    </row>
    <row r="140" spans="1:5">
      <c r="A140" s="9">
        <v>0.899999976158142</v>
      </c>
      <c r="B140" s="2">
        <f t="shared" si="6"/>
        <v>1</v>
      </c>
      <c r="C140" s="1">
        <f>SUM($A$2:A140)</f>
        <v>17.029999256134</v>
      </c>
      <c r="D140" s="1">
        <f t="shared" si="7"/>
        <v>20.4099992513657</v>
      </c>
      <c r="E140" s="10" t="str">
        <f t="shared" si="8"/>
        <v/>
      </c>
    </row>
    <row r="141" spans="1:5">
      <c r="A141" s="13">
        <v>0.879999995231628</v>
      </c>
      <c r="B141" s="2">
        <f t="shared" si="6"/>
        <v>1</v>
      </c>
      <c r="C141" s="1">
        <f>SUM($A$2:A141)</f>
        <v>17.9099992513657</v>
      </c>
      <c r="D141" s="1">
        <f t="shared" si="7"/>
        <v>20.4099992513657</v>
      </c>
      <c r="E141" s="10" t="str">
        <f t="shared" si="8"/>
        <v/>
      </c>
    </row>
    <row r="142" spans="1:5">
      <c r="A142" s="9">
        <v>-1</v>
      </c>
      <c r="B142" s="2">
        <f t="shared" si="6"/>
        <v>0</v>
      </c>
      <c r="C142" s="1">
        <f>SUM($A$2:A142)</f>
        <v>16.9099992513657</v>
      </c>
      <c r="D142" s="1">
        <f t="shared" si="7"/>
        <v>20.4099992513657</v>
      </c>
      <c r="E142" s="10">
        <f t="shared" si="8"/>
        <v>-3.5</v>
      </c>
    </row>
    <row r="143" spans="1:5">
      <c r="A143" s="13">
        <v>0.879999995231628</v>
      </c>
      <c r="B143" s="2">
        <f t="shared" si="6"/>
        <v>1</v>
      </c>
      <c r="C143" s="1">
        <f>SUM($A$2:A143)</f>
        <v>17.7899992465973</v>
      </c>
      <c r="D143" s="1">
        <f t="shared" si="7"/>
        <v>20.4099992513657</v>
      </c>
      <c r="E143" s="10" t="str">
        <f t="shared" si="8"/>
        <v/>
      </c>
    </row>
    <row r="144" spans="1:5">
      <c r="A144" s="9">
        <v>-1</v>
      </c>
      <c r="B144" s="2">
        <f t="shared" si="6"/>
        <v>0</v>
      </c>
      <c r="C144" s="1">
        <f>SUM($A$2:A144)</f>
        <v>16.7899992465973</v>
      </c>
      <c r="D144" s="1">
        <f t="shared" si="7"/>
        <v>20.4099992513657</v>
      </c>
      <c r="E144" s="10">
        <f t="shared" si="8"/>
        <v>-3.62000000476837</v>
      </c>
    </row>
    <row r="145" spans="1:5">
      <c r="A145" s="13">
        <v>0.879999995231628</v>
      </c>
      <c r="B145" s="2">
        <f t="shared" si="6"/>
        <v>1</v>
      </c>
      <c r="C145" s="1">
        <f>SUM($A$2:A145)</f>
        <v>17.6699992418289</v>
      </c>
      <c r="D145" s="1">
        <f t="shared" si="7"/>
        <v>20.4099992513657</v>
      </c>
      <c r="E145" s="10" t="str">
        <f t="shared" si="8"/>
        <v/>
      </c>
    </row>
    <row r="146" spans="1:5">
      <c r="A146" s="9">
        <v>-1</v>
      </c>
      <c r="B146" s="2">
        <f t="shared" si="6"/>
        <v>0</v>
      </c>
      <c r="C146" s="1">
        <f>SUM($A$2:A146)</f>
        <v>16.6699992418289</v>
      </c>
      <c r="D146" s="1">
        <f t="shared" si="7"/>
        <v>20.4099992513657</v>
      </c>
      <c r="E146" s="10">
        <f t="shared" si="8"/>
        <v>-3.74000000953674</v>
      </c>
    </row>
    <row r="147" spans="1:5">
      <c r="A147" s="13">
        <v>-1</v>
      </c>
      <c r="B147" s="2">
        <f t="shared" si="6"/>
        <v>0</v>
      </c>
      <c r="C147" s="1">
        <f>SUM($A$2:A147)</f>
        <v>15.6699992418289</v>
      </c>
      <c r="D147" s="1">
        <f t="shared" si="7"/>
        <v>20.4099992513657</v>
      </c>
      <c r="E147" s="10">
        <f t="shared" si="8"/>
        <v>-4.74000000953674</v>
      </c>
    </row>
    <row r="148" spans="1:5">
      <c r="A148" s="9">
        <v>-1</v>
      </c>
      <c r="B148" s="2">
        <f t="shared" si="6"/>
        <v>0</v>
      </c>
      <c r="C148" s="1">
        <f>SUM($A$2:A148)</f>
        <v>14.6699992418289</v>
      </c>
      <c r="D148" s="1">
        <f t="shared" si="7"/>
        <v>20.4099992513657</v>
      </c>
      <c r="E148" s="10">
        <f t="shared" si="8"/>
        <v>-5.74000000953674</v>
      </c>
    </row>
    <row r="149" spans="1:5">
      <c r="A149" s="13">
        <v>0.860000014305115</v>
      </c>
      <c r="B149" s="2">
        <f t="shared" si="6"/>
        <v>1</v>
      </c>
      <c r="C149" s="1">
        <f>SUM($A$2:A149)</f>
        <v>15.529999256134</v>
      </c>
      <c r="D149" s="1">
        <f t="shared" si="7"/>
        <v>20.4099992513657</v>
      </c>
      <c r="E149" s="10" t="str">
        <f t="shared" si="8"/>
        <v/>
      </c>
    </row>
    <row r="150" spans="1:5">
      <c r="A150" s="9">
        <v>0.879999995231628</v>
      </c>
      <c r="B150" s="2">
        <f t="shared" si="6"/>
        <v>1</v>
      </c>
      <c r="C150" s="1">
        <f>SUM($A$2:A150)</f>
        <v>16.4099992513657</v>
      </c>
      <c r="D150" s="1">
        <f t="shared" si="7"/>
        <v>20.4099992513657</v>
      </c>
      <c r="E150" s="10" t="str">
        <f t="shared" si="8"/>
        <v/>
      </c>
    </row>
    <row r="151" spans="1:5">
      <c r="A151" s="13">
        <v>0.879999995231628</v>
      </c>
      <c r="B151" s="2">
        <f t="shared" si="6"/>
        <v>1</v>
      </c>
      <c r="C151" s="1">
        <f>SUM($A$2:A151)</f>
        <v>17.2899992465973</v>
      </c>
      <c r="D151" s="1">
        <f t="shared" si="7"/>
        <v>20.4099992513657</v>
      </c>
      <c r="E151" s="10" t="str">
        <f t="shared" si="8"/>
        <v/>
      </c>
    </row>
    <row r="152" spans="1:5">
      <c r="A152" s="9">
        <v>-1</v>
      </c>
      <c r="B152" s="2">
        <f t="shared" si="6"/>
        <v>0</v>
      </c>
      <c r="C152" s="1">
        <f>SUM($A$2:A152)</f>
        <v>16.2899992465973</v>
      </c>
      <c r="D152" s="1">
        <f t="shared" si="7"/>
        <v>20.4099992513657</v>
      </c>
      <c r="E152" s="10">
        <f t="shared" si="8"/>
        <v>-4.12000000476837</v>
      </c>
    </row>
    <row r="153" spans="1:5">
      <c r="A153" s="13">
        <v>0.860000014305115</v>
      </c>
      <c r="B153" s="2">
        <f t="shared" si="6"/>
        <v>1</v>
      </c>
      <c r="C153" s="1">
        <f>SUM($A$2:A153)</f>
        <v>17.1499992609024</v>
      </c>
      <c r="D153" s="1">
        <f t="shared" si="7"/>
        <v>20.4099992513657</v>
      </c>
      <c r="E153" s="10" t="str">
        <f t="shared" si="8"/>
        <v/>
      </c>
    </row>
    <row r="154" spans="1:5">
      <c r="A154" s="9">
        <v>0.860000014305115</v>
      </c>
      <c r="B154" s="2">
        <f t="shared" si="6"/>
        <v>1</v>
      </c>
      <c r="C154" s="1">
        <f>SUM($A$2:A154)</f>
        <v>18.0099992752075</v>
      </c>
      <c r="D154" s="1">
        <f t="shared" si="7"/>
        <v>20.4099992513657</v>
      </c>
      <c r="E154" s="10" t="str">
        <f t="shared" si="8"/>
        <v/>
      </c>
    </row>
    <row r="155" spans="1:5">
      <c r="A155" s="13">
        <v>-1</v>
      </c>
      <c r="B155" s="2">
        <f t="shared" si="6"/>
        <v>0</v>
      </c>
      <c r="C155" s="1">
        <f>SUM($A$2:A155)</f>
        <v>17.0099992752075</v>
      </c>
      <c r="D155" s="1">
        <f t="shared" si="7"/>
        <v>20.4099992513657</v>
      </c>
      <c r="E155" s="10">
        <f t="shared" si="8"/>
        <v>-3.39999997615814</v>
      </c>
    </row>
    <row r="156" spans="1:5">
      <c r="A156" s="9">
        <v>0.879999995231628</v>
      </c>
      <c r="B156" s="2">
        <f t="shared" si="6"/>
        <v>1</v>
      </c>
      <c r="C156" s="1">
        <f>SUM($A$2:A156)</f>
        <v>17.8899992704391</v>
      </c>
      <c r="D156" s="1">
        <f t="shared" si="7"/>
        <v>20.4099992513657</v>
      </c>
      <c r="E156" s="10" t="str">
        <f t="shared" si="8"/>
        <v/>
      </c>
    </row>
    <row r="157" spans="1:5">
      <c r="A157" s="13">
        <v>-1</v>
      </c>
      <c r="B157" s="2">
        <f t="shared" si="6"/>
        <v>0</v>
      </c>
      <c r="C157" s="1">
        <f>SUM($A$2:A157)</f>
        <v>16.8899992704391</v>
      </c>
      <c r="D157" s="1">
        <f t="shared" si="7"/>
        <v>20.4099992513657</v>
      </c>
      <c r="E157" s="10">
        <f t="shared" si="8"/>
        <v>-3.51999998092651</v>
      </c>
    </row>
    <row r="158" spans="1:5">
      <c r="A158" s="9">
        <v>0.909999966621399</v>
      </c>
      <c r="B158" s="2">
        <f t="shared" si="6"/>
        <v>1</v>
      </c>
      <c r="C158" s="1">
        <f>SUM($A$2:A158)</f>
        <v>17.7999992370605</v>
      </c>
      <c r="D158" s="1">
        <f t="shared" si="7"/>
        <v>20.4099992513657</v>
      </c>
      <c r="E158" s="10" t="str">
        <f t="shared" si="8"/>
        <v/>
      </c>
    </row>
    <row r="159" spans="1:5">
      <c r="A159" s="13">
        <v>0.909999966621399</v>
      </c>
      <c r="B159" s="2">
        <f t="shared" si="6"/>
        <v>1</v>
      </c>
      <c r="C159" s="1">
        <f>SUM($A$2:A159)</f>
        <v>18.7099992036819</v>
      </c>
      <c r="D159" s="1">
        <f t="shared" si="7"/>
        <v>20.4099992513657</v>
      </c>
      <c r="E159" s="10" t="str">
        <f t="shared" si="8"/>
        <v/>
      </c>
    </row>
    <row r="160" spans="1:5">
      <c r="A160" s="9">
        <v>-1</v>
      </c>
      <c r="B160" s="2">
        <f t="shared" si="6"/>
        <v>0</v>
      </c>
      <c r="C160" s="1">
        <f>SUM($A$2:A160)</f>
        <v>17.7099992036819</v>
      </c>
      <c r="D160" s="1">
        <f t="shared" si="7"/>
        <v>20.4099992513657</v>
      </c>
      <c r="E160" s="10">
        <f t="shared" si="8"/>
        <v>-2.70000004768372</v>
      </c>
    </row>
    <row r="161" spans="1:5">
      <c r="A161" s="13">
        <v>-1</v>
      </c>
      <c r="B161" s="2">
        <f t="shared" si="6"/>
        <v>0</v>
      </c>
      <c r="C161" s="1">
        <f>SUM($A$2:A161)</f>
        <v>16.7099992036819</v>
      </c>
      <c r="D161" s="1">
        <f t="shared" si="7"/>
        <v>20.4099992513657</v>
      </c>
      <c r="E161" s="10">
        <f t="shared" si="8"/>
        <v>-3.70000004768372</v>
      </c>
    </row>
    <row r="162" spans="1:5">
      <c r="A162" s="9">
        <v>-1</v>
      </c>
      <c r="B162" s="2">
        <f t="shared" si="6"/>
        <v>0</v>
      </c>
      <c r="C162" s="1">
        <f>SUM($A$2:A162)</f>
        <v>15.7099992036819</v>
      </c>
      <c r="D162" s="1">
        <f t="shared" si="7"/>
        <v>20.4099992513657</v>
      </c>
      <c r="E162" s="10">
        <f t="shared" si="8"/>
        <v>-4.70000004768372</v>
      </c>
    </row>
    <row r="163" spans="1:5">
      <c r="A163" s="13">
        <v>0.830000042915344</v>
      </c>
      <c r="B163" s="2">
        <f t="shared" si="6"/>
        <v>1</v>
      </c>
      <c r="C163" s="1">
        <f>SUM($A$2:A163)</f>
        <v>16.5399992465973</v>
      </c>
      <c r="D163" s="1">
        <f t="shared" si="7"/>
        <v>20.4099992513657</v>
      </c>
      <c r="E163" s="10" t="str">
        <f t="shared" si="8"/>
        <v/>
      </c>
    </row>
    <row r="164" spans="1:5">
      <c r="A164" s="9">
        <v>0.909999966621399</v>
      </c>
      <c r="B164" s="2">
        <f t="shared" si="6"/>
        <v>1</v>
      </c>
      <c r="C164" s="1">
        <f>SUM($A$2:A164)</f>
        <v>17.4499992132187</v>
      </c>
      <c r="D164" s="1">
        <f t="shared" si="7"/>
        <v>20.4099992513657</v>
      </c>
      <c r="E164" s="10" t="str">
        <f t="shared" si="8"/>
        <v/>
      </c>
    </row>
    <row r="165" spans="1:5">
      <c r="A165" s="13">
        <v>-1</v>
      </c>
      <c r="B165" s="2">
        <f t="shared" si="6"/>
        <v>0</v>
      </c>
      <c r="C165" s="1">
        <f>SUM($A$2:A165)</f>
        <v>16.4499992132187</v>
      </c>
      <c r="D165" s="1">
        <f t="shared" si="7"/>
        <v>20.4099992513657</v>
      </c>
      <c r="E165" s="10">
        <f t="shared" si="8"/>
        <v>-3.96000003814697</v>
      </c>
    </row>
    <row r="166" spans="1:5">
      <c r="A166" s="9">
        <v>0.909999966621399</v>
      </c>
      <c r="B166" s="2">
        <f t="shared" si="6"/>
        <v>1</v>
      </c>
      <c r="C166" s="1">
        <f>SUM($A$2:A166)</f>
        <v>17.3599991798401</v>
      </c>
      <c r="D166" s="1">
        <f t="shared" si="7"/>
        <v>20.4099992513657</v>
      </c>
      <c r="E166" s="10" t="str">
        <f t="shared" si="8"/>
        <v/>
      </c>
    </row>
    <row r="167" spans="1:5">
      <c r="A167" s="13">
        <v>-1</v>
      </c>
      <c r="B167" s="2">
        <f t="shared" si="6"/>
        <v>0</v>
      </c>
      <c r="C167" s="1">
        <f>SUM($A$2:A167)</f>
        <v>16.3599991798401</v>
      </c>
      <c r="D167" s="1">
        <f t="shared" si="7"/>
        <v>20.4099992513657</v>
      </c>
      <c r="E167" s="10">
        <f t="shared" si="8"/>
        <v>-4.05000007152557</v>
      </c>
    </row>
    <row r="168" spans="1:5">
      <c r="A168" s="9">
        <v>-1</v>
      </c>
      <c r="B168" s="2">
        <f t="shared" si="6"/>
        <v>0</v>
      </c>
      <c r="C168" s="1">
        <f>SUM($A$2:A168)</f>
        <v>15.3599991798401</v>
      </c>
      <c r="D168" s="1">
        <f t="shared" si="7"/>
        <v>20.4099992513657</v>
      </c>
      <c r="E168" s="10">
        <f t="shared" si="8"/>
        <v>-5.05000007152557</v>
      </c>
    </row>
    <row r="169" spans="1:5">
      <c r="A169" s="13">
        <v>-1</v>
      </c>
      <c r="B169" s="2">
        <f t="shared" si="6"/>
        <v>0</v>
      </c>
      <c r="C169" s="1">
        <f>SUM($A$2:A169)</f>
        <v>14.3599991798401</v>
      </c>
      <c r="D169" s="1">
        <f t="shared" si="7"/>
        <v>20.4099992513657</v>
      </c>
      <c r="E169" s="10">
        <f t="shared" si="8"/>
        <v>-6.05000007152557</v>
      </c>
    </row>
    <row r="170" spans="1:5">
      <c r="A170" s="9">
        <v>0.909999966621399</v>
      </c>
      <c r="B170" s="2">
        <f t="shared" si="6"/>
        <v>1</v>
      </c>
      <c r="C170" s="1">
        <f>SUM($A$2:A170)</f>
        <v>15.2699991464615</v>
      </c>
      <c r="D170" s="1">
        <f t="shared" si="7"/>
        <v>20.4099992513657</v>
      </c>
      <c r="E170" s="10" t="str">
        <f t="shared" si="8"/>
        <v/>
      </c>
    </row>
    <row r="171" spans="1:5">
      <c r="A171" s="13">
        <v>0.830000042915344</v>
      </c>
      <c r="B171" s="2">
        <f t="shared" si="6"/>
        <v>1</v>
      </c>
      <c r="C171" s="1">
        <f>SUM($A$2:A171)</f>
        <v>16.0999991893768</v>
      </c>
      <c r="D171" s="1">
        <f t="shared" si="7"/>
        <v>20.4099992513657</v>
      </c>
      <c r="E171" s="10" t="str">
        <f t="shared" si="8"/>
        <v/>
      </c>
    </row>
    <row r="172" spans="1:5">
      <c r="A172" s="9">
        <v>0.860000014305115</v>
      </c>
      <c r="B172" s="2">
        <f t="shared" si="6"/>
        <v>1</v>
      </c>
      <c r="C172" s="1">
        <f>SUM($A$2:A172)</f>
        <v>16.9599992036819</v>
      </c>
      <c r="D172" s="1">
        <f t="shared" si="7"/>
        <v>20.4099992513657</v>
      </c>
      <c r="E172" s="10" t="str">
        <f t="shared" si="8"/>
        <v/>
      </c>
    </row>
    <row r="173" spans="1:5">
      <c r="A173" s="13">
        <v>-1</v>
      </c>
      <c r="B173" s="2">
        <f t="shared" si="6"/>
        <v>0</v>
      </c>
      <c r="C173" s="1">
        <f>SUM($A$2:A173)</f>
        <v>15.9599992036819</v>
      </c>
      <c r="D173" s="1">
        <f t="shared" si="7"/>
        <v>20.4099992513657</v>
      </c>
      <c r="E173" s="10">
        <f t="shared" si="8"/>
        <v>-4.45000004768372</v>
      </c>
    </row>
    <row r="174" spans="1:5">
      <c r="A174" s="9">
        <v>0.850000023841858</v>
      </c>
      <c r="B174" s="2">
        <f t="shared" si="6"/>
        <v>1</v>
      </c>
      <c r="C174" s="1">
        <f>SUM($A$2:A174)</f>
        <v>16.8099992275238</v>
      </c>
      <c r="D174" s="1">
        <f t="shared" si="7"/>
        <v>20.4099992513657</v>
      </c>
      <c r="E174" s="10" t="str">
        <f t="shared" si="8"/>
        <v/>
      </c>
    </row>
    <row r="175" spans="1:5">
      <c r="A175" s="13">
        <v>-1</v>
      </c>
      <c r="B175" s="2">
        <f t="shared" si="6"/>
        <v>0</v>
      </c>
      <c r="C175" s="1">
        <f>SUM($A$2:A175)</f>
        <v>15.8099992275238</v>
      </c>
      <c r="D175" s="1">
        <f t="shared" si="7"/>
        <v>20.4099992513657</v>
      </c>
      <c r="E175" s="10">
        <f t="shared" si="8"/>
        <v>-4.60000002384186</v>
      </c>
    </row>
    <row r="176" spans="1:5">
      <c r="A176" s="9">
        <v>-1</v>
      </c>
      <c r="B176" s="2">
        <f t="shared" si="6"/>
        <v>0</v>
      </c>
      <c r="C176" s="1">
        <f>SUM($A$2:A176)</f>
        <v>14.8099992275238</v>
      </c>
      <c r="D176" s="1">
        <f t="shared" si="7"/>
        <v>20.4099992513657</v>
      </c>
      <c r="E176" s="10">
        <f t="shared" si="8"/>
        <v>-5.60000002384186</v>
      </c>
    </row>
    <row r="177" spans="1:5">
      <c r="A177" s="13">
        <v>0.870000004768372</v>
      </c>
      <c r="B177" s="2">
        <f t="shared" si="6"/>
        <v>1</v>
      </c>
      <c r="C177" s="1">
        <f>SUM($A$2:A177)</f>
        <v>15.6799992322922</v>
      </c>
      <c r="D177" s="1">
        <f t="shared" si="7"/>
        <v>20.4099992513657</v>
      </c>
      <c r="E177" s="10" t="str">
        <f t="shared" si="8"/>
        <v/>
      </c>
    </row>
    <row r="178" spans="1:5">
      <c r="A178" s="9">
        <v>-1</v>
      </c>
      <c r="B178" s="2">
        <f t="shared" si="6"/>
        <v>0</v>
      </c>
      <c r="C178" s="1">
        <f>SUM($A$2:A178)</f>
        <v>14.6799992322922</v>
      </c>
      <c r="D178" s="1">
        <f t="shared" si="7"/>
        <v>20.4099992513657</v>
      </c>
      <c r="E178" s="10">
        <f t="shared" si="8"/>
        <v>-5.73000001907349</v>
      </c>
    </row>
    <row r="179" spans="1:5">
      <c r="A179" s="13">
        <v>0.909999966621399</v>
      </c>
      <c r="B179" s="2">
        <f t="shared" si="6"/>
        <v>1</v>
      </c>
      <c r="C179" s="1">
        <f>SUM($A$2:A179)</f>
        <v>15.5899991989136</v>
      </c>
      <c r="D179" s="1">
        <f t="shared" si="7"/>
        <v>20.4099992513657</v>
      </c>
      <c r="E179" s="10" t="str">
        <f t="shared" si="8"/>
        <v/>
      </c>
    </row>
    <row r="180" spans="1:5">
      <c r="A180" s="9">
        <v>0.860000014305115</v>
      </c>
      <c r="B180" s="2">
        <f t="shared" si="6"/>
        <v>1</v>
      </c>
      <c r="C180" s="1">
        <f>SUM($A$2:A180)</f>
        <v>16.4499992132187</v>
      </c>
      <c r="D180" s="1">
        <f t="shared" si="7"/>
        <v>20.4099992513657</v>
      </c>
      <c r="E180" s="10" t="str">
        <f t="shared" si="8"/>
        <v/>
      </c>
    </row>
    <row r="181" spans="1:5">
      <c r="A181" s="13">
        <v>0.860000014305115</v>
      </c>
      <c r="B181" s="2">
        <f t="shared" si="6"/>
        <v>1</v>
      </c>
      <c r="C181" s="1">
        <f>SUM($A$2:A181)</f>
        <v>17.3099992275238</v>
      </c>
      <c r="D181" s="1">
        <f t="shared" si="7"/>
        <v>20.4099992513657</v>
      </c>
      <c r="E181" s="10" t="str">
        <f t="shared" si="8"/>
        <v/>
      </c>
    </row>
    <row r="182" spans="1:5">
      <c r="A182" s="9">
        <v>0.879999995231628</v>
      </c>
      <c r="B182" s="2">
        <f t="shared" si="6"/>
        <v>1</v>
      </c>
      <c r="C182" s="1">
        <f>SUM($A$2:A182)</f>
        <v>18.1899992227554</v>
      </c>
      <c r="D182" s="1">
        <f t="shared" si="7"/>
        <v>20.4099992513657</v>
      </c>
      <c r="E182" s="10" t="str">
        <f t="shared" si="8"/>
        <v/>
      </c>
    </row>
    <row r="183" spans="1:5">
      <c r="A183" s="13">
        <v>0.860000014305115</v>
      </c>
      <c r="B183" s="2">
        <f t="shared" si="6"/>
        <v>1</v>
      </c>
      <c r="C183" s="1">
        <f>SUM($A$2:A183)</f>
        <v>19.0499992370605</v>
      </c>
      <c r="D183" s="1">
        <f t="shared" si="7"/>
        <v>20.4099992513657</v>
      </c>
      <c r="E183" s="10" t="str">
        <f t="shared" si="8"/>
        <v/>
      </c>
    </row>
    <row r="184" spans="1:5">
      <c r="A184" s="9">
        <v>0.909999966621399</v>
      </c>
      <c r="B184" s="2">
        <f t="shared" si="6"/>
        <v>1</v>
      </c>
      <c r="C184" s="1">
        <f>SUM($A$2:A184)</f>
        <v>19.9599992036819</v>
      </c>
      <c r="D184" s="1">
        <f t="shared" si="7"/>
        <v>20.4099992513657</v>
      </c>
      <c r="E184" s="10" t="str">
        <f t="shared" si="8"/>
        <v/>
      </c>
    </row>
    <row r="185" spans="1:5">
      <c r="A185" s="13"/>
      <c r="B185" s="2"/>
      <c r="C185" s="1"/>
      <c r="D185" s="1"/>
      <c r="E185" s="10"/>
    </row>
    <row r="186" spans="1:5">
      <c r="A186" s="9"/>
      <c r="B186" s="2"/>
      <c r="C186" s="1"/>
      <c r="D186" s="1"/>
      <c r="E186" s="10"/>
    </row>
    <row r="187" spans="1:5">
      <c r="A187" s="13"/>
      <c r="B187" s="2"/>
      <c r="C187" s="1"/>
      <c r="D187" s="1"/>
      <c r="E187" s="10"/>
    </row>
    <row r="188" spans="1:5">
      <c r="A188" s="9"/>
      <c r="B188" s="2"/>
      <c r="C188" s="1"/>
      <c r="D188" s="1"/>
      <c r="E188" s="10"/>
    </row>
    <row r="189" spans="1:5">
      <c r="A189" s="13"/>
      <c r="B189" s="2"/>
      <c r="C189" s="1"/>
      <c r="D189" s="1"/>
      <c r="E189" s="10"/>
    </row>
    <row r="190" spans="1:5">
      <c r="A190" s="9"/>
      <c r="B190" s="2"/>
      <c r="C190" s="1"/>
      <c r="D190" s="1"/>
      <c r="E190" s="10"/>
    </row>
    <row r="191" spans="1:5">
      <c r="A191" s="13"/>
      <c r="B191" s="2"/>
      <c r="C191" s="1"/>
      <c r="D191" s="1"/>
      <c r="E191" s="10"/>
    </row>
    <row r="192" spans="1:5">
      <c r="A192" s="9"/>
      <c r="B192" s="2"/>
      <c r="C192" s="1"/>
      <c r="D192" s="1"/>
      <c r="E192" s="10"/>
    </row>
    <row r="193" spans="1:5">
      <c r="A193" s="13"/>
      <c r="B193" s="2"/>
      <c r="C193" s="1"/>
      <c r="D193" s="1"/>
      <c r="E193" s="10"/>
    </row>
    <row r="194" spans="1:5">
      <c r="A194" s="9"/>
      <c r="B194" s="2"/>
      <c r="C194" s="1"/>
      <c r="D194" s="1"/>
      <c r="E194" s="10"/>
    </row>
    <row r="195" spans="1:5">
      <c r="A195" s="13"/>
      <c r="B195" s="2"/>
      <c r="C195" s="1"/>
      <c r="D195" s="1"/>
      <c r="E195" s="10"/>
    </row>
    <row r="196" spans="1:5">
      <c r="A196" s="9"/>
      <c r="B196" s="2"/>
      <c r="C196" s="1"/>
      <c r="D196" s="1"/>
      <c r="E196" s="10"/>
    </row>
    <row r="197" spans="1:5">
      <c r="A197" s="13"/>
      <c r="B197" s="2"/>
      <c r="C197" s="1"/>
      <c r="D197" s="1"/>
      <c r="E197" s="10"/>
    </row>
    <row r="198" spans="1:5">
      <c r="A198" s="9"/>
      <c r="B198" s="2"/>
      <c r="C198" s="1"/>
      <c r="D198" s="1"/>
      <c r="E198" s="10"/>
    </row>
    <row r="199" spans="1:5">
      <c r="A199" s="13"/>
      <c r="B199" s="2"/>
      <c r="C199" s="1"/>
      <c r="D199" s="1"/>
      <c r="E199" s="10"/>
    </row>
    <row r="200" spans="1:5">
      <c r="A200" s="9"/>
      <c r="B200" s="2"/>
      <c r="C200" s="1"/>
      <c r="D200" s="1"/>
      <c r="E200" s="10"/>
    </row>
    <row r="201" spans="1:5">
      <c r="A201" s="13"/>
      <c r="B201" s="2"/>
      <c r="C201" s="1"/>
      <c r="D201" s="1"/>
      <c r="E201" s="10"/>
    </row>
    <row r="202" spans="1:5">
      <c r="A202" s="9"/>
      <c r="B202" s="2"/>
      <c r="C202" s="1"/>
      <c r="D202" s="1"/>
      <c r="E202" s="10"/>
    </row>
    <row r="203" spans="1:5">
      <c r="A203" s="13"/>
      <c r="B203" s="2"/>
      <c r="C203" s="1"/>
      <c r="D203" s="1"/>
      <c r="E203" s="10"/>
    </row>
    <row r="204" spans="1:5">
      <c r="A204" s="9"/>
      <c r="B204" s="2"/>
      <c r="C204" s="1"/>
      <c r="D204" s="1"/>
      <c r="E204" s="10"/>
    </row>
    <row r="205" spans="1:5">
      <c r="A205" s="13"/>
      <c r="B205" s="2"/>
      <c r="C205" s="1"/>
      <c r="D205" s="1"/>
      <c r="E205" s="10"/>
    </row>
    <row r="206" spans="1:5">
      <c r="A206" s="9"/>
      <c r="B206" s="2"/>
      <c r="C206" s="1"/>
      <c r="D206" s="1"/>
      <c r="E206" s="10"/>
    </row>
    <row r="207" spans="1:5">
      <c r="A207" s="13"/>
      <c r="B207" s="2"/>
      <c r="C207" s="1"/>
      <c r="D207" s="1"/>
      <c r="E207" s="10"/>
    </row>
    <row r="208" spans="1:5">
      <c r="A208" s="9"/>
      <c r="B208" s="2"/>
      <c r="C208" s="1"/>
      <c r="D208" s="1"/>
      <c r="E208" s="10"/>
    </row>
    <row r="209" spans="1:5">
      <c r="A209" s="13"/>
      <c r="B209" s="2"/>
      <c r="C209" s="1"/>
      <c r="D209" s="1"/>
      <c r="E209" s="10"/>
    </row>
    <row r="210" spans="1:5">
      <c r="A210" s="9"/>
      <c r="B210" s="2"/>
      <c r="C210" s="1"/>
      <c r="D210" s="1"/>
      <c r="E210" s="10"/>
    </row>
    <row r="211" spans="1:5">
      <c r="A211" s="13"/>
      <c r="B211" s="2"/>
      <c r="C211" s="1"/>
      <c r="D211" s="1"/>
      <c r="E211" s="10"/>
    </row>
    <row r="212" spans="1:5">
      <c r="A212" s="9"/>
      <c r="B212" s="2"/>
      <c r="C212" s="1"/>
      <c r="D212" s="1"/>
      <c r="E212" s="10"/>
    </row>
    <row r="213" spans="1:5">
      <c r="A213" s="13"/>
      <c r="B213" s="2"/>
      <c r="C213" s="1"/>
      <c r="D213" s="1"/>
      <c r="E213" s="10"/>
    </row>
    <row r="214" spans="1:5">
      <c r="A214" s="9"/>
      <c r="B214" s="2"/>
      <c r="C214" s="1"/>
      <c r="D214" s="1"/>
      <c r="E214" s="10"/>
    </row>
    <row r="215" spans="1:5">
      <c r="A215" s="13"/>
      <c r="B215" s="2"/>
      <c r="C215" s="1"/>
      <c r="D215" s="1"/>
      <c r="E215" s="10"/>
    </row>
    <row r="216" spans="1:5">
      <c r="A216" s="9"/>
      <c r="B216" s="2"/>
      <c r="C216" s="1"/>
      <c r="D216" s="1"/>
      <c r="E216" s="10"/>
    </row>
    <row r="217" spans="1:5">
      <c r="A217" s="13"/>
      <c r="B217" s="2"/>
      <c r="C217" s="1"/>
      <c r="D217" s="1"/>
      <c r="E217" s="10"/>
    </row>
    <row r="218" spans="1:5">
      <c r="A218" s="9"/>
      <c r="B218" s="2"/>
      <c r="C218" s="1"/>
      <c r="D218" s="1"/>
      <c r="E218" s="10"/>
    </row>
    <row r="219" spans="1:5">
      <c r="A219" s="13"/>
      <c r="B219" s="2"/>
      <c r="C219" s="1"/>
      <c r="D219" s="1"/>
      <c r="E219" s="10"/>
    </row>
    <row r="220" spans="1:5">
      <c r="A220" s="9"/>
      <c r="B220" s="2"/>
      <c r="C220" s="1"/>
      <c r="D220" s="1"/>
      <c r="E220" s="10"/>
    </row>
    <row r="221" spans="1:5">
      <c r="A221" s="13"/>
      <c r="B221" s="2"/>
      <c r="C221" s="1"/>
      <c r="D221" s="1"/>
      <c r="E221" s="10"/>
    </row>
    <row r="222" spans="1:5">
      <c r="A222" s="9"/>
      <c r="B222" s="2"/>
      <c r="C222" s="1"/>
      <c r="D222" s="1"/>
      <c r="E222" s="10"/>
    </row>
    <row r="223" spans="1:5">
      <c r="A223" s="13"/>
      <c r="B223" s="2"/>
      <c r="C223" s="1"/>
      <c r="D223" s="1"/>
      <c r="E223" s="10"/>
    </row>
    <row r="224" spans="1:5">
      <c r="A224" s="9"/>
      <c r="B224" s="2"/>
      <c r="C224" s="1"/>
      <c r="D224" s="1"/>
      <c r="E224" s="10"/>
    </row>
    <row r="225" spans="1:5">
      <c r="A225" s="13"/>
      <c r="B225" s="2"/>
      <c r="C225" s="1"/>
      <c r="D225" s="1"/>
      <c r="E225" s="10"/>
    </row>
    <row r="226" spans="1:5">
      <c r="A226" s="9"/>
      <c r="B226" s="2"/>
      <c r="C226" s="1"/>
      <c r="D226" s="1"/>
      <c r="E226" s="10"/>
    </row>
    <row r="227" spans="1:5">
      <c r="A227" s="13"/>
      <c r="B227" s="2"/>
      <c r="C227" s="1"/>
      <c r="D227" s="1"/>
      <c r="E227" s="10"/>
    </row>
    <row r="228" spans="1:5">
      <c r="A228" s="9"/>
      <c r="B228" s="2"/>
      <c r="C228" s="1"/>
      <c r="D228" s="1"/>
      <c r="E228" s="10"/>
    </row>
    <row r="229" spans="1:5">
      <c r="A229" s="13"/>
      <c r="B229" s="2"/>
      <c r="C229" s="1"/>
      <c r="D229" s="1"/>
      <c r="E229" s="10"/>
    </row>
    <row r="230" spans="1:5">
      <c r="A230" s="9"/>
      <c r="B230" s="2"/>
      <c r="C230" s="1"/>
      <c r="D230" s="1"/>
      <c r="E230" s="10"/>
    </row>
    <row r="231" spans="1:5">
      <c r="A231" s="13"/>
      <c r="B231" s="2"/>
      <c r="C231" s="1"/>
      <c r="D231" s="1"/>
      <c r="E231" s="10"/>
    </row>
    <row r="232" spans="1:5">
      <c r="A232" s="9"/>
      <c r="B232" s="2"/>
      <c r="C232" s="1"/>
      <c r="D232" s="1"/>
      <c r="E232" s="10"/>
    </row>
    <row r="233" spans="1:5">
      <c r="A233" s="13"/>
      <c r="B233" s="2"/>
      <c r="C233" s="1"/>
      <c r="D233" s="1"/>
      <c r="E233" s="10"/>
    </row>
    <row r="234" spans="1:5">
      <c r="A234" s="9"/>
      <c r="B234" s="2"/>
      <c r="C234" s="1"/>
      <c r="D234" s="1"/>
      <c r="E234" s="10"/>
    </row>
    <row r="235" spans="1:5">
      <c r="A235" s="13"/>
      <c r="B235" s="2"/>
      <c r="C235" s="1"/>
      <c r="D235" s="1"/>
      <c r="E235" s="10"/>
    </row>
    <row r="236" spans="1:5">
      <c r="A236" s="9"/>
      <c r="B236" s="2"/>
      <c r="C236" s="1"/>
      <c r="D236" s="1"/>
      <c r="E236" s="10"/>
    </row>
    <row r="237" spans="1:5">
      <c r="A237" s="13"/>
      <c r="B237" s="2"/>
      <c r="C237" s="1"/>
      <c r="D237" s="1"/>
      <c r="E237" s="10"/>
    </row>
    <row r="238" spans="1:5">
      <c r="A238" s="9"/>
      <c r="B238" s="2"/>
      <c r="C238" s="1"/>
      <c r="D238" s="1"/>
      <c r="E238" s="10"/>
    </row>
    <row r="239" spans="1:5">
      <c r="A239" s="13"/>
      <c r="B239" s="2"/>
      <c r="C239" s="1"/>
      <c r="D239" s="1"/>
      <c r="E239" s="10"/>
    </row>
    <row r="240" spans="1:5">
      <c r="A240" s="9"/>
      <c r="B240" s="2"/>
      <c r="C240" s="1"/>
      <c r="D240" s="1"/>
      <c r="E240" s="10"/>
    </row>
    <row r="241" spans="1:5">
      <c r="A241" s="13"/>
      <c r="B241" s="2"/>
      <c r="C241" s="1"/>
      <c r="D241" s="1"/>
      <c r="E241" s="10"/>
    </row>
    <row r="242" spans="1:5">
      <c r="A242" s="9"/>
      <c r="B242" s="2"/>
      <c r="C242" s="1"/>
      <c r="D242" s="1"/>
      <c r="E242" s="10"/>
    </row>
    <row r="243" spans="1:5">
      <c r="A243" s="13"/>
      <c r="B243" s="2"/>
      <c r="C243" s="1"/>
      <c r="D243" s="1"/>
      <c r="E243" s="10"/>
    </row>
    <row r="244" spans="1:5">
      <c r="A244" s="9"/>
      <c r="B244" s="2"/>
      <c r="C244" s="1"/>
      <c r="D244" s="1"/>
      <c r="E244" s="10"/>
    </row>
    <row r="245" spans="1:5">
      <c r="A245" s="13"/>
      <c r="B245" s="2"/>
      <c r="C245" s="1"/>
      <c r="D245" s="1"/>
      <c r="E245" s="10"/>
    </row>
    <row r="246" spans="1:5">
      <c r="A246" s="9"/>
      <c r="B246" s="2"/>
      <c r="C246" s="1"/>
      <c r="D246" s="1"/>
      <c r="E246" s="10"/>
    </row>
    <row r="247" spans="1:5">
      <c r="A247" s="13"/>
      <c r="B247" s="2"/>
      <c r="C247" s="1"/>
      <c r="D247" s="1"/>
      <c r="E247" s="10"/>
    </row>
    <row r="248" spans="1:5">
      <c r="A248" s="9"/>
      <c r="B248" s="2"/>
      <c r="C248" s="1"/>
      <c r="D248" s="1"/>
      <c r="E248" s="10"/>
    </row>
    <row r="249" spans="1:5">
      <c r="A249" s="13"/>
      <c r="B249" s="2"/>
      <c r="C249" s="1"/>
      <c r="D249" s="1"/>
      <c r="E249" s="10"/>
    </row>
    <row r="250" spans="1:5">
      <c r="A250" s="9"/>
      <c r="B250" s="2"/>
      <c r="C250" s="1"/>
      <c r="D250" s="1"/>
      <c r="E250" s="10"/>
    </row>
    <row r="251" spans="1:5">
      <c r="A251" s="13"/>
      <c r="B251" s="2"/>
      <c r="C251" s="1"/>
      <c r="D251" s="1"/>
      <c r="E251" s="10"/>
    </row>
    <row r="252" spans="1:5">
      <c r="A252" s="9"/>
      <c r="B252" s="2"/>
      <c r="C252" s="1"/>
      <c r="D252" s="1"/>
      <c r="E252" s="10"/>
    </row>
    <row r="253" spans="1:5">
      <c r="A253" s="13"/>
      <c r="B253" s="2"/>
      <c r="C253" s="1"/>
      <c r="D253" s="1"/>
      <c r="E253" s="10"/>
    </row>
    <row r="254" spans="1:5">
      <c r="A254" s="9"/>
      <c r="B254" s="2"/>
      <c r="C254" s="1"/>
      <c r="D254" s="1"/>
      <c r="E254" s="10"/>
    </row>
    <row r="255" spans="1:5">
      <c r="A255" s="13"/>
      <c r="B255" s="2"/>
      <c r="C255" s="1"/>
      <c r="D255" s="1"/>
      <c r="E255" s="10"/>
    </row>
    <row r="256" spans="1:5">
      <c r="A256" s="9"/>
      <c r="B256" s="2"/>
      <c r="C256" s="1"/>
      <c r="D256" s="1"/>
      <c r="E256" s="10"/>
    </row>
    <row r="257" spans="1:5">
      <c r="A257" s="13"/>
      <c r="B257" s="2"/>
      <c r="C257" s="1"/>
      <c r="D257" s="1"/>
      <c r="E257" s="10"/>
    </row>
    <row r="258" spans="1:5">
      <c r="A258" s="9"/>
      <c r="B258" s="2"/>
      <c r="C258" s="1"/>
      <c r="D258" s="1"/>
      <c r="E258" s="10"/>
    </row>
    <row r="259" spans="1:5">
      <c r="A259" s="13"/>
      <c r="B259" s="2"/>
      <c r="C259" s="1"/>
      <c r="D259" s="1"/>
      <c r="E259" s="10"/>
    </row>
    <row r="260" spans="1:5">
      <c r="A260" s="9"/>
      <c r="B260" s="2"/>
      <c r="C260" s="1"/>
      <c r="D260" s="1"/>
      <c r="E260" s="10"/>
    </row>
    <row r="261" spans="1:5">
      <c r="A261" s="13"/>
      <c r="B261" s="2"/>
      <c r="C261" s="1"/>
      <c r="D261" s="1"/>
      <c r="E261" s="10"/>
    </row>
    <row r="262" spans="1:5">
      <c r="A262" s="9"/>
      <c r="B262" s="2"/>
      <c r="C262" s="1"/>
      <c r="D262" s="1"/>
      <c r="E262" s="10"/>
    </row>
    <row r="263" spans="1:5">
      <c r="A263" s="13"/>
      <c r="B263" s="2"/>
      <c r="C263" s="1"/>
      <c r="D263" s="1"/>
      <c r="E263" s="10"/>
    </row>
    <row r="264" spans="1:5">
      <c r="A264" s="9"/>
      <c r="B264" s="2"/>
      <c r="C264" s="1"/>
      <c r="D264" s="1"/>
      <c r="E264" s="10"/>
    </row>
    <row r="265" spans="1:5">
      <c r="A265" s="13"/>
      <c r="B265" s="2"/>
      <c r="C265" s="1"/>
      <c r="D265" s="1"/>
      <c r="E265" s="10"/>
    </row>
    <row r="266" spans="1:5">
      <c r="A266" s="9"/>
      <c r="B266" s="2"/>
      <c r="C266" s="1"/>
      <c r="D266" s="1"/>
      <c r="E266" s="10"/>
    </row>
    <row r="267" spans="1:5">
      <c r="A267" s="13"/>
      <c r="B267" s="2"/>
      <c r="C267" s="1"/>
      <c r="D267" s="1"/>
      <c r="E267" s="10"/>
    </row>
    <row r="268" spans="1:5">
      <c r="A268" s="9"/>
      <c r="B268" s="2"/>
      <c r="C268" s="1"/>
      <c r="D268" s="1"/>
      <c r="E268" s="10"/>
    </row>
    <row r="269" spans="1:5">
      <c r="A269" s="13"/>
      <c r="B269" s="2"/>
      <c r="C269" s="1"/>
      <c r="D269" s="1"/>
      <c r="E269" s="10"/>
    </row>
    <row r="270" spans="1:5">
      <c r="A270" s="9"/>
      <c r="B270" s="2"/>
      <c r="C270" s="1"/>
      <c r="D270" s="1"/>
      <c r="E270" s="10"/>
    </row>
    <row r="271" spans="1:5">
      <c r="A271" s="13"/>
      <c r="B271" s="2"/>
      <c r="C271" s="1"/>
      <c r="D271" s="1"/>
      <c r="E271" s="10"/>
    </row>
    <row r="272" spans="1:5">
      <c r="A272" s="9"/>
      <c r="B272" s="2"/>
      <c r="C272" s="1"/>
      <c r="D272" s="1"/>
      <c r="E272" s="10"/>
    </row>
    <row r="273" spans="1:5">
      <c r="A273" s="13"/>
      <c r="B273" s="2"/>
      <c r="C273" s="1"/>
      <c r="D273" s="1"/>
      <c r="E273" s="10"/>
    </row>
    <row r="274" spans="1:5">
      <c r="A274" s="9"/>
      <c r="B274" s="2"/>
      <c r="C274" s="1"/>
      <c r="D274" s="1"/>
      <c r="E274" s="10"/>
    </row>
    <row r="275" spans="1:5">
      <c r="A275" s="13"/>
      <c r="B275" s="2"/>
      <c r="C275" s="1"/>
      <c r="D275" s="1"/>
      <c r="E275" s="10"/>
    </row>
    <row r="276" spans="1:5">
      <c r="A276" s="9"/>
      <c r="B276" s="2"/>
      <c r="C276" s="1"/>
      <c r="D276" s="1"/>
      <c r="E276" s="10"/>
    </row>
    <row r="277" spans="1:5">
      <c r="A277" s="13"/>
      <c r="B277" s="2"/>
      <c r="C277" s="1"/>
      <c r="D277" s="1"/>
      <c r="E277" s="10"/>
    </row>
    <row r="278" spans="1:5">
      <c r="A278" s="9"/>
      <c r="B278" s="2"/>
      <c r="C278" s="1"/>
      <c r="D278" s="1"/>
      <c r="E278" s="10"/>
    </row>
    <row r="279" spans="1:5">
      <c r="A279" s="13"/>
      <c r="B279" s="2"/>
      <c r="C279" s="1"/>
      <c r="D279" s="1"/>
      <c r="E279" s="10"/>
    </row>
    <row r="280" spans="1:5">
      <c r="A280" s="9"/>
      <c r="B280" s="2"/>
      <c r="C280" s="1"/>
      <c r="D280" s="1"/>
      <c r="E280" s="10"/>
    </row>
    <row r="281" spans="1:5">
      <c r="A281" s="13"/>
      <c r="B281" s="2"/>
      <c r="C281" s="1"/>
      <c r="D281" s="1"/>
      <c r="E281" s="10"/>
    </row>
    <row r="282" spans="1:5">
      <c r="A282" s="9"/>
      <c r="B282" s="2"/>
      <c r="C282" s="1"/>
      <c r="D282" s="1"/>
      <c r="E282" s="10"/>
    </row>
    <row r="283" spans="1:5">
      <c r="A283" s="13"/>
      <c r="B283" s="2"/>
      <c r="C283" s="1"/>
      <c r="D283" s="1"/>
      <c r="E283" s="10"/>
    </row>
    <row r="284" spans="1:5">
      <c r="A284" s="9"/>
      <c r="B284" s="2"/>
      <c r="C284" s="1"/>
      <c r="D284" s="1"/>
      <c r="E284" s="10"/>
    </row>
    <row r="285" spans="1:5">
      <c r="A285" s="13"/>
      <c r="B285" s="2"/>
      <c r="C285" s="1"/>
      <c r="D285" s="1"/>
      <c r="E285" s="10"/>
    </row>
    <row r="286" spans="1:5">
      <c r="A286" s="9"/>
      <c r="B286" s="2"/>
      <c r="C286" s="1"/>
      <c r="D286" s="1"/>
      <c r="E286" s="10"/>
    </row>
    <row r="287" spans="1:5">
      <c r="A287" s="13"/>
      <c r="B287" s="2"/>
      <c r="C287" s="1"/>
      <c r="D287" s="1"/>
      <c r="E287" s="10"/>
    </row>
    <row r="288" spans="1:5">
      <c r="A288" s="9"/>
      <c r="B288" s="2"/>
      <c r="C288" s="1"/>
      <c r="D288" s="1"/>
      <c r="E288" s="10"/>
    </row>
    <row r="289" spans="1:5">
      <c r="A289" s="13"/>
      <c r="B289" s="2"/>
      <c r="C289" s="1"/>
      <c r="D289" s="1"/>
      <c r="E289" s="10"/>
    </row>
    <row r="290" spans="1:5">
      <c r="A290" s="9"/>
      <c r="B290" s="2"/>
      <c r="C290" s="1"/>
      <c r="D290" s="1"/>
      <c r="E290" s="10"/>
    </row>
    <row r="291" spans="1:5">
      <c r="A291" s="13"/>
      <c r="B291" s="2"/>
      <c r="C291" s="1"/>
      <c r="D291" s="1"/>
      <c r="E291" s="10"/>
    </row>
    <row r="292" spans="1:5">
      <c r="A292" s="9"/>
      <c r="B292" s="2"/>
      <c r="C292" s="1"/>
      <c r="D292" s="1"/>
      <c r="E292" s="10"/>
    </row>
    <row r="293" spans="1:5">
      <c r="A293" s="13"/>
      <c r="B293" s="2"/>
      <c r="C293" s="1"/>
      <c r="D293" s="1"/>
      <c r="E293" s="10"/>
    </row>
    <row r="294" spans="1:5">
      <c r="A294" s="9"/>
      <c r="B294" s="2"/>
      <c r="C294" s="1"/>
      <c r="D294" s="1"/>
      <c r="E294" s="10"/>
    </row>
    <row r="295" spans="1:5">
      <c r="A295" s="13"/>
      <c r="B295" s="2"/>
      <c r="C295" s="1"/>
      <c r="D295" s="1"/>
      <c r="E295" s="10"/>
    </row>
    <row r="296" spans="1:5">
      <c r="A296" s="9"/>
      <c r="B296" s="2"/>
      <c r="C296" s="1"/>
      <c r="D296" s="1"/>
      <c r="E296" s="10"/>
    </row>
    <row r="297" spans="1:5">
      <c r="A297" s="13"/>
      <c r="B297" s="2"/>
      <c r="C297" s="1"/>
      <c r="D297" s="1"/>
      <c r="E297" s="10"/>
    </row>
    <row r="298" spans="1:5">
      <c r="A298" s="9"/>
      <c r="B298" s="2"/>
      <c r="C298" s="1"/>
      <c r="D298" s="1"/>
      <c r="E298" s="10"/>
    </row>
    <row r="299" spans="1:5">
      <c r="A299" s="13"/>
      <c r="B299" s="2"/>
      <c r="C299" s="1"/>
      <c r="D299" s="1"/>
      <c r="E299" s="10"/>
    </row>
    <row r="300" spans="1:5">
      <c r="A300" s="9"/>
      <c r="B300" s="2"/>
      <c r="C300" s="1"/>
      <c r="D300" s="1"/>
      <c r="E300" s="10"/>
    </row>
    <row r="301" spans="1:5">
      <c r="A301" s="13"/>
      <c r="B301" s="2"/>
      <c r="C301" s="1"/>
      <c r="D301" s="1"/>
      <c r="E301" s="10"/>
    </row>
    <row r="302" spans="1:5">
      <c r="A302" s="9"/>
      <c r="B302" s="2"/>
      <c r="C302" s="1"/>
      <c r="D302" s="1"/>
      <c r="E302" s="10"/>
    </row>
    <row r="303" spans="1:5">
      <c r="A303" s="13"/>
      <c r="B303" s="2"/>
      <c r="C303" s="1"/>
      <c r="D303" s="1"/>
      <c r="E303" s="10"/>
    </row>
    <row r="304" spans="1:5">
      <c r="A304" s="9"/>
      <c r="B304" s="2"/>
      <c r="C304" s="1"/>
      <c r="D304" s="1"/>
      <c r="E304" s="10"/>
    </row>
    <row r="305" spans="1:5">
      <c r="A305" s="13"/>
      <c r="B305" s="2"/>
      <c r="C305" s="1"/>
      <c r="D305" s="1"/>
      <c r="E305" s="10"/>
    </row>
    <row r="306" spans="1:5">
      <c r="A306" s="9"/>
      <c r="B306" s="2"/>
      <c r="C306" s="1"/>
      <c r="D306" s="1"/>
      <c r="E306" s="10"/>
    </row>
    <row r="307" spans="1:5">
      <c r="A307" s="13"/>
      <c r="B307" s="2"/>
      <c r="C307" s="1"/>
      <c r="D307" s="1"/>
      <c r="E307" s="10"/>
    </row>
    <row r="308" spans="1:5">
      <c r="A308" s="9"/>
      <c r="B308" s="2"/>
      <c r="C308" s="1"/>
      <c r="D308" s="1"/>
      <c r="E308" s="10"/>
    </row>
    <row r="309" spans="1:5">
      <c r="A309" s="13"/>
      <c r="B309" s="2"/>
      <c r="C309" s="1"/>
      <c r="D309" s="1"/>
      <c r="E309" s="10"/>
    </row>
    <row r="310" spans="1:5">
      <c r="A310" s="9"/>
      <c r="B310" s="2"/>
      <c r="C310" s="1"/>
      <c r="D310" s="1"/>
      <c r="E310" s="10"/>
    </row>
    <row r="311" spans="1:5">
      <c r="A311" s="13"/>
      <c r="B311" s="2"/>
      <c r="C311" s="1"/>
      <c r="D311" s="1"/>
      <c r="E311" s="10"/>
    </row>
    <row r="312" spans="1:5">
      <c r="A312" s="9"/>
      <c r="B312" s="2"/>
      <c r="C312" s="1"/>
      <c r="D312" s="1"/>
      <c r="E312" s="10"/>
    </row>
    <row r="313" spans="1:5">
      <c r="A313" s="13"/>
      <c r="B313" s="2"/>
      <c r="C313" s="1"/>
      <c r="D313" s="1"/>
      <c r="E313" s="10"/>
    </row>
    <row r="314" spans="1:5">
      <c r="A314" s="9"/>
      <c r="B314" s="2"/>
      <c r="C314" s="1"/>
      <c r="D314" s="1"/>
      <c r="E314" s="10"/>
    </row>
    <row r="315" spans="1:5">
      <c r="A315" s="13"/>
      <c r="B315" s="2"/>
      <c r="C315" s="1"/>
      <c r="D315" s="1"/>
      <c r="E315" s="10"/>
    </row>
    <row r="316" spans="1:5">
      <c r="A316" s="9"/>
      <c r="B316" s="2"/>
      <c r="C316" s="1"/>
      <c r="D316" s="1"/>
      <c r="E316" s="10"/>
    </row>
    <row r="317" spans="1:5">
      <c r="A317" s="13"/>
      <c r="B317" s="2"/>
      <c r="C317" s="1"/>
      <c r="D317" s="1"/>
      <c r="E317" s="10"/>
    </row>
    <row r="318" spans="1:5">
      <c r="A318" s="9"/>
      <c r="B318" s="2"/>
      <c r="C318" s="1"/>
      <c r="D318" s="1"/>
      <c r="E318" s="10"/>
    </row>
    <row r="319" spans="1:5">
      <c r="A319" s="13"/>
      <c r="B319" s="2"/>
      <c r="C319" s="1"/>
      <c r="D319" s="1"/>
      <c r="E319" s="10"/>
    </row>
    <row r="320" spans="1:5">
      <c r="A320" s="9"/>
      <c r="B320" s="2"/>
      <c r="C320" s="1"/>
      <c r="D320" s="1"/>
      <c r="E320" s="10"/>
    </row>
    <row r="321" spans="1:5">
      <c r="A321" s="13"/>
      <c r="B321" s="2"/>
      <c r="C321" s="1"/>
      <c r="D321" s="1"/>
      <c r="E321" s="10"/>
    </row>
    <row r="322" spans="1:5">
      <c r="A322" s="9"/>
      <c r="B322" s="2"/>
      <c r="C322" s="1"/>
      <c r="D322" s="1"/>
      <c r="E322" s="10"/>
    </row>
    <row r="323" spans="1:5">
      <c r="A323" s="13"/>
      <c r="B323" s="2"/>
      <c r="C323" s="1"/>
      <c r="D323" s="1"/>
      <c r="E323" s="10"/>
    </row>
    <row r="324" spans="1:5">
      <c r="A324" s="9"/>
      <c r="B324" s="2"/>
      <c r="C324" s="1"/>
      <c r="D324" s="1"/>
      <c r="E324" s="10"/>
    </row>
    <row r="325" spans="1:5">
      <c r="A325" s="13"/>
      <c r="B325" s="2"/>
      <c r="C325" s="1"/>
      <c r="D325" s="1"/>
      <c r="E325" s="10"/>
    </row>
    <row r="326" spans="1:5">
      <c r="A326" s="9"/>
      <c r="B326" s="2"/>
      <c r="C326" s="1"/>
      <c r="D326" s="1"/>
      <c r="E326" s="10"/>
    </row>
    <row r="327" spans="1:5">
      <c r="A327" s="13"/>
      <c r="B327" s="2"/>
      <c r="C327" s="1"/>
      <c r="D327" s="1"/>
      <c r="E327" s="10"/>
    </row>
    <row r="328" spans="1:5">
      <c r="A328" s="9"/>
      <c r="B328" s="2"/>
      <c r="C328" s="1"/>
      <c r="D328" s="1"/>
      <c r="E328" s="10"/>
    </row>
    <row r="329" spans="1:5">
      <c r="A329" s="13"/>
      <c r="B329" s="2"/>
      <c r="C329" s="1"/>
      <c r="D329" s="1"/>
      <c r="E329" s="10"/>
    </row>
    <row r="330" spans="1:5">
      <c r="A330" s="9"/>
      <c r="B330" s="2"/>
      <c r="C330" s="1"/>
      <c r="D330" s="1"/>
      <c r="E330" s="10"/>
    </row>
    <row r="331" spans="1:5">
      <c r="A331" s="13"/>
      <c r="B331" s="2"/>
      <c r="C331" s="1"/>
      <c r="D331" s="1"/>
      <c r="E331" s="10"/>
    </row>
    <row r="332" spans="1:5">
      <c r="A332" s="9"/>
      <c r="B332" s="2"/>
      <c r="C332" s="1"/>
      <c r="D332" s="1"/>
      <c r="E332" s="10"/>
    </row>
    <row r="333" spans="1:5">
      <c r="A333" s="13"/>
      <c r="B333" s="2"/>
      <c r="C333" s="1"/>
      <c r="D333" s="1"/>
      <c r="E333" s="10"/>
    </row>
    <row r="334" spans="1:5">
      <c r="A334" s="9"/>
      <c r="B334" s="2"/>
      <c r="C334" s="1"/>
      <c r="D334" s="1"/>
      <c r="E334" s="10"/>
    </row>
    <row r="335" spans="1:5">
      <c r="A335" s="13"/>
      <c r="B335" s="2"/>
      <c r="C335" s="1"/>
      <c r="D335" s="1"/>
      <c r="E335" s="10"/>
    </row>
    <row r="336" spans="1:5">
      <c r="A336" s="9"/>
      <c r="B336" s="2"/>
      <c r="C336" s="1"/>
      <c r="D336" s="1"/>
      <c r="E336" s="10"/>
    </row>
    <row r="337" spans="1:5">
      <c r="A337" s="13"/>
      <c r="B337" s="2"/>
      <c r="C337" s="1"/>
      <c r="D337" s="1"/>
      <c r="E337" s="10"/>
    </row>
    <row r="338" spans="1:5">
      <c r="A338" s="9"/>
      <c r="B338" s="2"/>
      <c r="C338" s="1"/>
      <c r="D338" s="1"/>
      <c r="E338" s="10"/>
    </row>
    <row r="339" spans="1:5">
      <c r="A339" s="13"/>
      <c r="B339" s="2"/>
      <c r="C339" s="1"/>
      <c r="D339" s="1"/>
      <c r="E339" s="10"/>
    </row>
    <row r="340" spans="1:5">
      <c r="A340" s="9"/>
      <c r="B340" s="2"/>
      <c r="C340" s="1"/>
      <c r="D340" s="1"/>
      <c r="E340" s="10"/>
    </row>
    <row r="341" spans="1:5">
      <c r="A341" s="13"/>
      <c r="B341" s="2"/>
      <c r="C341" s="1"/>
      <c r="D341" s="1"/>
      <c r="E341" s="10"/>
    </row>
    <row r="342" spans="1:5">
      <c r="A342" s="9"/>
      <c r="B342" s="2"/>
      <c r="C342" s="1"/>
      <c r="D342" s="1"/>
      <c r="E342" s="10"/>
    </row>
    <row r="343" spans="1:5">
      <c r="A343" s="13"/>
      <c r="B343" s="2"/>
      <c r="C343" s="1"/>
      <c r="D343" s="1"/>
      <c r="E343" s="10"/>
    </row>
    <row r="344" spans="1:5">
      <c r="A344" s="9"/>
      <c r="B344" s="2"/>
      <c r="C344" s="1"/>
      <c r="D344" s="1"/>
      <c r="E344" s="10"/>
    </row>
    <row r="345" spans="1:5">
      <c r="A345" s="13"/>
      <c r="B345" s="2"/>
      <c r="C345" s="1"/>
      <c r="D345" s="1"/>
      <c r="E345" s="10"/>
    </row>
    <row r="346" spans="1:5">
      <c r="A346" s="9"/>
      <c r="B346" s="2"/>
      <c r="C346" s="1"/>
      <c r="D346" s="1"/>
      <c r="E346" s="10"/>
    </row>
    <row r="347" spans="1:5">
      <c r="A347" s="13"/>
      <c r="B347" s="2"/>
      <c r="C347" s="1"/>
      <c r="D347" s="1"/>
      <c r="E347" s="10"/>
    </row>
    <row r="348" spans="1:5">
      <c r="A348" s="9"/>
      <c r="B348" s="2"/>
      <c r="C348" s="1"/>
      <c r="D348" s="1"/>
      <c r="E348" s="10"/>
    </row>
    <row r="349" spans="1:5">
      <c r="A349" s="13"/>
      <c r="B349" s="2"/>
      <c r="C349" s="1"/>
      <c r="D349" s="1"/>
      <c r="E349" s="10"/>
    </row>
    <row r="350" spans="1:5">
      <c r="A350" s="9"/>
      <c r="B350" s="2"/>
      <c r="C350" s="1"/>
      <c r="D350" s="1"/>
      <c r="E350" s="10"/>
    </row>
    <row r="351" spans="1:5">
      <c r="A351" s="13"/>
      <c r="B351" s="2"/>
      <c r="C351" s="1"/>
      <c r="D351" s="1"/>
      <c r="E351" s="10"/>
    </row>
    <row r="352" spans="1:5">
      <c r="A352" s="9"/>
      <c r="B352" s="2"/>
      <c r="C352" s="1"/>
      <c r="D352" s="1"/>
      <c r="E352" s="10"/>
    </row>
    <row r="353" spans="1:5">
      <c r="A353" s="13"/>
      <c r="B353" s="2"/>
      <c r="C353" s="1"/>
      <c r="D353" s="1"/>
      <c r="E353" s="10"/>
    </row>
    <row r="354" spans="1:5">
      <c r="A354" s="9"/>
      <c r="B354" s="2"/>
      <c r="C354" s="1"/>
      <c r="D354" s="1"/>
      <c r="E354" s="10"/>
    </row>
    <row r="355" spans="1:5">
      <c r="A355" s="13"/>
      <c r="B355" s="2"/>
      <c r="C355" s="1"/>
      <c r="D355" s="1"/>
      <c r="E355" s="10"/>
    </row>
    <row r="356" spans="1:5">
      <c r="A356" s="9"/>
      <c r="B356" s="2"/>
      <c r="C356" s="1"/>
      <c r="D356" s="1"/>
      <c r="E356" s="10"/>
    </row>
    <row r="357" spans="1:5">
      <c r="A357" s="13"/>
      <c r="B357" s="2"/>
      <c r="C357" s="1"/>
      <c r="D357" s="1"/>
      <c r="E357" s="10"/>
    </row>
    <row r="358" spans="1:5">
      <c r="A358" s="9"/>
      <c r="B358" s="2"/>
      <c r="C358" s="1"/>
      <c r="D358" s="1"/>
      <c r="E358" s="10"/>
    </row>
    <row r="359" spans="1:5">
      <c r="A359" s="13"/>
      <c r="B359" s="2"/>
      <c r="C359" s="1"/>
      <c r="D359" s="1"/>
      <c r="E359" s="10"/>
    </row>
    <row r="360" spans="1:5">
      <c r="A360" s="112"/>
      <c r="B360" s="2"/>
      <c r="C360" s="1"/>
      <c r="D360" s="1"/>
      <c r="E360" s="10"/>
    </row>
    <row r="361" spans="1:5">
      <c r="A361" s="13"/>
      <c r="B361" s="2"/>
      <c r="C361" s="1"/>
      <c r="D361" s="1"/>
      <c r="E361" s="10"/>
    </row>
    <row r="362" spans="1:5">
      <c r="A362" s="9"/>
      <c r="B362" s="2"/>
      <c r="C362" s="1"/>
      <c r="D362" s="1"/>
      <c r="E362" s="10"/>
    </row>
    <row r="363" spans="1:5">
      <c r="A363" s="13"/>
      <c r="B363" s="2"/>
      <c r="C363" s="1"/>
      <c r="D363" s="1"/>
      <c r="E363" s="10"/>
    </row>
    <row r="364" spans="1:5">
      <c r="A364" s="9"/>
      <c r="B364" s="2"/>
      <c r="C364" s="1"/>
      <c r="D364" s="1"/>
      <c r="E364" s="10"/>
    </row>
    <row r="365" spans="1:5">
      <c r="A365" s="13"/>
      <c r="B365" s="2"/>
      <c r="C365" s="1"/>
      <c r="D365" s="1"/>
      <c r="E365" s="10"/>
    </row>
    <row r="366" spans="1:5">
      <c r="A366" s="9"/>
      <c r="B366" s="2"/>
      <c r="C366" s="1"/>
      <c r="D366" s="1"/>
      <c r="E366" s="10"/>
    </row>
    <row r="367" spans="1:5">
      <c r="A367" s="13"/>
      <c r="B367" s="2"/>
      <c r="C367" s="1"/>
      <c r="D367" s="1"/>
      <c r="E367" s="10"/>
    </row>
    <row r="368" spans="1:5">
      <c r="A368" s="9"/>
      <c r="B368" s="2"/>
      <c r="C368" s="1"/>
      <c r="D368" s="1"/>
      <c r="E368" s="10"/>
    </row>
    <row r="369" spans="1:5">
      <c r="A369" s="13"/>
      <c r="B369" s="2"/>
      <c r="C369" s="1"/>
      <c r="D369" s="1"/>
      <c r="E369" s="10"/>
    </row>
    <row r="370" spans="1:5">
      <c r="A370" s="9"/>
      <c r="B370" s="2"/>
      <c r="C370" s="1"/>
      <c r="D370" s="1"/>
      <c r="E370" s="10"/>
    </row>
    <row r="371" spans="1:5">
      <c r="A371" s="13"/>
      <c r="B371" s="2"/>
      <c r="C371" s="1"/>
      <c r="D371" s="1"/>
      <c r="E371" s="10"/>
    </row>
    <row r="372" spans="1:5">
      <c r="A372" s="9"/>
      <c r="B372" s="2"/>
      <c r="C372" s="1"/>
      <c r="D372" s="1"/>
      <c r="E372" s="10"/>
    </row>
    <row r="373" spans="1:5">
      <c r="A373" s="13"/>
      <c r="B373" s="2"/>
      <c r="C373" s="1"/>
      <c r="D373" s="1"/>
      <c r="E373" s="10"/>
    </row>
    <row r="374" spans="1:5">
      <c r="A374" s="9"/>
      <c r="B374" s="2"/>
      <c r="C374" s="1"/>
      <c r="D374" s="1"/>
      <c r="E374" s="10"/>
    </row>
    <row r="375" spans="1:5">
      <c r="A375" s="13"/>
      <c r="B375" s="2"/>
      <c r="C375" s="1"/>
      <c r="D375" s="1"/>
      <c r="E375" s="10"/>
    </row>
    <row r="376" spans="1:5">
      <c r="A376" s="9"/>
      <c r="B376" s="2"/>
      <c r="C376" s="1"/>
      <c r="D376" s="1"/>
      <c r="E376" s="10"/>
    </row>
    <row r="377" spans="1:5">
      <c r="A377" s="13"/>
      <c r="B377" s="2"/>
      <c r="C377" s="1"/>
      <c r="D377" s="1"/>
      <c r="E377" s="10"/>
    </row>
    <row r="378" spans="1:5">
      <c r="A378" s="9"/>
      <c r="B378" s="2"/>
      <c r="C378" s="1"/>
      <c r="D378" s="1"/>
      <c r="E378" s="10"/>
    </row>
    <row r="379" spans="1:5">
      <c r="A379" s="13"/>
      <c r="B379" s="2"/>
      <c r="C379" s="1"/>
      <c r="D379" s="1"/>
      <c r="E379" s="10"/>
    </row>
    <row r="380" spans="1:5">
      <c r="A380" s="9"/>
      <c r="B380" s="2"/>
      <c r="C380" s="1"/>
      <c r="D380" s="1"/>
      <c r="E380" s="10"/>
    </row>
    <row r="381" spans="1:5">
      <c r="A381" s="13"/>
      <c r="B381" s="2"/>
      <c r="C381" s="1"/>
      <c r="D381" s="1"/>
      <c r="E381" s="10"/>
    </row>
    <row r="382" spans="1:5">
      <c r="A382" s="9"/>
      <c r="B382" s="2"/>
      <c r="C382" s="1"/>
      <c r="D382" s="1"/>
      <c r="E382" s="10"/>
    </row>
    <row r="383" spans="1:5">
      <c r="A383" s="13"/>
      <c r="B383" s="2"/>
      <c r="C383" s="1"/>
      <c r="D383" s="1"/>
      <c r="E383" s="10"/>
    </row>
    <row r="384" spans="1:5">
      <c r="A384" s="9"/>
      <c r="B384" s="2"/>
      <c r="C384" s="1"/>
      <c r="D384" s="1"/>
      <c r="E384" s="10"/>
    </row>
    <row r="385" spans="1:5">
      <c r="A385" s="13"/>
      <c r="B385" s="2"/>
      <c r="C385" s="1"/>
      <c r="D385" s="1"/>
      <c r="E385" s="10"/>
    </row>
    <row r="386" spans="1:5">
      <c r="A386" s="9"/>
      <c r="B386" s="2"/>
      <c r="C386" s="1"/>
      <c r="D386" s="1"/>
      <c r="E386" s="10"/>
    </row>
    <row r="387" spans="1:5">
      <c r="A387" s="13"/>
      <c r="B387" s="2"/>
      <c r="C387" s="1"/>
      <c r="D387" s="1"/>
      <c r="E387" s="10"/>
    </row>
    <row r="388" spans="1:5">
      <c r="A388" s="9"/>
      <c r="B388" s="2"/>
      <c r="C388" s="1"/>
      <c r="D388" s="1"/>
      <c r="E388" s="10"/>
    </row>
    <row r="389" spans="1:5">
      <c r="A389" s="13"/>
      <c r="B389" s="2"/>
      <c r="C389" s="1"/>
      <c r="D389" s="1"/>
      <c r="E389" s="10"/>
    </row>
    <row r="390" spans="1:5">
      <c r="A390" s="9"/>
      <c r="B390" s="2"/>
      <c r="C390" s="1"/>
      <c r="D390" s="1"/>
      <c r="E390" s="10"/>
    </row>
    <row r="391" spans="1:5">
      <c r="A391" s="13"/>
      <c r="B391" s="2"/>
      <c r="C391" s="1"/>
      <c r="D391" s="1"/>
      <c r="E391" s="10"/>
    </row>
    <row r="392" spans="1:5">
      <c r="A392" s="9"/>
      <c r="B392" s="2"/>
      <c r="C392" s="1"/>
      <c r="D392" s="1"/>
      <c r="E392" s="10"/>
    </row>
    <row r="393" spans="1:5">
      <c r="A393" s="13"/>
      <c r="B393" s="2"/>
      <c r="C393" s="1"/>
      <c r="D393" s="1"/>
      <c r="E393" s="10"/>
    </row>
    <row r="394" spans="1:5">
      <c r="A394" s="9"/>
      <c r="B394" s="2"/>
      <c r="C394" s="1"/>
      <c r="D394" s="1"/>
      <c r="E394" s="10"/>
    </row>
    <row r="395" spans="1:5">
      <c r="A395" s="13"/>
      <c r="B395" s="2"/>
      <c r="C395" s="1"/>
      <c r="D395" s="1"/>
      <c r="E395" s="10"/>
    </row>
    <row r="396" spans="1:5">
      <c r="A396" s="9"/>
      <c r="B396" s="2"/>
      <c r="C396" s="1"/>
      <c r="D396" s="1"/>
      <c r="E396" s="10"/>
    </row>
    <row r="397" spans="1:5">
      <c r="A397" s="13"/>
      <c r="B397" s="2"/>
      <c r="C397" s="1"/>
      <c r="D397" s="1"/>
      <c r="E397" s="10"/>
    </row>
    <row r="398" spans="1:5">
      <c r="A398" s="9"/>
      <c r="B398" s="2"/>
      <c r="C398" s="1"/>
      <c r="D398" s="1"/>
      <c r="E398" s="10"/>
    </row>
    <row r="399" spans="1:5">
      <c r="A399" s="13"/>
      <c r="B399" s="2"/>
      <c r="C399" s="1"/>
      <c r="D399" s="1"/>
      <c r="E399" s="10"/>
    </row>
    <row r="400" spans="1:5">
      <c r="A400" s="9"/>
      <c r="B400" s="2"/>
      <c r="C400" s="1"/>
      <c r="D400" s="1"/>
      <c r="E400" s="10"/>
    </row>
    <row r="401" spans="1:5">
      <c r="A401" s="13"/>
      <c r="B401" s="2"/>
      <c r="C401" s="1"/>
      <c r="D401" s="1"/>
      <c r="E401" s="10"/>
    </row>
    <row r="402" spans="1:5">
      <c r="A402" s="9"/>
      <c r="B402" s="2"/>
      <c r="C402" s="1"/>
      <c r="D402" s="1"/>
      <c r="E402" s="10"/>
    </row>
    <row r="403" spans="1:5">
      <c r="A403" s="13"/>
      <c r="B403" s="2"/>
      <c r="C403" s="1"/>
      <c r="D403" s="1"/>
      <c r="E403" s="10"/>
    </row>
    <row r="404" spans="1:5">
      <c r="A404" s="9"/>
      <c r="B404" s="2"/>
      <c r="C404" s="1"/>
      <c r="D404" s="1"/>
      <c r="E404" s="10"/>
    </row>
    <row r="405" spans="1:5">
      <c r="A405" s="13"/>
      <c r="B405" s="2"/>
      <c r="C405" s="1"/>
      <c r="D405" s="1"/>
      <c r="E405" s="10"/>
    </row>
    <row r="406" spans="1:5">
      <c r="A406" s="9"/>
      <c r="B406" s="2"/>
      <c r="C406" s="1"/>
      <c r="D406" s="1"/>
      <c r="E406" s="10"/>
    </row>
    <row r="407" spans="1:5">
      <c r="A407" s="13"/>
      <c r="B407" s="2"/>
      <c r="C407" s="1"/>
      <c r="D407" s="1"/>
      <c r="E407" s="10"/>
    </row>
    <row r="408" spans="1:5">
      <c r="A408" s="9"/>
      <c r="B408" s="2"/>
      <c r="C408" s="1"/>
      <c r="D408" s="1"/>
      <c r="E408" s="10"/>
    </row>
    <row r="409" spans="1:5">
      <c r="A409" s="13"/>
      <c r="B409" s="2"/>
      <c r="C409" s="1"/>
      <c r="D409" s="1"/>
      <c r="E409" s="10"/>
    </row>
    <row r="410" spans="1:5">
      <c r="A410" s="9"/>
      <c r="B410" s="2"/>
      <c r="C410" s="1"/>
      <c r="D410" s="1"/>
      <c r="E410" s="10"/>
    </row>
    <row r="411" spans="1:5">
      <c r="A411" s="13"/>
      <c r="B411" s="2"/>
      <c r="C411" s="1"/>
      <c r="D411" s="1"/>
      <c r="E411" s="10"/>
    </row>
    <row r="412" spans="1:5">
      <c r="A412" s="9"/>
      <c r="B412" s="2"/>
      <c r="C412" s="1"/>
      <c r="D412" s="1"/>
      <c r="E412" s="10"/>
    </row>
    <row r="413" spans="1:5">
      <c r="A413" s="13"/>
      <c r="B413" s="2"/>
      <c r="C413" s="1"/>
      <c r="D413" s="1"/>
      <c r="E413" s="10"/>
    </row>
    <row r="414" spans="1:5">
      <c r="A414" s="9"/>
      <c r="B414" s="2"/>
      <c r="C414" s="1"/>
      <c r="D414" s="1"/>
      <c r="E414" s="10"/>
    </row>
    <row r="415" spans="1:5">
      <c r="A415" s="13"/>
      <c r="B415" s="2"/>
      <c r="C415" s="1"/>
      <c r="D415" s="1"/>
      <c r="E415" s="10"/>
    </row>
    <row r="416" spans="1:5">
      <c r="A416" s="9"/>
      <c r="B416" s="2"/>
      <c r="C416" s="1"/>
      <c r="D416" s="1"/>
      <c r="E416" s="10"/>
    </row>
    <row r="417" spans="1:5">
      <c r="A417" s="13"/>
      <c r="B417" s="2"/>
      <c r="C417" s="1"/>
      <c r="D417" s="1"/>
      <c r="E417" s="10"/>
    </row>
    <row r="418" spans="1:5">
      <c r="A418" s="9"/>
      <c r="B418" s="2"/>
      <c r="C418" s="1"/>
      <c r="D418" s="1"/>
      <c r="E418" s="10"/>
    </row>
    <row r="419" spans="1:5">
      <c r="A419" s="13"/>
      <c r="B419" s="2"/>
      <c r="C419" s="1"/>
      <c r="D419" s="1"/>
      <c r="E419" s="10"/>
    </row>
    <row r="420" spans="1:5">
      <c r="A420" s="9"/>
      <c r="B420" s="2"/>
      <c r="C420" s="1"/>
      <c r="D420" s="1"/>
      <c r="E420" s="10"/>
    </row>
    <row r="421" spans="1:5">
      <c r="A421" s="13"/>
      <c r="B421" s="2"/>
      <c r="C421" s="1"/>
      <c r="D421" s="1"/>
      <c r="E421" s="10"/>
    </row>
    <row r="422" spans="1:5">
      <c r="A422" s="9"/>
      <c r="B422" s="2"/>
      <c r="C422" s="1"/>
      <c r="D422" s="1"/>
      <c r="E422" s="10"/>
    </row>
    <row r="423" spans="1:5">
      <c r="A423" s="13"/>
      <c r="B423" s="2"/>
      <c r="C423" s="1"/>
      <c r="D423" s="1"/>
      <c r="E423" s="10"/>
    </row>
    <row r="424" spans="1:5">
      <c r="A424" s="9"/>
      <c r="B424" s="2"/>
      <c r="C424" s="1"/>
      <c r="D424" s="1"/>
      <c r="E424" s="10"/>
    </row>
    <row r="425" spans="1:5">
      <c r="A425" s="13"/>
      <c r="B425" s="2"/>
      <c r="C425" s="1"/>
      <c r="D425" s="1"/>
      <c r="E425" s="10"/>
    </row>
    <row r="426" spans="1:5">
      <c r="A426" s="9"/>
      <c r="B426" s="2"/>
      <c r="C426" s="1"/>
      <c r="D426" s="1"/>
      <c r="E426" s="10"/>
    </row>
    <row r="427" spans="1:5">
      <c r="A427" s="13"/>
      <c r="B427" s="2"/>
      <c r="C427" s="1"/>
      <c r="D427" s="1"/>
      <c r="E427" s="10"/>
    </row>
    <row r="428" spans="1:5">
      <c r="A428" s="9"/>
      <c r="B428" s="2"/>
      <c r="C428" s="1"/>
      <c r="D428" s="1"/>
      <c r="E428" s="10"/>
    </row>
    <row r="429" spans="1:5">
      <c r="A429" s="13"/>
      <c r="B429" s="2"/>
      <c r="C429" s="1"/>
      <c r="D429" s="1"/>
      <c r="E429" s="10"/>
    </row>
    <row r="430" spans="1:5">
      <c r="A430" s="9"/>
      <c r="B430" s="2"/>
      <c r="C430" s="1"/>
      <c r="D430" s="1"/>
      <c r="E430" s="10"/>
    </row>
    <row r="431" spans="1:5">
      <c r="A431" s="13"/>
      <c r="B431" s="2"/>
      <c r="C431" s="1"/>
      <c r="D431" s="1"/>
      <c r="E431" s="10"/>
    </row>
    <row r="432" spans="1:5">
      <c r="A432" s="9"/>
      <c r="B432" s="2"/>
      <c r="C432" s="1"/>
      <c r="D432" s="1"/>
      <c r="E432" s="10"/>
    </row>
    <row r="433" spans="1:5">
      <c r="A433" s="13"/>
      <c r="B433" s="2"/>
      <c r="C433" s="1"/>
      <c r="D433" s="1"/>
      <c r="E433" s="10"/>
    </row>
    <row r="434" spans="1:5">
      <c r="A434" s="9"/>
      <c r="B434" s="2"/>
      <c r="C434" s="1"/>
      <c r="D434" s="1"/>
      <c r="E434" s="10"/>
    </row>
    <row r="435" spans="1:5">
      <c r="A435" s="13"/>
      <c r="B435" s="2"/>
      <c r="C435" s="1"/>
      <c r="D435" s="1"/>
      <c r="E435" s="10"/>
    </row>
    <row r="436" spans="1:5">
      <c r="A436" s="9"/>
      <c r="B436" s="2"/>
      <c r="C436" s="1"/>
      <c r="D436" s="1"/>
      <c r="E436" s="10"/>
    </row>
    <row r="437" spans="1:5">
      <c r="A437" s="13"/>
      <c r="B437" s="2"/>
      <c r="C437" s="1"/>
      <c r="D437" s="1"/>
      <c r="E437" s="10"/>
    </row>
    <row r="438" spans="1:5">
      <c r="A438" s="9"/>
      <c r="B438" s="2"/>
      <c r="C438" s="1"/>
      <c r="D438" s="1"/>
      <c r="E438" s="10"/>
    </row>
    <row r="439" spans="1:5">
      <c r="A439" s="13"/>
      <c r="B439" s="2"/>
      <c r="C439" s="1"/>
      <c r="D439" s="1"/>
      <c r="E439" s="10"/>
    </row>
    <row r="440" spans="1:5">
      <c r="A440" s="9"/>
      <c r="B440" s="2"/>
      <c r="C440" s="1"/>
      <c r="D440" s="1"/>
      <c r="E440" s="10"/>
    </row>
    <row r="441" spans="1:5">
      <c r="A441" s="13"/>
      <c r="B441" s="2"/>
      <c r="C441" s="1"/>
      <c r="D441" s="1"/>
      <c r="E441" s="10"/>
    </row>
    <row r="442" spans="1:5">
      <c r="A442" s="9"/>
      <c r="B442" s="2"/>
      <c r="C442" s="1"/>
      <c r="D442" s="1"/>
      <c r="E442" s="10"/>
    </row>
    <row r="443" spans="1:5">
      <c r="A443" s="13"/>
      <c r="B443" s="2"/>
      <c r="C443" s="1"/>
      <c r="D443" s="1"/>
      <c r="E443" s="10"/>
    </row>
    <row r="444" spans="1:5">
      <c r="A444" s="9"/>
      <c r="B444" s="2"/>
      <c r="C444" s="1"/>
      <c r="D444" s="1"/>
      <c r="E444" s="10"/>
    </row>
    <row r="445" spans="1:5">
      <c r="A445" s="13"/>
      <c r="B445" s="2"/>
      <c r="C445" s="1"/>
      <c r="D445" s="1"/>
      <c r="E445" s="10"/>
    </row>
    <row r="446" spans="1:5">
      <c r="A446" s="9"/>
      <c r="B446" s="2"/>
      <c r="C446" s="1"/>
      <c r="D446" s="1"/>
      <c r="E446" s="10"/>
    </row>
    <row r="447" spans="1:5">
      <c r="A447" s="13"/>
      <c r="B447" s="2"/>
      <c r="C447" s="1"/>
      <c r="D447" s="1"/>
      <c r="E447" s="10"/>
    </row>
    <row r="448" spans="1:5">
      <c r="A448" s="9"/>
      <c r="B448" s="2"/>
      <c r="C448" s="1"/>
      <c r="D448" s="1"/>
      <c r="E448" s="10"/>
    </row>
    <row r="449" spans="1:5">
      <c r="A449" s="13"/>
      <c r="B449" s="2"/>
      <c r="C449" s="1"/>
      <c r="D449" s="1"/>
      <c r="E449" s="10"/>
    </row>
    <row r="450" spans="1:5">
      <c r="A450" s="9"/>
      <c r="D450" s="1"/>
      <c r="E450" s="10"/>
    </row>
    <row r="451" spans="1:5">
      <c r="A451" s="13"/>
      <c r="D451" s="1"/>
      <c r="E451" s="10"/>
    </row>
    <row r="452" spans="1:5">
      <c r="A452" s="9"/>
      <c r="D452" s="1"/>
      <c r="E452" s="10"/>
    </row>
    <row r="453" spans="1:5">
      <c r="A453" s="13"/>
      <c r="D453" s="1"/>
      <c r="E453" s="10"/>
    </row>
    <row r="454" spans="1:5">
      <c r="A454" s="9"/>
      <c r="D454" s="1"/>
      <c r="E454" s="10"/>
    </row>
    <row r="455" spans="1:5">
      <c r="A455" s="13"/>
      <c r="D455" s="1"/>
      <c r="E455" s="10"/>
    </row>
    <row r="456" spans="1:5">
      <c r="A456" s="9"/>
      <c r="D456" s="1"/>
      <c r="E456" s="10"/>
    </row>
    <row r="457" spans="1:5">
      <c r="A457" s="13"/>
      <c r="D457" s="1"/>
      <c r="E457" s="10"/>
    </row>
    <row r="458" spans="1:5">
      <c r="A458" s="9"/>
      <c r="D458" s="1"/>
      <c r="E458" s="10"/>
    </row>
    <row r="459" spans="1:5">
      <c r="A459" s="13"/>
      <c r="D459" s="1"/>
      <c r="E459" s="10"/>
    </row>
    <row r="460" spans="1:5">
      <c r="A460" s="9"/>
      <c r="D460" s="1"/>
      <c r="E460" s="10"/>
    </row>
    <row r="461" spans="1:5">
      <c r="A461" s="13"/>
      <c r="D461" s="1"/>
      <c r="E461" s="10"/>
    </row>
    <row r="462" spans="1:5">
      <c r="A462" s="9"/>
      <c r="D462" s="1"/>
      <c r="E462" s="10"/>
    </row>
    <row r="463" spans="1:5">
      <c r="A463" s="13"/>
      <c r="D463" s="1"/>
      <c r="E463" s="10"/>
    </row>
    <row r="464" spans="1:5">
      <c r="A464" s="9"/>
      <c r="D464" s="1"/>
      <c r="E464" s="10"/>
    </row>
    <row r="465" spans="1:5">
      <c r="A465" s="13"/>
      <c r="D465" s="1"/>
      <c r="E465" s="10"/>
    </row>
    <row r="466" spans="1:5">
      <c r="A466" s="9"/>
      <c r="D466" s="1"/>
      <c r="E466" s="10"/>
    </row>
    <row r="467" spans="1:5">
      <c r="A467" s="13"/>
      <c r="D467" s="1"/>
      <c r="E467" s="10"/>
    </row>
    <row r="468" spans="1:5">
      <c r="A468" s="9"/>
      <c r="D468" s="1"/>
      <c r="E468" s="10"/>
    </row>
    <row r="469" spans="1:5">
      <c r="A469" s="13"/>
      <c r="D469" s="1"/>
      <c r="E469" s="10"/>
    </row>
    <row r="470" spans="1:5">
      <c r="A470" s="9"/>
      <c r="D470" s="1"/>
      <c r="E470" s="10"/>
    </row>
    <row r="471" spans="1:5">
      <c r="A471" s="13"/>
      <c r="D471" s="1"/>
      <c r="E471" s="10"/>
    </row>
    <row r="472" spans="1:5">
      <c r="A472" s="9"/>
      <c r="D472" s="1"/>
      <c r="E472" s="10"/>
    </row>
    <row r="473" spans="1:5">
      <c r="A473" s="13"/>
      <c r="D473" s="1"/>
      <c r="E473" s="10"/>
    </row>
    <row r="474" spans="1:5">
      <c r="A474" s="9"/>
      <c r="D474" s="1"/>
      <c r="E474" s="10"/>
    </row>
    <row r="475" spans="1:5">
      <c r="A475" s="13"/>
      <c r="D475" s="1"/>
      <c r="E475" s="10"/>
    </row>
    <row r="476" spans="1:5">
      <c r="A476" s="9"/>
      <c r="D476" s="1"/>
      <c r="E476" s="10"/>
    </row>
    <row r="477" spans="1:5">
      <c r="A477" s="13"/>
      <c r="D477" s="1"/>
      <c r="E477" s="10"/>
    </row>
    <row r="478" spans="1:5">
      <c r="A478" s="9"/>
      <c r="D478" s="1"/>
      <c r="E478" s="10"/>
    </row>
    <row r="479" spans="1:5">
      <c r="A479" s="13"/>
      <c r="D479" s="1"/>
      <c r="E479" s="10"/>
    </row>
    <row r="480" spans="1:5">
      <c r="A480" s="9"/>
      <c r="D480" s="1"/>
      <c r="E480" s="10"/>
    </row>
    <row r="481" spans="1:5">
      <c r="A481" s="13"/>
      <c r="D481" s="1"/>
      <c r="E481" s="10"/>
    </row>
    <row r="482" spans="1:5">
      <c r="A482" s="9"/>
      <c r="D482" s="1"/>
      <c r="E482" s="10"/>
    </row>
    <row r="483" spans="1:5">
      <c r="A483" s="13"/>
      <c r="D483" s="1"/>
      <c r="E483" s="10"/>
    </row>
    <row r="484" spans="1:5">
      <c r="A484" s="9"/>
      <c r="D484" s="1"/>
      <c r="E484" s="10"/>
    </row>
    <row r="485" spans="1:5">
      <c r="A485" s="13"/>
      <c r="D485" s="1"/>
      <c r="E485" s="10"/>
    </row>
    <row r="486" spans="1:5">
      <c r="A486" s="9"/>
      <c r="D486" s="1"/>
      <c r="E486" s="10"/>
    </row>
    <row r="487" spans="1:5">
      <c r="A487" s="13"/>
      <c r="D487" s="1"/>
      <c r="E487" s="10"/>
    </row>
    <row r="488" spans="1:5">
      <c r="A488" s="9"/>
      <c r="D488" s="1"/>
      <c r="E488" s="10"/>
    </row>
    <row r="489" spans="1:5">
      <c r="A489" s="13"/>
      <c r="D489" s="1"/>
      <c r="E489" s="10"/>
    </row>
    <row r="490" spans="1:5">
      <c r="A490" s="9"/>
      <c r="D490" s="1"/>
      <c r="E490" s="10"/>
    </row>
    <row r="491" spans="1:5">
      <c r="A491" s="13"/>
      <c r="D491" s="1"/>
      <c r="E491" s="10"/>
    </row>
    <row r="492" spans="1:5">
      <c r="A492" s="9"/>
      <c r="D492" s="1"/>
      <c r="E492" s="10"/>
    </row>
    <row r="493" spans="1:5">
      <c r="A493" s="13"/>
      <c r="D493" s="1"/>
      <c r="E493" s="10"/>
    </row>
    <row r="494" spans="1:5">
      <c r="A494" s="9"/>
      <c r="D494" s="1"/>
      <c r="E494" s="10"/>
    </row>
    <row r="495" spans="1:5">
      <c r="A495" s="13"/>
      <c r="D495" s="1"/>
      <c r="E495" s="10"/>
    </row>
    <row r="496" spans="1:5">
      <c r="A496" s="9"/>
      <c r="D496" s="1"/>
      <c r="E496" s="10"/>
    </row>
    <row r="497" spans="1:5">
      <c r="A497" s="13"/>
      <c r="D497" s="1"/>
      <c r="E497" s="10"/>
    </row>
    <row r="498" spans="1:5">
      <c r="A498" s="9"/>
      <c r="D498" s="1"/>
      <c r="E498" s="10"/>
    </row>
    <row r="499" spans="1:5">
      <c r="A499" s="13"/>
      <c r="D499" s="1"/>
      <c r="E499" s="10"/>
    </row>
    <row r="500" spans="1:5">
      <c r="A500" s="9"/>
      <c r="D500" s="1"/>
      <c r="E500" s="10"/>
    </row>
    <row r="501" spans="1:5">
      <c r="A501" s="13"/>
      <c r="D501" s="1"/>
      <c r="E501" s="10"/>
    </row>
    <row r="502" spans="1:5">
      <c r="A502" s="9"/>
      <c r="D502" s="1"/>
      <c r="E502" s="10"/>
    </row>
    <row r="503" spans="1:5">
      <c r="A503" s="13"/>
      <c r="D503" s="1"/>
      <c r="E503" s="10"/>
    </row>
    <row r="504" spans="1:5">
      <c r="A504" s="9"/>
      <c r="D504" s="1"/>
      <c r="E504" s="10"/>
    </row>
    <row r="505" spans="1:4">
      <c r="A505" s="13"/>
      <c r="D505" s="1"/>
    </row>
    <row r="506" spans="1:4">
      <c r="A506" s="9"/>
      <c r="D506" s="1"/>
    </row>
    <row r="507" spans="1:4">
      <c r="A507" s="13"/>
      <c r="D507" s="1"/>
    </row>
    <row r="508" spans="1:4">
      <c r="A508" s="9"/>
      <c r="D508" s="1"/>
    </row>
    <row r="509" spans="1:4">
      <c r="A509" s="13"/>
      <c r="D509" s="1"/>
    </row>
    <row r="510" spans="1:4">
      <c r="A510" s="9"/>
      <c r="D510" s="1"/>
    </row>
    <row r="511" spans="1:4">
      <c r="A511" s="13"/>
      <c r="D511" s="1"/>
    </row>
    <row r="512" spans="1:4">
      <c r="A512" s="9"/>
      <c r="D512" s="1"/>
    </row>
    <row r="513" spans="1:4">
      <c r="A513" s="13"/>
      <c r="D513" s="1"/>
    </row>
    <row r="514" spans="1:4">
      <c r="A514" s="9"/>
      <c r="D514" s="1"/>
    </row>
    <row r="515" spans="1:4">
      <c r="A515" s="13"/>
      <c r="D515" s="1"/>
    </row>
    <row r="516" spans="1:4">
      <c r="A516" s="9"/>
      <c r="D516" s="1"/>
    </row>
    <row r="517" spans="1:4">
      <c r="A517" s="13"/>
      <c r="D517" s="1"/>
    </row>
    <row r="518" spans="1:4">
      <c r="A518" s="9"/>
      <c r="D518" s="1"/>
    </row>
    <row r="519" spans="1:4">
      <c r="A519" s="13"/>
      <c r="D519" s="1"/>
    </row>
    <row r="520" spans="1:4">
      <c r="A520" s="9"/>
      <c r="D520" s="1"/>
    </row>
    <row r="521" spans="1:4">
      <c r="A521" s="13"/>
      <c r="D521" s="1"/>
    </row>
    <row r="522" spans="1:4">
      <c r="A522" s="9"/>
      <c r="D522" s="1"/>
    </row>
    <row r="523" spans="1:4">
      <c r="A523" s="13"/>
      <c r="D523" s="1"/>
    </row>
    <row r="524" spans="1:4">
      <c r="A524" s="9"/>
      <c r="D524" s="1"/>
    </row>
    <row r="525" spans="1:4">
      <c r="A525" s="13"/>
      <c r="D525" s="1"/>
    </row>
    <row r="526" spans="1:4">
      <c r="A526" s="9"/>
      <c r="D526" s="1"/>
    </row>
    <row r="527" spans="1:4">
      <c r="A527" s="13"/>
      <c r="D527" s="1"/>
    </row>
    <row r="528" spans="1:4">
      <c r="A528" s="9"/>
      <c r="D528" s="1"/>
    </row>
    <row r="529" spans="1:4">
      <c r="A529" s="13"/>
      <c r="D529" s="1"/>
    </row>
    <row r="530" spans="1:4">
      <c r="A530" s="9"/>
      <c r="D530" s="1"/>
    </row>
    <row r="531" spans="1:4">
      <c r="A531" s="13"/>
      <c r="D531" s="1"/>
    </row>
    <row r="532" spans="1:4">
      <c r="A532" s="9"/>
      <c r="D532" s="1"/>
    </row>
    <row r="533" spans="1:4">
      <c r="A533" s="13"/>
      <c r="D533" s="1"/>
    </row>
    <row r="534" spans="1:4">
      <c r="A534" s="9"/>
      <c r="D534" s="1"/>
    </row>
    <row r="535" spans="1:4">
      <c r="A535" s="13"/>
      <c r="D535" s="1"/>
    </row>
    <row r="536" spans="1:4">
      <c r="A536" s="9"/>
      <c r="D536" s="1"/>
    </row>
    <row r="537" spans="1:4">
      <c r="A537" s="13"/>
      <c r="D537" s="1"/>
    </row>
    <row r="538" spans="1:4">
      <c r="A538" s="9"/>
      <c r="D538" s="1"/>
    </row>
    <row r="539" spans="1:4">
      <c r="A539" s="13"/>
      <c r="D539" s="1"/>
    </row>
    <row r="540" spans="1:4">
      <c r="A540" s="9"/>
      <c r="D540" s="1"/>
    </row>
    <row r="541" spans="1:4">
      <c r="A541" s="13"/>
      <c r="D541" s="1"/>
    </row>
    <row r="542" spans="1:4">
      <c r="A542" s="9"/>
      <c r="D542" s="1"/>
    </row>
    <row r="543" spans="1:4">
      <c r="A543" s="13"/>
      <c r="D543" s="1"/>
    </row>
    <row r="544" spans="1:4">
      <c r="A544" s="9"/>
      <c r="D544" s="1"/>
    </row>
    <row r="545" spans="1:4">
      <c r="A545" s="13"/>
      <c r="D545" s="1"/>
    </row>
    <row r="546" spans="1:4">
      <c r="A546" s="9"/>
      <c r="D546" s="1"/>
    </row>
    <row r="547" spans="1:4">
      <c r="A547" s="13"/>
      <c r="D547" s="1"/>
    </row>
    <row r="548" spans="1:4">
      <c r="A548" s="9"/>
      <c r="D548" s="1"/>
    </row>
    <row r="549" spans="1:4">
      <c r="A549" s="13"/>
      <c r="D549" s="1"/>
    </row>
    <row r="550" spans="1:4">
      <c r="A550" s="9"/>
      <c r="D550" s="1"/>
    </row>
    <row r="551" spans="1:4">
      <c r="A551" s="13"/>
      <c r="D551" s="1"/>
    </row>
    <row r="552" spans="1:4">
      <c r="A552" s="9"/>
      <c r="D552" s="1"/>
    </row>
    <row r="553" spans="1:4">
      <c r="A553" s="13"/>
      <c r="D553" s="1"/>
    </row>
    <row r="554" spans="1:4">
      <c r="A554" s="9"/>
      <c r="D554" s="1"/>
    </row>
    <row r="555" spans="1:4">
      <c r="A555" s="13"/>
      <c r="D555" s="1"/>
    </row>
    <row r="556" spans="1:4">
      <c r="A556" s="9"/>
      <c r="D556" s="1"/>
    </row>
    <row r="557" spans="1:4">
      <c r="A557" s="13"/>
      <c r="D557" s="1"/>
    </row>
    <row r="558" spans="1:4">
      <c r="A558" s="9"/>
      <c r="D558" s="1"/>
    </row>
    <row r="559" spans="1:4">
      <c r="A559" s="13"/>
      <c r="D559" s="1"/>
    </row>
    <row r="560" spans="1:4">
      <c r="A560" s="9"/>
      <c r="D560" s="1"/>
    </row>
    <row r="561" spans="1:4">
      <c r="A561" s="13"/>
      <c r="D561" s="1"/>
    </row>
    <row r="562" spans="1:4">
      <c r="A562" s="9"/>
      <c r="D562" s="1"/>
    </row>
    <row r="563" spans="1:4">
      <c r="A563" s="13"/>
      <c r="D563" s="1"/>
    </row>
    <row r="564" spans="1:4">
      <c r="A564" s="9"/>
      <c r="D564" s="1"/>
    </row>
    <row r="565" spans="1:4">
      <c r="A565" s="13"/>
      <c r="D565" s="1"/>
    </row>
    <row r="566" spans="1:4">
      <c r="A566" s="9"/>
      <c r="D566" s="1"/>
    </row>
    <row r="567" spans="1:4">
      <c r="A567" s="13"/>
      <c r="D567" s="1"/>
    </row>
    <row r="568" spans="1:4">
      <c r="A568" s="9"/>
      <c r="D568" s="1"/>
    </row>
    <row r="569" spans="1:4">
      <c r="A569" s="13"/>
      <c r="D569" s="1"/>
    </row>
    <row r="570" spans="1:4">
      <c r="A570" s="9"/>
      <c r="D570" s="1"/>
    </row>
    <row r="571" spans="1:4">
      <c r="A571" s="13"/>
      <c r="D571" s="1"/>
    </row>
    <row r="572" spans="1:4">
      <c r="A572" s="9"/>
      <c r="D572" s="1"/>
    </row>
    <row r="573" spans="1:4">
      <c r="A573" s="13"/>
      <c r="D573" s="1"/>
    </row>
    <row r="574" spans="1:4">
      <c r="A574" s="9"/>
      <c r="D574" s="1"/>
    </row>
    <row r="575" spans="1:4">
      <c r="A575" s="13"/>
      <c r="D575" s="1"/>
    </row>
    <row r="576" spans="1:4">
      <c r="A576" s="9"/>
      <c r="D576" s="1"/>
    </row>
    <row r="577" spans="1:4">
      <c r="A577" s="13"/>
      <c r="D577" s="1"/>
    </row>
    <row r="578" spans="1:4">
      <c r="A578" s="9"/>
      <c r="D578" s="1"/>
    </row>
    <row r="579" spans="1:4">
      <c r="A579" s="13"/>
      <c r="D579" s="1"/>
    </row>
    <row r="580" spans="1:4">
      <c r="A580" s="9"/>
      <c r="D580" s="1"/>
    </row>
    <row r="581" spans="1:4">
      <c r="A581" s="13"/>
      <c r="D581" s="1"/>
    </row>
    <row r="582" spans="1:4">
      <c r="A582" s="9"/>
      <c r="D582" s="1"/>
    </row>
    <row r="583" spans="1:4">
      <c r="A583" s="13"/>
      <c r="D583" s="1"/>
    </row>
    <row r="584" spans="1:4">
      <c r="A584" s="9"/>
      <c r="D584" s="1"/>
    </row>
    <row r="585" spans="1:4">
      <c r="A585" s="13"/>
      <c r="D585" s="1"/>
    </row>
    <row r="586" spans="1:4">
      <c r="A586" s="9"/>
      <c r="D586" s="1"/>
    </row>
    <row r="587" spans="1:4">
      <c r="A587" s="13"/>
      <c r="D587" s="1"/>
    </row>
    <row r="588" spans="1:4">
      <c r="A588" s="9"/>
      <c r="D588" s="1"/>
    </row>
    <row r="589" spans="1:4">
      <c r="A589" s="13"/>
      <c r="D589" s="1"/>
    </row>
    <row r="590" spans="1:4">
      <c r="A590" s="9"/>
      <c r="D590" s="1"/>
    </row>
    <row r="591" spans="1:4">
      <c r="A591" s="13"/>
      <c r="D591" s="1"/>
    </row>
    <row r="592" spans="1:4">
      <c r="A592" s="9"/>
      <c r="D592" s="1"/>
    </row>
    <row r="593" spans="1:4">
      <c r="A593" s="13"/>
      <c r="D593" s="1"/>
    </row>
    <row r="594" spans="1:4">
      <c r="A594" s="9"/>
      <c r="D594" s="1"/>
    </row>
    <row r="595" spans="1:4">
      <c r="A595" s="13"/>
      <c r="D595" s="1"/>
    </row>
    <row r="596" spans="1:4">
      <c r="A596" s="9"/>
      <c r="D596" s="1"/>
    </row>
    <row r="597" spans="1:4">
      <c r="A597" s="13"/>
      <c r="D597" s="1"/>
    </row>
    <row r="598" spans="1:4">
      <c r="A598" s="9"/>
      <c r="D598" s="1"/>
    </row>
    <row r="599" spans="1:4">
      <c r="A599" s="13"/>
      <c r="D599" s="1"/>
    </row>
    <row r="600" spans="1:4">
      <c r="A600" s="9"/>
      <c r="D600" s="1"/>
    </row>
    <row r="601" spans="1:4">
      <c r="A601" s="13"/>
      <c r="D601" s="1"/>
    </row>
    <row r="602" spans="1:4">
      <c r="A602" s="9"/>
      <c r="D602" s="1"/>
    </row>
    <row r="603" spans="1:4">
      <c r="A603" s="13"/>
      <c r="D603" s="1"/>
    </row>
    <row r="604" spans="1:4">
      <c r="A604" s="9"/>
      <c r="D604" s="1"/>
    </row>
    <row r="605" spans="1:4">
      <c r="A605" s="13"/>
      <c r="D605" s="1"/>
    </row>
    <row r="606" spans="1:4">
      <c r="A606" s="9"/>
      <c r="D606" s="1"/>
    </row>
    <row r="607" spans="1:4">
      <c r="A607" s="13"/>
      <c r="D607" s="1"/>
    </row>
    <row r="608" spans="1:4">
      <c r="A608" s="9"/>
      <c r="D608" s="1"/>
    </row>
    <row r="609" spans="1:4">
      <c r="A609" s="13"/>
      <c r="D609" s="1"/>
    </row>
    <row r="610" spans="1:4">
      <c r="A610" s="9"/>
      <c r="D610" s="1"/>
    </row>
    <row r="611" spans="1:4">
      <c r="A611" s="13"/>
      <c r="D611" s="1"/>
    </row>
    <row r="612" spans="1:4">
      <c r="A612" s="9"/>
      <c r="D612" s="1"/>
    </row>
    <row r="613" spans="1:4">
      <c r="A613" s="13"/>
      <c r="D613" s="1"/>
    </row>
    <row r="614" spans="1:4">
      <c r="A614" s="9"/>
      <c r="D614" s="1"/>
    </row>
    <row r="615" spans="1:4">
      <c r="A615" s="13"/>
      <c r="D615" s="1"/>
    </row>
    <row r="616" spans="1:4">
      <c r="A616" s="9"/>
      <c r="D616" s="1"/>
    </row>
    <row r="617" spans="1:4">
      <c r="A617" s="13"/>
      <c r="D617" s="1"/>
    </row>
    <row r="618" spans="1:4">
      <c r="A618" s="9"/>
      <c r="D618" s="1"/>
    </row>
    <row r="619" spans="1:4">
      <c r="A619" s="13"/>
      <c r="D619" s="1"/>
    </row>
    <row r="620" spans="1:4">
      <c r="A620" s="9"/>
      <c r="D620" s="1"/>
    </row>
    <row r="621" spans="1:4">
      <c r="A621" s="13"/>
      <c r="D621" s="1"/>
    </row>
    <row r="622" spans="1:4">
      <c r="A622" s="9"/>
      <c r="D622" s="1"/>
    </row>
    <row r="623" spans="1:4">
      <c r="A623" s="13"/>
      <c r="D623" s="1"/>
    </row>
    <row r="624" spans="1:4">
      <c r="A624" s="9"/>
      <c r="D624" s="1"/>
    </row>
    <row r="625" spans="1:4">
      <c r="A625" s="13"/>
      <c r="D625" s="1"/>
    </row>
    <row r="626" spans="1:4">
      <c r="A626" s="9"/>
      <c r="D626" s="1"/>
    </row>
    <row r="627" spans="1:4">
      <c r="A627" s="13"/>
      <c r="D627" s="1"/>
    </row>
    <row r="628" spans="1:4">
      <c r="A628" s="9"/>
      <c r="D628" s="1"/>
    </row>
    <row r="629" spans="1:4">
      <c r="A629" s="13"/>
      <c r="D629" s="1"/>
    </row>
    <row r="630" spans="1:4">
      <c r="A630" s="9"/>
      <c r="D630" s="1"/>
    </row>
    <row r="631" spans="1:4">
      <c r="A631" s="13"/>
      <c r="D631" s="1"/>
    </row>
    <row r="632" spans="1:4">
      <c r="A632" s="9"/>
      <c r="D632" s="1"/>
    </row>
    <row r="633" spans="1:4">
      <c r="A633" s="13"/>
      <c r="D633" s="1"/>
    </row>
    <row r="634" spans="1:4">
      <c r="A634" s="9"/>
      <c r="D634" s="1"/>
    </row>
    <row r="635" spans="1:4">
      <c r="A635" s="13"/>
      <c r="D635" s="1"/>
    </row>
    <row r="636" spans="1:4">
      <c r="A636" s="9"/>
      <c r="D636" s="1"/>
    </row>
    <row r="637" spans="1:4">
      <c r="A637" s="13"/>
      <c r="D637" s="1"/>
    </row>
    <row r="638" spans="1:4">
      <c r="A638" s="9"/>
      <c r="D638" s="1"/>
    </row>
    <row r="639" spans="1:4">
      <c r="A639" s="13"/>
      <c r="D639" s="1"/>
    </row>
    <row r="640" spans="1:4">
      <c r="A640" s="9"/>
      <c r="D640" s="1"/>
    </row>
    <row r="641" spans="1:4">
      <c r="A641" s="13"/>
      <c r="D641" s="1"/>
    </row>
    <row r="642" spans="1:4">
      <c r="A642" s="9"/>
      <c r="D642" s="1"/>
    </row>
    <row r="643" spans="1:4">
      <c r="A643" s="13"/>
      <c r="D643" s="1"/>
    </row>
    <row r="644" spans="1:4">
      <c r="A644" s="9"/>
      <c r="D644" s="1"/>
    </row>
    <row r="645" spans="1:4">
      <c r="A645" s="13"/>
      <c r="D645" s="1"/>
    </row>
    <row r="646" spans="1:4">
      <c r="A646" s="9"/>
      <c r="D646" s="1"/>
    </row>
    <row r="647" spans="1:4">
      <c r="A647" s="13"/>
      <c r="D647" s="1"/>
    </row>
    <row r="648" spans="1:4">
      <c r="A648" s="9"/>
      <c r="D648" s="1"/>
    </row>
    <row r="649" spans="1:4">
      <c r="A649" s="13"/>
      <c r="D649" s="1"/>
    </row>
    <row r="650" spans="1:4">
      <c r="A650" s="9"/>
      <c r="D650" s="1"/>
    </row>
    <row r="651" spans="1:4">
      <c r="A651" s="13"/>
      <c r="D651" s="1"/>
    </row>
    <row r="652" spans="1:4">
      <c r="A652" s="9"/>
      <c r="D652" s="1"/>
    </row>
    <row r="653" spans="1:4">
      <c r="A653" s="13"/>
      <c r="D653" s="1"/>
    </row>
    <row r="654" spans="1:4">
      <c r="A654" s="9"/>
      <c r="D654" s="1"/>
    </row>
    <row r="655" spans="1:4">
      <c r="A655" s="13"/>
      <c r="D655" s="1"/>
    </row>
    <row r="656" spans="1:4">
      <c r="A656" s="9"/>
      <c r="D656" s="1"/>
    </row>
    <row r="657" spans="1:4">
      <c r="A657" s="13"/>
      <c r="D657" s="1"/>
    </row>
    <row r="658" spans="1:4">
      <c r="A658" s="9"/>
      <c r="D658" s="1"/>
    </row>
    <row r="659" spans="1:4">
      <c r="A659" s="13"/>
      <c r="D659" s="1"/>
    </row>
    <row r="660" spans="1:4">
      <c r="A660" s="9"/>
      <c r="D660" s="1"/>
    </row>
    <row r="661" spans="1:4">
      <c r="A661" s="13"/>
      <c r="D661" s="1"/>
    </row>
    <row r="662" spans="1:4">
      <c r="A662" s="9"/>
      <c r="D662" s="1"/>
    </row>
    <row r="663" spans="1:4">
      <c r="A663" s="13"/>
      <c r="D663" s="1"/>
    </row>
    <row r="664" spans="1:4">
      <c r="A664" s="9"/>
      <c r="D664" s="1"/>
    </row>
    <row r="665" spans="1:4">
      <c r="A665" s="13"/>
      <c r="D665" s="1"/>
    </row>
    <row r="666" spans="1:4">
      <c r="A666" s="9"/>
      <c r="D666" s="1"/>
    </row>
    <row r="667" spans="1:4">
      <c r="A667" s="13"/>
      <c r="D667" s="1"/>
    </row>
    <row r="668" spans="1:4">
      <c r="A668" s="9"/>
      <c r="D668" s="1"/>
    </row>
    <row r="669" spans="1:4">
      <c r="A669" s="13"/>
      <c r="D669" s="1"/>
    </row>
    <row r="670" spans="1:4">
      <c r="A670" s="9"/>
      <c r="D670" s="1"/>
    </row>
    <row r="671" spans="1:4">
      <c r="A671" s="13"/>
      <c r="D671" s="1"/>
    </row>
    <row r="672" spans="1:4">
      <c r="A672" s="9"/>
      <c r="D672" s="1"/>
    </row>
    <row r="673" spans="1:4">
      <c r="A673" s="13"/>
      <c r="D673" s="1"/>
    </row>
    <row r="674" spans="1:4">
      <c r="A674" s="9"/>
      <c r="D674" s="1"/>
    </row>
    <row r="675" spans="1:4">
      <c r="A675" s="13"/>
      <c r="D675" s="1"/>
    </row>
    <row r="676" spans="1:4">
      <c r="A676" s="9"/>
      <c r="D676" s="1"/>
    </row>
    <row r="677" spans="1:4">
      <c r="A677" s="13"/>
      <c r="D677" s="1"/>
    </row>
    <row r="678" spans="1:4">
      <c r="A678" s="9"/>
      <c r="D678" s="1"/>
    </row>
    <row r="679" spans="1:4">
      <c r="A679" s="13"/>
      <c r="D679" s="1"/>
    </row>
    <row r="680" spans="1:4">
      <c r="A680" s="9"/>
      <c r="D680" s="1"/>
    </row>
    <row r="681" spans="1:4">
      <c r="A681" s="13"/>
      <c r="D681" s="1"/>
    </row>
    <row r="682" spans="1:4">
      <c r="A682" s="9"/>
      <c r="D682" s="1"/>
    </row>
    <row r="683" spans="1:4">
      <c r="A683" s="13"/>
      <c r="D683" s="1"/>
    </row>
    <row r="684" spans="1:4">
      <c r="A684" s="9"/>
      <c r="D684" s="1"/>
    </row>
    <row r="685" spans="1:4">
      <c r="A685" s="13"/>
      <c r="D685" s="1"/>
    </row>
    <row r="686" spans="1:4">
      <c r="A686" s="9"/>
      <c r="D686" s="1"/>
    </row>
    <row r="687" spans="1:4">
      <c r="A687" s="13"/>
      <c r="D687" s="1"/>
    </row>
    <row r="688" spans="1:4">
      <c r="A688" s="9"/>
      <c r="D688" s="1"/>
    </row>
    <row r="689" spans="1:4">
      <c r="A689" s="13"/>
      <c r="D689" s="1"/>
    </row>
    <row r="690" spans="1:4">
      <c r="A690" s="9"/>
      <c r="D690" s="1"/>
    </row>
    <row r="691" spans="1:4">
      <c r="A691" s="13"/>
      <c r="D691" s="1"/>
    </row>
    <row r="692" spans="1:4">
      <c r="A692" s="9"/>
      <c r="D692" s="1"/>
    </row>
    <row r="693" spans="1:4">
      <c r="A693" s="13"/>
      <c r="D693" s="1"/>
    </row>
    <row r="694" spans="1:4">
      <c r="A694" s="9"/>
      <c r="D694" s="1"/>
    </row>
    <row r="695" spans="1:4">
      <c r="A695" s="13"/>
      <c r="D695" s="1"/>
    </row>
    <row r="696" spans="1:4">
      <c r="A696" s="9"/>
      <c r="D696" s="1"/>
    </row>
    <row r="697" spans="1:4">
      <c r="A697" s="13"/>
      <c r="D697" s="1"/>
    </row>
    <row r="698" spans="1:4">
      <c r="A698" s="9"/>
      <c r="D698" s="1"/>
    </row>
    <row r="699" spans="1:4">
      <c r="A699" s="13"/>
      <c r="D699" s="1"/>
    </row>
    <row r="700" spans="1:4">
      <c r="A700" s="9"/>
      <c r="D700" s="1"/>
    </row>
    <row r="701" spans="1:4">
      <c r="A701" s="13"/>
      <c r="D701" s="1"/>
    </row>
    <row r="702" spans="1:4">
      <c r="A702" s="9"/>
      <c r="D702" s="1"/>
    </row>
    <row r="703" spans="1:4">
      <c r="A703" s="13"/>
      <c r="D703" s="1"/>
    </row>
    <row r="704" spans="1:4">
      <c r="A704" s="9"/>
      <c r="D704" s="1"/>
    </row>
    <row r="705" spans="1:4">
      <c r="A705" s="13"/>
      <c r="D705" s="1"/>
    </row>
    <row r="706" spans="1:4">
      <c r="A706" s="9"/>
      <c r="D706" s="1"/>
    </row>
    <row r="707" spans="1:4">
      <c r="A707" s="13"/>
      <c r="D707" s="1"/>
    </row>
    <row r="708" spans="1:4">
      <c r="A708" s="9"/>
      <c r="D708" s="1"/>
    </row>
    <row r="709" spans="1:4">
      <c r="A709" s="13"/>
      <c r="D709" s="1"/>
    </row>
    <row r="710" spans="1:4">
      <c r="A710" s="9"/>
      <c r="D710" s="1"/>
    </row>
    <row r="711" spans="1:4">
      <c r="A711" s="13"/>
      <c r="D711" s="1"/>
    </row>
    <row r="712" spans="1:4">
      <c r="A712" s="9"/>
      <c r="D712" s="1"/>
    </row>
    <row r="713" spans="1:4">
      <c r="A713" s="13"/>
      <c r="D713" s="1"/>
    </row>
    <row r="714" spans="1:4">
      <c r="A714" s="9"/>
      <c r="D714" s="1"/>
    </row>
    <row r="715" spans="1:4">
      <c r="A715" s="13"/>
      <c r="D715" s="1"/>
    </row>
    <row r="716" spans="1:4">
      <c r="A716" s="9"/>
      <c r="D716" s="1"/>
    </row>
    <row r="717" spans="1:4">
      <c r="A717" s="13"/>
      <c r="D717" s="1"/>
    </row>
    <row r="718" spans="1:4">
      <c r="A718" s="9"/>
      <c r="D718" s="1"/>
    </row>
    <row r="719" spans="1:4">
      <c r="A719" s="13"/>
      <c r="D719" s="1"/>
    </row>
    <row r="720" spans="1:4">
      <c r="A720" s="9"/>
      <c r="D720" s="1"/>
    </row>
    <row r="721" spans="1:4">
      <c r="A721" s="13"/>
      <c r="D721" s="1"/>
    </row>
    <row r="722" spans="1:4">
      <c r="A722" s="9"/>
      <c r="D722" s="1"/>
    </row>
    <row r="723" spans="1:4">
      <c r="A723" s="13"/>
      <c r="D723" s="1"/>
    </row>
    <row r="724" spans="1:4">
      <c r="A724" s="9"/>
      <c r="D724" s="1"/>
    </row>
    <row r="725" spans="1:4">
      <c r="A725" s="13"/>
      <c r="D725" s="1"/>
    </row>
    <row r="726" spans="1:4">
      <c r="A726" s="9"/>
      <c r="D726" s="1"/>
    </row>
    <row r="727" spans="1:4">
      <c r="A727" s="13"/>
      <c r="D727" s="1"/>
    </row>
    <row r="728" spans="1:4">
      <c r="A728" s="9"/>
      <c r="D728" s="1"/>
    </row>
    <row r="729" spans="1:4">
      <c r="A729" s="13"/>
      <c r="D729" s="1"/>
    </row>
    <row r="730" spans="1:4">
      <c r="A730" s="9"/>
      <c r="D730" s="1"/>
    </row>
    <row r="731" spans="1:4">
      <c r="A731" s="13"/>
      <c r="D731" s="1"/>
    </row>
    <row r="732" spans="1:4">
      <c r="A732" s="9"/>
      <c r="D732" s="1"/>
    </row>
    <row r="733" spans="1:4">
      <c r="A733" s="13"/>
      <c r="D733" s="1"/>
    </row>
    <row r="734" spans="1:4">
      <c r="A734" s="9"/>
      <c r="D734" s="1"/>
    </row>
    <row r="735" spans="1:4">
      <c r="A735" s="13"/>
      <c r="D735" s="1"/>
    </row>
    <row r="736" spans="1:4">
      <c r="A736" s="9"/>
      <c r="D736" s="1"/>
    </row>
    <row r="737" spans="1:4">
      <c r="A737" s="13"/>
      <c r="D737" s="1"/>
    </row>
    <row r="738" spans="1:4">
      <c r="A738" s="9"/>
      <c r="D738" s="1"/>
    </row>
    <row r="739" spans="1:4">
      <c r="A739" s="13"/>
      <c r="D739" s="1"/>
    </row>
    <row r="740" spans="1:4">
      <c r="A740" s="9"/>
      <c r="D740" s="1"/>
    </row>
    <row r="741" spans="1:4">
      <c r="A741" s="13"/>
      <c r="D741" s="1"/>
    </row>
    <row r="742" spans="1:4">
      <c r="A742" s="9"/>
      <c r="D742" s="1"/>
    </row>
    <row r="743" spans="1:4">
      <c r="A743" s="13"/>
      <c r="D743" s="1"/>
    </row>
    <row r="744" spans="1:4">
      <c r="A744" s="9"/>
      <c r="D744" s="1"/>
    </row>
    <row r="745" spans="1:4">
      <c r="A745" s="13"/>
      <c r="D745" s="1"/>
    </row>
    <row r="746" spans="1:4">
      <c r="A746" s="9"/>
      <c r="D746" s="1"/>
    </row>
    <row r="747" spans="1:4">
      <c r="A747" s="13"/>
      <c r="D747" s="1"/>
    </row>
    <row r="748" spans="1:4">
      <c r="A748" s="9"/>
      <c r="D748" s="1"/>
    </row>
    <row r="749" spans="1:4">
      <c r="A749" s="13"/>
      <c r="D749" s="1"/>
    </row>
    <row r="750" spans="1:4">
      <c r="A750" s="9"/>
      <c r="D750" s="1"/>
    </row>
    <row r="751" spans="1:4">
      <c r="A751" s="13"/>
      <c r="D751" s="1"/>
    </row>
    <row r="752" spans="1:4">
      <c r="A752" s="9"/>
      <c r="D752" s="1"/>
    </row>
    <row r="753" spans="1:4">
      <c r="A753" s="113"/>
      <c r="D753" s="1"/>
    </row>
    <row r="754" spans="1:4">
      <c r="A754" s="9"/>
      <c r="D754" s="1"/>
    </row>
    <row r="755" spans="1:4">
      <c r="A755" s="13"/>
      <c r="D755" s="1"/>
    </row>
    <row r="756" spans="1:4">
      <c r="A756" s="9"/>
      <c r="D756" s="1"/>
    </row>
    <row r="757" spans="1:4">
      <c r="A757" s="13"/>
      <c r="D757" s="1"/>
    </row>
    <row r="758" spans="1:4">
      <c r="A758" s="9"/>
      <c r="D758" s="1"/>
    </row>
    <row r="759" spans="1:4">
      <c r="A759" s="13"/>
      <c r="D759" s="1"/>
    </row>
    <row r="760" spans="1:4">
      <c r="A760" s="9"/>
      <c r="D760" s="1"/>
    </row>
    <row r="761" spans="1:4">
      <c r="A761" s="13"/>
      <c r="D761" s="1"/>
    </row>
    <row r="762" spans="1:4">
      <c r="A762" s="9"/>
      <c r="D762" s="1"/>
    </row>
    <row r="763" spans="1:4">
      <c r="A763" s="13"/>
      <c r="D763" s="1"/>
    </row>
    <row r="764" spans="1:4">
      <c r="A764" s="9"/>
      <c r="D764" s="1"/>
    </row>
    <row r="765" spans="1:4">
      <c r="A765" s="13"/>
      <c r="D765" s="1"/>
    </row>
    <row r="766" spans="1:4">
      <c r="A766" s="9"/>
      <c r="D766" s="1"/>
    </row>
    <row r="767" spans="1:4">
      <c r="A767" s="13"/>
      <c r="D767" s="1"/>
    </row>
    <row r="768" spans="1:4">
      <c r="A768" s="9"/>
      <c r="D768" s="1"/>
    </row>
    <row r="769" spans="1:4">
      <c r="A769" s="13"/>
      <c r="D769" s="1"/>
    </row>
    <row r="770" spans="1:4">
      <c r="A770" s="9"/>
      <c r="D770" s="1"/>
    </row>
    <row r="771" spans="1:4">
      <c r="A771" s="13"/>
      <c r="D771" s="1"/>
    </row>
    <row r="772" spans="1:4">
      <c r="A772" s="9"/>
      <c r="D772" s="1"/>
    </row>
    <row r="773" spans="1:4">
      <c r="A773" s="13"/>
      <c r="D773" s="1"/>
    </row>
    <row r="774" spans="1:4">
      <c r="A774" s="9"/>
      <c r="D774" s="1"/>
    </row>
    <row r="775" spans="1:4">
      <c r="A775" s="13"/>
      <c r="D775" s="1"/>
    </row>
    <row r="776" spans="1:4">
      <c r="A776" s="9"/>
      <c r="D776" s="1"/>
    </row>
    <row r="777" spans="1:4">
      <c r="A777" s="13"/>
      <c r="D777" s="1"/>
    </row>
    <row r="778" spans="1:4">
      <c r="A778" s="9"/>
      <c r="D778" s="1"/>
    </row>
    <row r="779" spans="1:4">
      <c r="A779" s="13"/>
      <c r="D779" s="1"/>
    </row>
    <row r="780" spans="1:4">
      <c r="A780" s="9"/>
      <c r="D780" s="1"/>
    </row>
    <row r="781" spans="1:4">
      <c r="A781" s="13"/>
      <c r="D781" s="1"/>
    </row>
    <row r="782" spans="1:4">
      <c r="A782" s="9"/>
      <c r="D782" s="1"/>
    </row>
    <row r="783" spans="1:4">
      <c r="A783" s="13"/>
      <c r="D783" s="1"/>
    </row>
    <row r="784" spans="1:4">
      <c r="A784" s="9"/>
      <c r="D784" s="1"/>
    </row>
    <row r="785" spans="1:4">
      <c r="A785" s="13"/>
      <c r="D785" s="1"/>
    </row>
    <row r="786" spans="1:4">
      <c r="A786" s="9"/>
      <c r="D786" s="1"/>
    </row>
    <row r="787" spans="1:4">
      <c r="A787" s="13"/>
      <c r="D787" s="1"/>
    </row>
    <row r="788" spans="1:4">
      <c r="A788" s="9"/>
      <c r="D788" s="1"/>
    </row>
    <row r="789" spans="1:4">
      <c r="A789" s="13"/>
      <c r="D789" s="1"/>
    </row>
    <row r="790" spans="1:4">
      <c r="A790" s="9"/>
      <c r="D790" s="1"/>
    </row>
    <row r="791" spans="1:4">
      <c r="A791" s="13"/>
      <c r="D791" s="1"/>
    </row>
    <row r="792" spans="1:4">
      <c r="A792" s="9"/>
      <c r="D792" s="1"/>
    </row>
    <row r="793" spans="1:4">
      <c r="A793" s="13"/>
      <c r="D793" s="1"/>
    </row>
    <row r="794" spans="1:4">
      <c r="A794" s="9"/>
      <c r="D794" s="1"/>
    </row>
    <row r="795" spans="1:4">
      <c r="A795" s="13"/>
      <c r="D795" s="1"/>
    </row>
    <row r="796" spans="1:4">
      <c r="A796" s="9"/>
      <c r="D796" s="1"/>
    </row>
    <row r="797" spans="1:4">
      <c r="A797" s="13"/>
      <c r="D797" s="1"/>
    </row>
    <row r="798" spans="1:4">
      <c r="A798" s="9"/>
      <c r="D798" s="1"/>
    </row>
    <row r="799" spans="1:4">
      <c r="A799" s="13"/>
      <c r="D799" s="1"/>
    </row>
    <row r="800" spans="1:4">
      <c r="A800" s="9"/>
      <c r="D800" s="1"/>
    </row>
    <row r="801" spans="1:4">
      <c r="A801" s="13"/>
      <c r="D801" s="1"/>
    </row>
    <row r="802" spans="1:4">
      <c r="A802" s="9"/>
      <c r="D802" s="1"/>
    </row>
    <row r="803" spans="1:4">
      <c r="A803" s="13"/>
      <c r="D803" s="1"/>
    </row>
    <row r="804" spans="1:4">
      <c r="A804" s="9"/>
      <c r="D804" s="1"/>
    </row>
    <row r="805" spans="1:4">
      <c r="A805" s="13"/>
      <c r="D805" s="1"/>
    </row>
    <row r="806" spans="1:4">
      <c r="A806" s="9"/>
      <c r="D806" s="1"/>
    </row>
    <row r="807" spans="1:4">
      <c r="A807" s="13"/>
      <c r="D807" s="1"/>
    </row>
    <row r="808" spans="1:4">
      <c r="A808" s="9"/>
      <c r="D808" s="1"/>
    </row>
    <row r="809" spans="1:4">
      <c r="A809" s="13"/>
      <c r="D809" s="1"/>
    </row>
    <row r="810" spans="1:4">
      <c r="A810" s="9"/>
      <c r="D810" s="1"/>
    </row>
    <row r="811" spans="1:4">
      <c r="A811" s="13"/>
      <c r="D811" s="1"/>
    </row>
    <row r="812" spans="1:4">
      <c r="A812" s="9"/>
      <c r="D812" s="1"/>
    </row>
    <row r="813" spans="1:4">
      <c r="A813" s="13"/>
      <c r="D813" s="1"/>
    </row>
    <row r="814" spans="1:4">
      <c r="A814" s="9"/>
      <c r="D814" s="1"/>
    </row>
    <row r="815" spans="1:4">
      <c r="A815" s="13"/>
      <c r="D815" s="1"/>
    </row>
    <row r="816" spans="1:4">
      <c r="A816" s="9"/>
      <c r="D816" s="1"/>
    </row>
    <row r="817" spans="1:4">
      <c r="A817" s="13"/>
      <c r="D817" s="1"/>
    </row>
    <row r="818" spans="1:4">
      <c r="A818" s="9"/>
      <c r="D818" s="1"/>
    </row>
    <row r="819" spans="1:4">
      <c r="A819" s="13"/>
      <c r="D819" s="1"/>
    </row>
    <row r="820" spans="1:4">
      <c r="A820" s="9"/>
      <c r="D820" s="1"/>
    </row>
    <row r="821" spans="1:4">
      <c r="A821" s="13"/>
      <c r="D821" s="1"/>
    </row>
    <row r="822" spans="1:4">
      <c r="A822" s="9"/>
      <c r="D822" s="1"/>
    </row>
    <row r="823" spans="1:4">
      <c r="A823" s="13"/>
      <c r="D823" s="1"/>
    </row>
    <row r="824" spans="1:4">
      <c r="A824" s="9"/>
      <c r="D824" s="1"/>
    </row>
    <row r="825" spans="1:4">
      <c r="A825" s="13"/>
      <c r="D825" s="1"/>
    </row>
    <row r="826" spans="1:4">
      <c r="A826" s="9"/>
      <c r="D826" s="1"/>
    </row>
    <row r="827" spans="1:4">
      <c r="A827" s="13"/>
      <c r="D827" s="1"/>
    </row>
    <row r="828" spans="1:4">
      <c r="A828" s="9"/>
      <c r="D828" s="1"/>
    </row>
    <row r="829" spans="1:4">
      <c r="A829" s="13"/>
      <c r="D829" s="1"/>
    </row>
    <row r="830" spans="1:4">
      <c r="A830" s="9"/>
      <c r="D830" s="1"/>
    </row>
    <row r="831" spans="1:4">
      <c r="A831" s="13"/>
      <c r="D831" s="1"/>
    </row>
    <row r="832" spans="1:4">
      <c r="A832" s="9"/>
      <c r="D832" s="1"/>
    </row>
    <row r="833" spans="1:4">
      <c r="A833" s="13"/>
      <c r="D833" s="1"/>
    </row>
    <row r="834" spans="1:4">
      <c r="A834" s="9"/>
      <c r="D834" s="1"/>
    </row>
    <row r="835" spans="1:4">
      <c r="A835" s="13"/>
      <c r="D835" s="1"/>
    </row>
    <row r="836" spans="1:4">
      <c r="A836" s="9"/>
      <c r="D836" s="1"/>
    </row>
    <row r="837" spans="1:4">
      <c r="A837" s="13"/>
      <c r="D837" s="1"/>
    </row>
    <row r="838" spans="1:4">
      <c r="A838" s="9"/>
      <c r="D838" s="1"/>
    </row>
    <row r="839" spans="1:4">
      <c r="A839" s="13"/>
      <c r="D839" s="1"/>
    </row>
    <row r="840" spans="1:4">
      <c r="A840" s="9"/>
      <c r="D840" s="1"/>
    </row>
    <row r="841" spans="1:4">
      <c r="A841" s="13"/>
      <c r="D841" s="1"/>
    </row>
    <row r="842" spans="1:4">
      <c r="A842" s="9"/>
      <c r="D842" s="1"/>
    </row>
    <row r="843" spans="1:4">
      <c r="A843" s="13"/>
      <c r="D843" s="1"/>
    </row>
    <row r="844" spans="1:4">
      <c r="A844" s="9"/>
      <c r="D844" s="1"/>
    </row>
    <row r="845" spans="1:4">
      <c r="A845" s="13"/>
      <c r="D845" s="1"/>
    </row>
    <row r="846" spans="1:4">
      <c r="A846" s="9"/>
      <c r="D846" s="1"/>
    </row>
    <row r="847" spans="1:4">
      <c r="A847" s="13"/>
      <c r="D847" s="1"/>
    </row>
    <row r="848" spans="1:4">
      <c r="A848" s="9"/>
      <c r="D848" s="1"/>
    </row>
    <row r="849" spans="1:4">
      <c r="A849" s="13"/>
      <c r="D849" s="1"/>
    </row>
    <row r="850" spans="1:4">
      <c r="A850" s="9"/>
      <c r="D850" s="1"/>
    </row>
    <row r="851" spans="1:4">
      <c r="A851" s="13"/>
      <c r="D851" s="1"/>
    </row>
    <row r="852" spans="1:4">
      <c r="A852" s="9"/>
      <c r="D852" s="1"/>
    </row>
    <row r="853" spans="1:4">
      <c r="A853" s="13"/>
      <c r="D853" s="1"/>
    </row>
    <row r="854" spans="1:4">
      <c r="A854" s="9"/>
      <c r="D854" s="1"/>
    </row>
    <row r="855" spans="1:4">
      <c r="A855" s="13"/>
      <c r="D855" s="1"/>
    </row>
    <row r="856" spans="1:4">
      <c r="A856" s="9"/>
      <c r="D856" s="1"/>
    </row>
    <row r="857" spans="1:4">
      <c r="A857" s="13"/>
      <c r="D857" s="1"/>
    </row>
    <row r="858" spans="1:4">
      <c r="A858" s="9"/>
      <c r="D858" s="1"/>
    </row>
    <row r="859" spans="1:4">
      <c r="A859" s="13"/>
      <c r="D859" s="1"/>
    </row>
    <row r="860" spans="1:4">
      <c r="A860" s="9"/>
      <c r="D860" s="1"/>
    </row>
    <row r="861" spans="1:4">
      <c r="A861" s="13"/>
      <c r="D861" s="1"/>
    </row>
    <row r="862" spans="1:4">
      <c r="A862" s="9"/>
      <c r="D862" s="1"/>
    </row>
    <row r="863" spans="1:4">
      <c r="A863" s="13"/>
      <c r="D863" s="1"/>
    </row>
    <row r="864" spans="1:4">
      <c r="A864" s="9"/>
      <c r="D864" s="1"/>
    </row>
    <row r="865" spans="1:4">
      <c r="A865" s="13"/>
      <c r="D865" s="1"/>
    </row>
    <row r="866" spans="1:4">
      <c r="A866" s="9"/>
      <c r="D866" s="1"/>
    </row>
    <row r="867" spans="1:4">
      <c r="A867" s="13"/>
      <c r="D867" s="1"/>
    </row>
    <row r="868" spans="1:4">
      <c r="A868" s="9"/>
      <c r="D868" s="1"/>
    </row>
    <row r="869" spans="1:4">
      <c r="A869" s="13"/>
      <c r="D869" s="1"/>
    </row>
    <row r="870" spans="1:4">
      <c r="A870" s="9"/>
      <c r="D870" s="1"/>
    </row>
    <row r="871" spans="1:4">
      <c r="A871" s="13"/>
      <c r="D871" s="1"/>
    </row>
    <row r="872" spans="1:4">
      <c r="A872" s="9"/>
      <c r="D872" s="1"/>
    </row>
    <row r="873" spans="1:4">
      <c r="A873" s="13"/>
      <c r="D873" s="1"/>
    </row>
    <row r="874" spans="1:4">
      <c r="A874" s="9"/>
      <c r="D874" s="1"/>
    </row>
    <row r="875" spans="1:4">
      <c r="A875" s="13"/>
      <c r="D875" s="1"/>
    </row>
    <row r="876" spans="1:4">
      <c r="A876" s="9"/>
      <c r="D876" s="1"/>
    </row>
    <row r="877" spans="1:4">
      <c r="A877" s="13"/>
      <c r="D877" s="1"/>
    </row>
    <row r="878" spans="1:4">
      <c r="A878" s="9"/>
      <c r="D878" s="1"/>
    </row>
    <row r="879" spans="1:4">
      <c r="A879" s="13"/>
      <c r="D879" s="1"/>
    </row>
    <row r="880" spans="1:4">
      <c r="A880" s="9"/>
      <c r="D880" s="1"/>
    </row>
    <row r="881" spans="1:4">
      <c r="A881" s="13"/>
      <c r="D881" s="1"/>
    </row>
    <row r="882" spans="1:4">
      <c r="A882" s="9"/>
      <c r="D882" s="1"/>
    </row>
    <row r="883" spans="1:4">
      <c r="A883" s="13"/>
      <c r="D883" s="1"/>
    </row>
    <row r="884" spans="1:4">
      <c r="A884" s="9"/>
      <c r="D884" s="1"/>
    </row>
    <row r="885" spans="1:4">
      <c r="A885" s="13"/>
      <c r="D885" s="1"/>
    </row>
    <row r="886" spans="1:4">
      <c r="A886" s="9"/>
      <c r="D886" s="1"/>
    </row>
    <row r="887" spans="1:4">
      <c r="A887" s="13"/>
      <c r="D887" s="1"/>
    </row>
    <row r="888" spans="1:4">
      <c r="A888" s="9"/>
      <c r="D888" s="1"/>
    </row>
    <row r="889" spans="1:4">
      <c r="A889" s="13"/>
      <c r="D889" s="1"/>
    </row>
    <row r="890" spans="1:4">
      <c r="A890" s="9"/>
      <c r="D890" s="1"/>
    </row>
    <row r="891" spans="1:4">
      <c r="A891" s="13"/>
      <c r="D891" s="1"/>
    </row>
    <row r="892" spans="1:4">
      <c r="A892" s="9"/>
      <c r="D892" s="1"/>
    </row>
    <row r="893" spans="1:4">
      <c r="A893" s="13"/>
      <c r="D893" s="1"/>
    </row>
    <row r="894" spans="1:4">
      <c r="A894" s="9"/>
      <c r="D894" s="1"/>
    </row>
    <row r="895" spans="1:4">
      <c r="A895" s="13"/>
      <c r="D895" s="1"/>
    </row>
    <row r="896" spans="1:4">
      <c r="A896" s="9"/>
      <c r="D896" s="1"/>
    </row>
    <row r="897" spans="1:4">
      <c r="A897" s="13"/>
      <c r="D897" s="1"/>
    </row>
    <row r="898" spans="1:4">
      <c r="A898" s="9"/>
      <c r="D898" s="1"/>
    </row>
    <row r="899" spans="1:4">
      <c r="A899" s="13"/>
      <c r="D899" s="1"/>
    </row>
    <row r="900" spans="1:4">
      <c r="A900" s="9"/>
      <c r="D900" s="1"/>
    </row>
    <row r="901" spans="1:4">
      <c r="A901" s="13"/>
      <c r="D901" s="1"/>
    </row>
    <row r="902" spans="1:4">
      <c r="A902" s="9"/>
      <c r="D902" s="1"/>
    </row>
    <row r="903" spans="1:4">
      <c r="A903" s="13"/>
      <c r="D903" s="1"/>
    </row>
    <row r="904" spans="1:4">
      <c r="A904" s="9"/>
      <c r="D904" s="1"/>
    </row>
    <row r="905" spans="1:4">
      <c r="A905" s="13"/>
      <c r="D905" s="1"/>
    </row>
    <row r="906" spans="1:4">
      <c r="A906" s="9"/>
      <c r="D906" s="1"/>
    </row>
    <row r="907" spans="1:4">
      <c r="A907" s="13"/>
      <c r="D907" s="1"/>
    </row>
    <row r="908" spans="1:4">
      <c r="A908" s="9"/>
      <c r="D908" s="1"/>
    </row>
    <row r="909" spans="1:4">
      <c r="A909" s="13"/>
      <c r="D909" s="1"/>
    </row>
    <row r="910" spans="1:4">
      <c r="A910" s="9"/>
      <c r="D910" s="1"/>
    </row>
    <row r="911" spans="1:4">
      <c r="A911" s="13"/>
      <c r="D911" s="1"/>
    </row>
    <row r="912" spans="1:4">
      <c r="A912" s="9"/>
      <c r="D912" s="1"/>
    </row>
    <row r="913" spans="1:4">
      <c r="A913" s="13"/>
      <c r="D913" s="1"/>
    </row>
    <row r="914" spans="1:4">
      <c r="A914" s="9"/>
      <c r="D914" s="1"/>
    </row>
    <row r="915" spans="1:4">
      <c r="A915" s="13"/>
      <c r="D915" s="1"/>
    </row>
    <row r="916" spans="1:4">
      <c r="A916" s="9"/>
      <c r="D916" s="1"/>
    </row>
    <row r="917" spans="1:4">
      <c r="A917" s="13"/>
      <c r="D917" s="1"/>
    </row>
    <row r="918" spans="1:4">
      <c r="A918" s="9"/>
      <c r="D918" s="1"/>
    </row>
    <row r="919" spans="1:4">
      <c r="A919" s="13"/>
      <c r="D919" s="1"/>
    </row>
    <row r="920" spans="1:4">
      <c r="A920" s="9"/>
      <c r="D920" s="1"/>
    </row>
    <row r="921" spans="1:4">
      <c r="A921" s="13"/>
      <c r="D921" s="1"/>
    </row>
    <row r="922" spans="1:4">
      <c r="A922" s="9"/>
      <c r="D922" s="1"/>
    </row>
    <row r="923" spans="1:4">
      <c r="A923" s="13"/>
      <c r="D923" s="1"/>
    </row>
    <row r="924" spans="1:4">
      <c r="A924" s="9"/>
      <c r="D924" s="1"/>
    </row>
    <row r="925" spans="1:4">
      <c r="A925" s="13"/>
      <c r="D925" s="1"/>
    </row>
    <row r="926" spans="1:4">
      <c r="A926" s="9"/>
      <c r="D926" s="1"/>
    </row>
    <row r="927" spans="1:4">
      <c r="A927" s="13"/>
      <c r="D927" s="1"/>
    </row>
    <row r="928" spans="1:4">
      <c r="A928" s="9"/>
      <c r="D928" s="1"/>
    </row>
    <row r="929" spans="1:4">
      <c r="A929" s="13"/>
      <c r="D929" s="1"/>
    </row>
    <row r="930" spans="1:4">
      <c r="A930" s="9"/>
      <c r="D930" s="1"/>
    </row>
    <row r="931" spans="1:4">
      <c r="A931" s="13"/>
      <c r="D931" s="1"/>
    </row>
    <row r="932" spans="1:4">
      <c r="A932" s="9"/>
      <c r="D932" s="1"/>
    </row>
    <row r="933" spans="1:4">
      <c r="A933" s="13"/>
      <c r="D933" s="1"/>
    </row>
    <row r="934" spans="1:4">
      <c r="A934" s="9"/>
      <c r="D934" s="1"/>
    </row>
    <row r="935" spans="1:4">
      <c r="A935" s="13"/>
      <c r="D935" s="1"/>
    </row>
    <row r="936" spans="1:4">
      <c r="A936" s="9"/>
      <c r="D936" s="1"/>
    </row>
    <row r="937" spans="1:4">
      <c r="A937" s="13"/>
      <c r="D937" s="1"/>
    </row>
    <row r="938" spans="1:4">
      <c r="A938" s="9"/>
      <c r="D938" s="1"/>
    </row>
    <row r="939" spans="1:4">
      <c r="A939" s="13"/>
      <c r="D939" s="1"/>
    </row>
    <row r="940" spans="1:4">
      <c r="A940" s="9"/>
      <c r="D940" s="1"/>
    </row>
    <row r="941" spans="1:4">
      <c r="A941" s="13"/>
      <c r="D941" s="1"/>
    </row>
    <row r="942" spans="1:4">
      <c r="A942" s="9"/>
      <c r="D942" s="1"/>
    </row>
    <row r="943" spans="1:4">
      <c r="A943" s="13"/>
      <c r="D943" s="1"/>
    </row>
    <row r="944" spans="1:4">
      <c r="A944" s="9"/>
      <c r="D944" s="1"/>
    </row>
    <row r="945" spans="1:4">
      <c r="A945" s="13"/>
      <c r="D945" s="1"/>
    </row>
    <row r="946" spans="1:4">
      <c r="A946" s="9"/>
      <c r="D946" s="1"/>
    </row>
    <row r="947" spans="1:4">
      <c r="A947" s="13"/>
      <c r="D947" s="1"/>
    </row>
    <row r="948" spans="1:4">
      <c r="A948" s="9"/>
      <c r="D948" s="1"/>
    </row>
    <row r="949" spans="1:4">
      <c r="A949" s="13"/>
      <c r="D949" s="1"/>
    </row>
    <row r="950" spans="1:4">
      <c r="A950" s="9"/>
      <c r="D950" s="1"/>
    </row>
    <row r="951" spans="1:4">
      <c r="A951" s="13"/>
      <c r="D951" s="1"/>
    </row>
    <row r="952" spans="1:4">
      <c r="A952" s="9"/>
      <c r="D952" s="1"/>
    </row>
    <row r="953" spans="1:4">
      <c r="A953" s="13"/>
      <c r="D953" s="1"/>
    </row>
    <row r="954" spans="1:4">
      <c r="A954" s="9"/>
      <c r="D954" s="1"/>
    </row>
    <row r="955" spans="1:4">
      <c r="A955" s="13"/>
      <c r="D955" s="1"/>
    </row>
    <row r="956" spans="1:4">
      <c r="A956" s="9"/>
      <c r="D956" s="1"/>
    </row>
    <row r="957" spans="1:4">
      <c r="A957" s="13"/>
      <c r="D957" s="1"/>
    </row>
    <row r="958" spans="1:4">
      <c r="A958" s="9"/>
      <c r="D958" s="1"/>
    </row>
    <row r="959" spans="1:4">
      <c r="A959" s="13"/>
      <c r="D959" s="1"/>
    </row>
    <row r="960" spans="1:4">
      <c r="A960" s="9"/>
      <c r="D960" s="1"/>
    </row>
    <row r="961" spans="1:4">
      <c r="A961" s="13"/>
      <c r="D961" s="1"/>
    </row>
    <row r="962" spans="1:4">
      <c r="A962" s="9"/>
      <c r="D962" s="1"/>
    </row>
    <row r="963" spans="1:4">
      <c r="A963" s="13"/>
      <c r="D963" s="1"/>
    </row>
    <row r="964" spans="1:4">
      <c r="A964" s="9"/>
      <c r="D964" s="1"/>
    </row>
    <row r="965" spans="1:4">
      <c r="A965" s="13"/>
      <c r="D965" s="1"/>
    </row>
    <row r="966" spans="1:4">
      <c r="A966" s="9"/>
      <c r="D966" s="1"/>
    </row>
    <row r="967" spans="1:4">
      <c r="A967" s="13"/>
      <c r="D967" s="1"/>
    </row>
    <row r="968" spans="1:4">
      <c r="A968" s="9"/>
      <c r="D968" s="1"/>
    </row>
    <row r="969" spans="1:4">
      <c r="A969" s="13"/>
      <c r="D969" s="1"/>
    </row>
    <row r="970" spans="1:4">
      <c r="A970" s="9"/>
      <c r="D970" s="1"/>
    </row>
    <row r="971" spans="1:4">
      <c r="A971" s="13"/>
      <c r="D971" s="1"/>
    </row>
    <row r="972" spans="1:4">
      <c r="A972" s="9"/>
      <c r="D972" s="1"/>
    </row>
    <row r="973" spans="1:4">
      <c r="A973" s="13"/>
      <c r="D973" s="1"/>
    </row>
    <row r="974" spans="1:4">
      <c r="A974" s="9"/>
      <c r="D974" s="1"/>
    </row>
    <row r="975" spans="1:4">
      <c r="A975" s="13"/>
      <c r="D975" s="1"/>
    </row>
    <row r="976" spans="1:4">
      <c r="A976" s="9"/>
      <c r="D976" s="1"/>
    </row>
    <row r="977" spans="1:4">
      <c r="A977" s="13"/>
      <c r="D977" s="1"/>
    </row>
    <row r="978" spans="1:4">
      <c r="A978" s="9"/>
      <c r="D978" s="1"/>
    </row>
    <row r="979" spans="1:4">
      <c r="A979" s="13"/>
      <c r="D979" s="1"/>
    </row>
    <row r="980" spans="1:4">
      <c r="A980" s="9"/>
      <c r="D980" s="1"/>
    </row>
    <row r="981" spans="1:4">
      <c r="A981" s="13"/>
      <c r="D981" s="1"/>
    </row>
    <row r="982" spans="1:4">
      <c r="A982" s="9"/>
      <c r="D982" s="1"/>
    </row>
    <row r="983" spans="1:4">
      <c r="A983" s="13"/>
      <c r="D983" s="1"/>
    </row>
    <row r="984" spans="1:4">
      <c r="A984" s="9"/>
      <c r="D984" s="1"/>
    </row>
    <row r="985" spans="1:4">
      <c r="A985" s="13"/>
      <c r="D985" s="1"/>
    </row>
    <row r="986" spans="1:4">
      <c r="A986" s="9"/>
      <c r="D986" s="1"/>
    </row>
    <row r="987" spans="1:4">
      <c r="A987" s="13"/>
      <c r="D987" s="1"/>
    </row>
    <row r="988" spans="1:4">
      <c r="A988" s="9"/>
      <c r="D988" s="1"/>
    </row>
    <row r="989" spans="1:4">
      <c r="A989" s="13"/>
      <c r="D989" s="1"/>
    </row>
    <row r="990" spans="1:4">
      <c r="A990" s="9"/>
      <c r="D990" s="1"/>
    </row>
    <row r="991" spans="1:4">
      <c r="A991" s="13"/>
      <c r="D991" s="1"/>
    </row>
    <row r="992" spans="1:4">
      <c r="A992" s="9"/>
      <c r="D992" s="1"/>
    </row>
    <row r="993" spans="1:4">
      <c r="A993" s="13"/>
      <c r="D993" s="1"/>
    </row>
    <row r="994" spans="1:4">
      <c r="A994" s="9"/>
      <c r="D994" s="1"/>
    </row>
    <row r="995" spans="1:4">
      <c r="A995" s="13"/>
      <c r="D995" s="1"/>
    </row>
    <row r="996" spans="1:4">
      <c r="A996" s="112"/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</sheetData>
  <mergeCells count="7">
    <mergeCell ref="T3:U3"/>
    <mergeCell ref="X3:Y3"/>
    <mergeCell ref="T4:U4"/>
    <mergeCell ref="U19:V19"/>
    <mergeCell ref="U20:V20"/>
    <mergeCell ref="N31:O31"/>
    <mergeCell ref="N32:O32"/>
  </mergeCells>
  <conditionalFormatting sqref="J17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3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4">
    <cfRule type="colorScale" priority="10">
      <colorScale>
        <cfvo type="min"/>
        <cfvo type="formula" val="$J$24"/>
        <cfvo type="max"/>
        <color rgb="FFF8696B"/>
        <color rgb="FFFFEB84"/>
        <color rgb="FF63BE7B"/>
      </colorScale>
    </cfRule>
    <cfRule type="colorScale" priority="5">
      <colorScale>
        <cfvo type="formula" val="$J$24"/>
        <cfvo type="formula" val="$J$24"/>
        <color rgb="FFF8696B"/>
        <color rgb="FF63BE7B"/>
      </colorScale>
    </cfRule>
  </conditionalFormatting>
  <conditionalFormatting sqref="L24">
    <cfRule type="colorScale" priority="7">
      <colorScale>
        <cfvo type="formula" val="$M$24"/>
        <cfvo type="formula" val="$M$24"/>
        <color rgb="FFF8696B"/>
        <color rgb="FF63BE7B"/>
      </colorScale>
    </cfRule>
  </conditionalFormatting>
  <pageMargins left="0.511811024" right="0.511811024" top="0.787401575" bottom="0.787401575" header="0.31496062" footer="0.31496062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v2</vt:lpstr>
      <vt:lpstr>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johnn</cp:lastModifiedBy>
  <dcterms:created xsi:type="dcterms:W3CDTF">2023-07-01T21:14:00Z</dcterms:created>
  <dcterms:modified xsi:type="dcterms:W3CDTF">2023-11-14T18:57:55Z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A0A95D79B7DE474EB64C41D43B09E7D4_12</vt:lpwstr>
  </property>
  <property fmtid="{D5CDD505-2E9C-101B-9397-08002B2CF9AE}" pid="3" name="KSOProductBuildVer">
    <vt:lpwstr>1046-12.2.0.13306</vt:lpwstr>
  </property>
</Properties>
</file>