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pivotCache/pivotCacheDefinition2.xml" ContentType="application/vnd.openxmlformats-officedocument.spreadsheetml.pivotCacheDefinition+xml"/>
  <Override PartName="/xl/pivotCache/richPivotRecords2.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https://queensuca-my.sharepoint.com/personal/22yht_queensu_ca/Documents/"/>
    </mc:Choice>
  </mc:AlternateContent>
  <xr:revisionPtr revIDLastSave="1057" documentId="8_{C5C38555-979A-42CB-B5C6-2D286385ADCD}" xr6:coauthVersionLast="47" xr6:coauthVersionMax="47" xr10:uidLastSave="{D9ABF911-353C-4453-B68E-A9DA8592D624}"/>
  <bookViews>
    <workbookView xWindow="-98" yWindow="-98" windowWidth="16035" windowHeight="11475" activeTab="1" xr2:uid="{BB129D14-B9EA-4F11-AEDC-20984E17C3E0}"/>
  </bookViews>
  <sheets>
    <sheet name="Ledger" sheetId="1" r:id="rId1"/>
    <sheet name="Dashboard" sheetId="2" r:id="rId2"/>
    <sheet name="Watch List" sheetId="3" r:id="rId3"/>
    <sheet name="NVDA" sheetId="4" r:id="rId4"/>
    <sheet name="ADBE" sheetId="5" r:id="rId5"/>
    <sheet name="PYPL" sheetId="6" r:id="rId6"/>
    <sheet name="CSCO" sheetId="7" r:id="rId7"/>
    <sheet name="INTC" sheetId="8" r:id="rId8"/>
  </sheets>
  <definedNames>
    <definedName name="_0.7045▼">Dashboard!#REF!</definedName>
  </definedNames>
  <calcPr calcId="191029"/>
  <pivotCaches>
    <pivotCache cacheId="0" r:id="rId9"/>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a="1"/>
  <c r="B2" i="2" s="1"/>
  <c r="C2" i="2" s="1" a="1"/>
  <c r="C2" i="2" s="1"/>
  <c r="P2" i="2" s="1" a="1"/>
  <c r="P2" i="2" s="1"/>
  <c r="KX30" i="2" a="1"/>
  <c r="KX30" i="2" s="1"/>
  <c r="KZ30" i="2" s="1" a="1"/>
  <c r="KZ30" i="2" s="1"/>
  <c r="F3" i="3" a="1"/>
  <c r="F3" i="3" s="1"/>
  <c r="E3" i="3" a="1"/>
  <c r="E3" i="3" s="1"/>
  <c r="D3" i="3" a="1"/>
  <c r="D3" i="3" s="1"/>
  <c r="C3" i="3" a="1"/>
  <c r="C3" i="3" s="1"/>
  <c r="B3" i="3" a="1"/>
  <c r="B3" i="3" s="1"/>
  <c r="C3" i="4" a="1"/>
  <c r="E2" i="2" l="1" a="1"/>
  <c r="E2" i="2" s="1"/>
  <c r="D2" i="2" a="1"/>
  <c r="D2" i="2" s="1"/>
  <c r="C3" i="4"/>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H7" i="3" a="1"/>
  <c r="H7" i="3" s="1"/>
  <c r="G7" i="3" a="1"/>
  <c r="G7" i="3" s="1"/>
  <c r="F7" i="3" a="1"/>
  <c r="F7" i="3" s="1"/>
  <c r="E7" i="3" a="1"/>
  <c r="E7" i="3" s="1"/>
  <c r="D7" i="3" a="1"/>
  <c r="D7" i="3" s="1"/>
  <c r="C7" i="3" a="1"/>
  <c r="C7" i="3" s="1"/>
  <c r="B7" i="3" a="1"/>
  <c r="B7" i="3" s="1"/>
  <c r="H6" i="3" a="1"/>
  <c r="H6" i="3" s="1"/>
  <c r="G6" i="3" a="1"/>
  <c r="G6" i="3" s="1"/>
  <c r="F6" i="3" a="1"/>
  <c r="F6" i="3" s="1"/>
  <c r="E6" i="3" a="1"/>
  <c r="E6" i="3" s="1"/>
  <c r="D6" i="3" a="1"/>
  <c r="D6" i="3" s="1"/>
  <c r="C6" i="3" a="1"/>
  <c r="C6" i="3" s="1"/>
  <c r="B6" i="3" a="1"/>
  <c r="B6" i="3" s="1"/>
  <c r="H5" i="3" a="1"/>
  <c r="H5" i="3" s="1"/>
  <c r="G5" i="3" a="1"/>
  <c r="G5" i="3" s="1"/>
  <c r="F5" i="3" a="1"/>
  <c r="F5" i="3" s="1"/>
  <c r="E5" i="3" a="1"/>
  <c r="E5" i="3" s="1"/>
  <c r="D5" i="3" a="1"/>
  <c r="D5" i="3" s="1"/>
  <c r="C5" i="3" a="1"/>
  <c r="C5" i="3" s="1"/>
  <c r="B5" i="3" a="1"/>
  <c r="B5" i="3" s="1"/>
  <c r="H4" i="3" a="1"/>
  <c r="H4" i="3" s="1"/>
  <c r="G4" i="3" a="1"/>
  <c r="G4" i="3" s="1"/>
  <c r="F4" i="3" a="1"/>
  <c r="F4" i="3" s="1"/>
  <c r="E4" i="3" a="1"/>
  <c r="E4" i="3" s="1"/>
  <c r="D4" i="3" a="1"/>
  <c r="D4" i="3" s="1"/>
  <c r="C4" i="3" a="1"/>
  <c r="C4" i="3" s="1"/>
  <c r="B4" i="3" a="1"/>
  <c r="B4" i="3" s="1"/>
  <c r="H3" i="3" a="1"/>
  <c r="H3" i="3" s="1"/>
  <c r="G3" i="3" a="1"/>
  <c r="G3" i="3" s="1"/>
  <c r="A6" i="6" a="1"/>
  <c r="T7" i="2" a="1"/>
  <c r="C3" i="8" a="1"/>
  <c r="A6" i="8" a="1"/>
  <c r="C3" i="5" a="1"/>
  <c r="C3" i="6" a="1"/>
  <c r="C3" i="7" a="1"/>
  <c r="A6" i="5" a="1"/>
  <c r="A6" i="7" a="1"/>
  <c r="A6" i="4" a="1"/>
  <c r="G2" i="2" l="1" a="1"/>
  <c r="G2" i="2" s="1"/>
  <c r="K2" i="2" s="1"/>
  <c r="F2" i="2" a="1"/>
  <c r="F2" i="2" s="1"/>
  <c r="T7" i="2"/>
  <c r="LA30" i="2" a="1"/>
  <c r="A6" i="8"/>
  <c r="A6" i="6"/>
  <c r="A6" i="5"/>
  <c r="A6" i="7"/>
  <c r="A6" i="4"/>
  <c r="C3" i="5"/>
  <c r="C3" i="6"/>
  <c r="C3" i="8"/>
  <c r="C3" i="7"/>
  <c r="T5" i="2" a="1"/>
  <c r="O2" i="2" l="1" a="1"/>
  <c r="O2" i="2" s="1"/>
  <c r="H2" i="2" a="1"/>
  <c r="H2" i="2" s="1"/>
  <c r="J2" i="2"/>
  <c r="L2" i="2" s="1"/>
  <c r="I2" i="2" a="1"/>
  <c r="I2" i="2" s="1"/>
  <c r="M2" i="2" s="1"/>
  <c r="LA30" i="2"/>
  <c r="T5" i="2"/>
  <c r="I3" i="1"/>
  <c r="I4" i="1"/>
  <c r="I5" i="1"/>
  <c r="I6" i="1"/>
  <c r="I7" i="1"/>
  <c r="I8" i="1"/>
  <c r="I9" i="1"/>
  <c r="I10" i="1"/>
  <c r="I11" i="1"/>
  <c r="I12" i="1"/>
  <c r="I13" i="1"/>
  <c r="I14" i="1"/>
  <c r="I15" i="1"/>
  <c r="I16" i="1"/>
  <c r="I17" i="1"/>
  <c r="I18" i="1"/>
  <c r="I19" i="1"/>
  <c r="I20" i="1"/>
  <c r="I21" i="1"/>
  <c r="I22" i="1"/>
  <c r="I23" i="1"/>
  <c r="I2" i="1"/>
  <c r="T9" i="2" a="1"/>
  <c r="T8" i="2" a="1"/>
  <c r="T12" i="2" a="1"/>
  <c r="T11" i="2" a="1"/>
  <c r="T10" i="2" a="1"/>
  <c r="T11" i="2" l="1"/>
  <c r="T9" i="2"/>
  <c r="T10" i="2"/>
  <c r="T12" i="2"/>
  <c r="T8" i="2"/>
  <c r="KY30" i="2" a="1"/>
  <c r="KY30" i="2" s="1"/>
  <c r="LJ30" i="2" s="1" a="1"/>
  <c r="LJ30" i="2" s="1"/>
  <c r="LC30" i="2" l="1" a="1"/>
  <c r="LC30" i="2" s="1"/>
  <c r="LB30" i="2" l="1" a="1"/>
  <c r="LB30" i="2" s="1"/>
  <c r="LG30" i="2"/>
  <c r="LF30" i="2" l="1"/>
  <c r="LH30" i="2" s="1"/>
  <c r="LE30" i="2" a="1"/>
  <c r="LE30" i="2" s="1"/>
  <c r="LI30" i="2" s="1"/>
  <c r="LD30" i="2" a="1"/>
  <c r="LD30" i="2" s="1"/>
  <c r="LK30" i="2" a="1"/>
  <c r="LK3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82">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71"/>
        </ext>
      </extLst>
    </bk>
    <bk>
      <extLst>
        <ext uri="{3e2802c4-a4d2-4d8b-9148-e3be6c30e623}">
          <xlrd:rvb i="1977"/>
        </ext>
      </extLst>
    </bk>
    <bk>
      <extLst>
        <ext uri="{3e2802c4-a4d2-4d8b-9148-e3be6c30e623}">
          <xlrd:rvb i="1980"/>
        </ext>
      </extLst>
    </bk>
    <bk>
      <extLst>
        <ext uri="{3e2802c4-a4d2-4d8b-9148-e3be6c30e623}">
          <xlrd:rvb i="1983"/>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futureMetadata>
  <cellMetadata count="1">
    <bk>
      <rc t="1" v="0"/>
    </bk>
  </cellMetadata>
  <valueMetadata count="348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valueMetadata>
</metadata>
</file>

<file path=xl/sharedStrings.xml><?xml version="1.0" encoding="utf-8"?>
<sst xmlns="http://schemas.openxmlformats.org/spreadsheetml/2006/main" count="172" uniqueCount="53">
  <si>
    <t>Date</t>
  </si>
  <si>
    <t>Stock</t>
  </si>
  <si>
    <t>Ticker</t>
  </si>
  <si>
    <t>Transaction</t>
  </si>
  <si>
    <t>Units</t>
  </si>
  <si>
    <t>Price</t>
  </si>
  <si>
    <t>Currency</t>
  </si>
  <si>
    <t>Transaction Amount</t>
  </si>
  <si>
    <t>Buy</t>
  </si>
  <si>
    <t>DRIP</t>
  </si>
  <si>
    <t>Sell</t>
  </si>
  <si>
    <t>USD</t>
  </si>
  <si>
    <t>Total Holding Market Value</t>
  </si>
  <si>
    <t>Today's Change</t>
  </si>
  <si>
    <t>Total Gain/(Loss)</t>
  </si>
  <si>
    <t>Stock (Exchange:Ticker)</t>
  </si>
  <si>
    <t>Industry</t>
  </si>
  <si>
    <t>Current Price</t>
  </si>
  <si>
    <t>Market Value</t>
  </si>
  <si>
    <t>Gain/(Loss)</t>
  </si>
  <si>
    <t>WATCH LIST</t>
  </si>
  <si>
    <t>Exchange</t>
  </si>
  <si>
    <t>52wk High</t>
  </si>
  <si>
    <t>52wk Low</t>
  </si>
  <si>
    <t>P/E</t>
  </si>
  <si>
    <t>Change</t>
  </si>
  <si>
    <t>(All)</t>
  </si>
  <si>
    <t>XNAS</t>
  </si>
  <si>
    <t>NVDA</t>
  </si>
  <si>
    <t>ADBE</t>
  </si>
  <si>
    <t>PYPL</t>
  </si>
  <si>
    <t>CSCO</t>
  </si>
  <si>
    <t>INTC</t>
  </si>
  <si>
    <t>Stock Name</t>
  </si>
  <si>
    <t>APPLE INC. (XNAS:AAPL)</t>
  </si>
  <si>
    <t>MICROSOFT CORPORATION (XNAS:MSFT)</t>
  </si>
  <si>
    <t>AMAZON.COM, INC. (XNAS:AMZN)</t>
  </si>
  <si>
    <t>Meta Platforms, Inc. (XNAS:META)</t>
  </si>
  <si>
    <t>ALPHABET INC. (XNAS:GOOG)</t>
  </si>
  <si>
    <t>TESLA, INC. (XNAS:TSLA)</t>
  </si>
  <si>
    <t>NETFLIX, INC. (XNAS:NFLX)</t>
  </si>
  <si>
    <t>Today's Change in Percentage</t>
  </si>
  <si>
    <t>Today's Change (Average)</t>
  </si>
  <si>
    <t>Today's Change (Average) in Percentage</t>
  </si>
  <si>
    <t>Portfolio by Industry</t>
  </si>
  <si>
    <t>Market Value by Industry</t>
  </si>
  <si>
    <t>Today's Change (All Stocks)</t>
  </si>
  <si>
    <t>Today's Change (All Stocks) in Percentage</t>
  </si>
  <si>
    <t>Software &amp; IT Services</t>
  </si>
  <si>
    <t>Diversified Retail</t>
  </si>
  <si>
    <t>Computers, Phones &amp; Household Electronics</t>
  </si>
  <si>
    <t>Automobiles &amp; Auto Parts</t>
  </si>
  <si>
    <t>Portfolio by Industry2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</si>
</sst>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quot;$&quot;* #,##0.00_-;_-&quot;$&quot;* &quot;-&quot;??_-;_-@_-"/>
    <numFmt numFmtId="43" formatCode="_-* #,##0.00_-;\-* #,##0.00_-;_-* &quot;-&quot;??_-;_-@_-"/>
    <numFmt numFmtId="164" formatCode="[$-409]dd\-mmm\-yy;@"/>
    <numFmt numFmtId="165" formatCode="#,##0.0000"/>
    <numFmt numFmtId="166" formatCode="&quot;$&quot;#,##0.00"/>
    <numFmt numFmtId="167" formatCode="&quot;$&quot;#,##0.00;\(&quot;$&quot;#,##0.00\)"/>
    <numFmt numFmtId="168" formatCode="0.00%;\(0.00%\)"/>
    <numFmt numFmtId="169" formatCode="&quot;$&quot;#,##0.00;[Red]\(&quot;$&quot;#,##0.00\)"/>
    <numFmt numFmtId="170" formatCode="0.00%;[Red]\(0.00%\)"/>
    <numFmt numFmtId="171" formatCode="[$-409]d\-mmm\-yy;@"/>
    <numFmt numFmtId="172" formatCode="_-[$$-C09]* #,##0.00_-;\-[$$-C09]* #,##0.00_-;_-[$$-C09]* &quot;-&quot;??_-;_-@_-"/>
  </numFmts>
  <fonts count="7" x14ac:knownFonts="1">
    <font>
      <sz val="11"/>
      <color theme="1"/>
      <name val="Aptos Narrow"/>
      <family val="2"/>
      <scheme val="minor"/>
    </font>
    <font>
      <sz val="11"/>
      <color theme="1"/>
      <name val="Aptos Narrow"/>
      <family val="2"/>
      <scheme val="minor"/>
    </font>
    <font>
      <sz val="12"/>
      <color theme="0"/>
      <name val="Aptos Narrow"/>
      <family val="2"/>
      <scheme val="minor"/>
    </font>
    <font>
      <sz val="14"/>
      <color theme="0"/>
      <name val="Aptos Narrow"/>
      <family val="2"/>
      <scheme val="minor"/>
    </font>
    <font>
      <b/>
      <sz val="11"/>
      <color theme="8" tint="-0.499984740745262"/>
      <name val="Aptos Narrow"/>
      <family val="2"/>
      <scheme val="minor"/>
    </font>
    <font>
      <sz val="10"/>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8"/>
        <bgColor theme="8"/>
      </patternFill>
    </fill>
  </fills>
  <borders count="11">
    <border>
      <left/>
      <right/>
      <top/>
      <bottom/>
      <diagonal/>
    </border>
    <border>
      <left/>
      <right/>
      <top/>
      <bottom style="thick">
        <color theme="8" tint="0.59996337778862885"/>
      </bottom>
      <diagonal/>
    </border>
    <border>
      <left/>
      <right/>
      <top/>
      <bottom style="thin">
        <color theme="8"/>
      </bottom>
      <diagonal/>
    </border>
    <border>
      <left style="thin">
        <color theme="4" tint="0.39997558519241921"/>
      </left>
      <right/>
      <top style="thin">
        <color theme="4" tint="0.39997558519241921"/>
      </top>
      <bottom style="thin">
        <color theme="4" tint="0.39997558519241921"/>
      </bottom>
      <diagonal/>
    </border>
    <border>
      <left style="thin">
        <color theme="8"/>
      </left>
      <right/>
      <top style="thin">
        <color theme="8"/>
      </top>
      <bottom/>
      <diagonal/>
    </border>
    <border>
      <left/>
      <right/>
      <top style="thin">
        <color theme="8"/>
      </top>
      <bottom style="thin">
        <color theme="8"/>
      </bottom>
      <diagonal/>
    </border>
    <border>
      <left/>
      <right/>
      <top style="thin">
        <color theme="8"/>
      </top>
      <bottom/>
      <diagonal/>
    </border>
    <border>
      <left style="thin">
        <color theme="8"/>
      </left>
      <right/>
      <top style="thin">
        <color theme="8"/>
      </top>
      <bottom style="thin">
        <color theme="8"/>
      </bottom>
      <diagonal/>
    </border>
    <border>
      <left/>
      <right/>
      <top style="thick">
        <color theme="8" tint="0.59996337778862885"/>
      </top>
      <bottom/>
      <diagonal/>
    </border>
    <border>
      <left style="thin">
        <color theme="8"/>
      </left>
      <right style="thin">
        <color theme="8"/>
      </right>
      <top style="thin">
        <color theme="8"/>
      </top>
      <bottom/>
      <diagonal/>
    </border>
    <border>
      <left style="thin">
        <color theme="8"/>
      </left>
      <right style="thin">
        <color theme="8"/>
      </right>
      <top style="thin">
        <color theme="8"/>
      </top>
      <bottom style="thin">
        <color theme="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64">
    <xf numFmtId="0" fontId="0" fillId="0" borderId="0" xfId="0"/>
    <xf numFmtId="164" fontId="0" fillId="0" borderId="0" xfId="0" applyNumberFormat="1"/>
    <xf numFmtId="3" fontId="0" fillId="0" borderId="0" xfId="0" applyNumberFormat="1"/>
    <xf numFmtId="165" fontId="0" fillId="0" borderId="0" xfId="0" applyNumberFormat="1"/>
    <xf numFmtId="165" fontId="0" fillId="0" borderId="0" xfId="0" applyNumberFormat="1" applyAlignment="1">
      <alignment horizontal="center"/>
    </xf>
    <xf numFmtId="4" fontId="0" fillId="0" borderId="0" xfId="0" applyNumberFormat="1"/>
    <xf numFmtId="0" fontId="2" fillId="2" borderId="0" xfId="0" applyFont="1" applyFill="1" applyAlignment="1">
      <alignment horizontal="center" wrapText="1"/>
    </xf>
    <xf numFmtId="0" fontId="2" fillId="2" borderId="0" xfId="0" applyFont="1" applyFill="1" applyAlignment="1">
      <alignment horizontal="centerContinuous" vertical="center"/>
    </xf>
    <xf numFmtId="0" fontId="2" fillId="2" borderId="0" xfId="0" applyFont="1" applyFill="1" applyAlignment="1">
      <alignment horizontal="centerContinuous"/>
    </xf>
    <xf numFmtId="0" fontId="2" fillId="2" borderId="0" xfId="0" applyFont="1" applyFill="1" applyAlignment="1">
      <alignment horizontal="center" vertical="center" wrapText="1"/>
    </xf>
    <xf numFmtId="166" fontId="3" fillId="2" borderId="1" xfId="0" applyNumberFormat="1" applyFont="1" applyFill="1" applyBorder="1" applyAlignment="1">
      <alignment horizontal="center" vertical="center"/>
    </xf>
    <xf numFmtId="167" fontId="3" fillId="2" borderId="1" xfId="0" applyNumberFormat="1" applyFont="1" applyFill="1" applyBorder="1" applyAlignment="1">
      <alignment horizontal="center" vertical="center"/>
    </xf>
    <xf numFmtId="168" fontId="3" fillId="2" borderId="1" xfId="2" applyNumberFormat="1" applyFont="1" applyFill="1" applyBorder="1" applyAlignment="1">
      <alignment vertical="center"/>
    </xf>
    <xf numFmtId="0" fontId="4" fillId="0" borderId="2" xfId="0" applyFont="1" applyBorder="1"/>
    <xf numFmtId="0" fontId="4" fillId="0" borderId="2" xfId="0" applyFont="1" applyBorder="1" applyAlignment="1">
      <alignment horizontal="right"/>
    </xf>
    <xf numFmtId="0" fontId="4" fillId="0" borderId="2" xfId="0" applyFont="1" applyBorder="1" applyAlignment="1">
      <alignment horizontal="centerContinuous"/>
    </xf>
    <xf numFmtId="0" fontId="0" fillId="0" borderId="0" xfId="0" applyAlignment="1">
      <alignment vertical="center"/>
    </xf>
    <xf numFmtId="3" fontId="0" fillId="0" borderId="0" xfId="0" applyNumberFormat="1" applyAlignment="1">
      <alignment vertical="center"/>
    </xf>
    <xf numFmtId="166" fontId="0" fillId="0" borderId="0" xfId="0" applyNumberFormat="1" applyAlignment="1">
      <alignment vertical="center"/>
    </xf>
    <xf numFmtId="169" fontId="0" fillId="0" borderId="0" xfId="1" applyNumberFormat="1" applyFont="1" applyAlignment="1">
      <alignment vertical="center"/>
    </xf>
    <xf numFmtId="170" fontId="0" fillId="0" borderId="0" xfId="2" applyNumberFormat="1" applyFont="1" applyAlignment="1">
      <alignment vertical="center"/>
    </xf>
    <xf numFmtId="169" fontId="0" fillId="0" borderId="0" xfId="0" applyNumberFormat="1" applyAlignment="1">
      <alignment vertical="center"/>
    </xf>
    <xf numFmtId="0" fontId="4" fillId="3" borderId="0" xfId="0" applyFont="1" applyFill="1" applyAlignment="1">
      <alignment horizontal="centerContinuous"/>
    </xf>
    <xf numFmtId="0" fontId="0" fillId="3" borderId="0" xfId="0" applyFill="1" applyAlignment="1">
      <alignment horizontal="centerContinuous"/>
    </xf>
    <xf numFmtId="3" fontId="4" fillId="0" borderId="2" xfId="0" applyNumberFormat="1" applyFont="1" applyBorder="1"/>
    <xf numFmtId="171" fontId="0" fillId="0" borderId="0" xfId="0" applyNumberFormat="1"/>
    <xf numFmtId="172" fontId="0" fillId="0" borderId="0" xfId="0" applyNumberFormat="1"/>
    <xf numFmtId="10" fontId="0" fillId="0" borderId="0" xfId="0" applyNumberFormat="1"/>
    <xf numFmtId="0" fontId="0" fillId="0" borderId="0" xfId="0" pivotButton="1"/>
    <xf numFmtId="0" fontId="5" fillId="0" borderId="0" xfId="0" applyFont="1"/>
    <xf numFmtId="0" fontId="6" fillId="4" borderId="3" xfId="0" applyFont="1" applyFill="1" applyBorder="1"/>
    <xf numFmtId="164" fontId="0" fillId="5" borderId="3" xfId="0" applyNumberFormat="1" applyFill="1" applyBorder="1"/>
    <xf numFmtId="164" fontId="0" fillId="0" borderId="3" xfId="0" applyNumberFormat="1" applyBorder="1"/>
    <xf numFmtId="44" fontId="0" fillId="0" borderId="0" xfId="3" applyFont="1"/>
    <xf numFmtId="44" fontId="0" fillId="0" borderId="0" xfId="3" applyFont="1" applyAlignment="1">
      <alignment horizontal="center"/>
    </xf>
    <xf numFmtId="0" fontId="6" fillId="6" borderId="4" xfId="0" applyFont="1" applyFill="1" applyBorder="1"/>
    <xf numFmtId="0" fontId="6" fillId="6" borderId="6" xfId="0" applyFont="1" applyFill="1" applyBorder="1"/>
    <xf numFmtId="0" fontId="6" fillId="6" borderId="6" xfId="0" applyFont="1" applyFill="1" applyBorder="1" applyAlignment="1">
      <alignment vertical="center"/>
    </xf>
    <xf numFmtId="3" fontId="6" fillId="6" borderId="6" xfId="0" applyNumberFormat="1" applyFont="1" applyFill="1" applyBorder="1" applyAlignment="1">
      <alignment vertical="center"/>
    </xf>
    <xf numFmtId="169" fontId="0" fillId="0" borderId="6" xfId="1" applyNumberFormat="1" applyFont="1" applyBorder="1" applyAlignment="1">
      <alignment vertical="center"/>
    </xf>
    <xf numFmtId="170" fontId="0" fillId="0" borderId="6" xfId="2" applyNumberFormat="1" applyFont="1" applyBorder="1" applyAlignment="1">
      <alignment vertical="center"/>
    </xf>
    <xf numFmtId="166" fontId="3" fillId="2" borderId="6" xfId="0" applyNumberFormat="1" applyFont="1" applyFill="1" applyBorder="1" applyAlignment="1">
      <alignment horizontal="center" vertical="center"/>
    </xf>
    <xf numFmtId="167" fontId="3" fillId="2" borderId="6" xfId="0" applyNumberFormat="1" applyFont="1" applyFill="1" applyBorder="1" applyAlignment="1">
      <alignment horizontal="center" vertical="center"/>
    </xf>
    <xf numFmtId="168" fontId="3" fillId="2" borderId="6" xfId="2" applyNumberFormat="1" applyFont="1" applyFill="1" applyBorder="1" applyAlignment="1">
      <alignment vertical="center"/>
    </xf>
    <xf numFmtId="169" fontId="0" fillId="0" borderId="5" xfId="1" applyNumberFormat="1" applyFont="1" applyBorder="1" applyAlignment="1">
      <alignment vertical="center"/>
    </xf>
    <xf numFmtId="170" fontId="0" fillId="0" borderId="5" xfId="2" applyNumberFormat="1" applyFont="1" applyBorder="1" applyAlignment="1">
      <alignment vertical="center"/>
    </xf>
    <xf numFmtId="0" fontId="6" fillId="6" borderId="9" xfId="0" applyFont="1" applyFill="1" applyBorder="1"/>
    <xf numFmtId="0" fontId="0" fillId="0" borderId="7" xfId="0" applyBorder="1"/>
    <xf numFmtId="0" fontId="0" fillId="0" borderId="5" xfId="0" applyBorder="1"/>
    <xf numFmtId="0" fontId="0" fillId="0" borderId="4" xfId="0" applyBorder="1"/>
    <xf numFmtId="0" fontId="0" fillId="0" borderId="6" xfId="0" applyBorder="1" applyAlignment="1">
      <alignment vertical="center"/>
    </xf>
    <xf numFmtId="3" fontId="0" fillId="0" borderId="6" xfId="0" applyNumberFormat="1" applyBorder="1" applyAlignment="1">
      <alignment vertical="center"/>
    </xf>
    <xf numFmtId="166" fontId="0" fillId="0" borderId="6" xfId="0" applyNumberFormat="1" applyBorder="1" applyAlignment="1">
      <alignment vertical="center"/>
    </xf>
    <xf numFmtId="169" fontId="0" fillId="0" borderId="6" xfId="0" applyNumberFormat="1" applyBorder="1" applyAlignment="1">
      <alignment vertical="center"/>
    </xf>
    <xf numFmtId="0" fontId="0" fillId="0" borderId="9" xfId="0" applyBorder="1" applyAlignment="1">
      <alignment vertical="center"/>
    </xf>
    <xf numFmtId="44" fontId="0" fillId="0" borderId="6" xfId="3" applyFont="1" applyBorder="1"/>
    <xf numFmtId="0" fontId="0" fillId="0" borderId="8" xfId="0" applyBorder="1"/>
    <xf numFmtId="0" fontId="0" fillId="0" borderId="6" xfId="0" applyBorder="1"/>
    <xf numFmtId="0" fontId="0" fillId="0" borderId="9" xfId="0" applyBorder="1"/>
    <xf numFmtId="44" fontId="0" fillId="0" borderId="5" xfId="3" applyFont="1" applyBorder="1"/>
    <xf numFmtId="44" fontId="0" fillId="0" borderId="5" xfId="3" applyFont="1" applyBorder="1" applyAlignment="1">
      <alignment horizontal="center"/>
    </xf>
    <xf numFmtId="169" fontId="0" fillId="0" borderId="5" xfId="0" applyNumberFormat="1" applyBorder="1" applyAlignment="1">
      <alignment vertical="center"/>
    </xf>
    <xf numFmtId="0" fontId="0" fillId="0" borderId="5" xfId="0" applyBorder="1" applyAlignment="1">
      <alignment vertical="center"/>
    </xf>
    <xf numFmtId="0" fontId="0" fillId="0" borderId="10" xfId="0" applyBorder="1"/>
  </cellXfs>
  <cellStyles count="4">
    <cellStyle name="Comma" xfId="1" builtinId="3"/>
    <cellStyle name="Currency" xfId="3" builtinId="4"/>
    <cellStyle name="Normal" xfId="0" builtinId="0"/>
    <cellStyle name="Percent" xfId="2" builtinId="5"/>
  </cellStyles>
  <dxfs count="13">
    <dxf>
      <numFmt numFmtId="14" formatCode="0.00%"/>
    </dxf>
    <dxf>
      <numFmt numFmtId="4" formatCode="#,##0.00"/>
    </dxf>
    <dxf>
      <numFmt numFmtId="172" formatCode="_-[$$-C09]* #,##0.00_-;\-[$$-C09]* #,##0.00_-;_-[$$-C09]* &quot;-&quot;??_-;_-@_-"/>
    </dxf>
    <dxf>
      <numFmt numFmtId="172" formatCode="_-[$$-C09]* #,##0.00_-;\-[$$-C09]* #,##0.00_-;_-[$$-C09]* &quot;-&quot;??_-;_-@_-"/>
    </dxf>
    <dxf>
      <numFmt numFmtId="172" formatCode="_-[$$-C09]* #,##0.00_-;\-[$$-C09]* #,##0.00_-;_-[$$-C09]* &quot;-&quot;??_-;_-@_-"/>
    </dxf>
    <dxf>
      <numFmt numFmtId="0" formatCode="General"/>
    </dxf>
    <dxf>
      <numFmt numFmtId="0" formatCode="General"/>
    </dxf>
    <dxf>
      <numFmt numFmtId="4" formatCode="#,##0.00"/>
    </dxf>
    <dxf>
      <numFmt numFmtId="165" formatCode="#,##0.0000"/>
      <alignment horizontal="center" vertical="bottom" textRotation="0" wrapText="0" indent="0" justifyLastLine="0" shrinkToFit="0" readingOrder="0"/>
    </dxf>
    <dxf>
      <numFmt numFmtId="165" formatCode="#,##0.0000"/>
    </dxf>
    <dxf>
      <numFmt numFmtId="3" formatCode="#,##0"/>
    </dxf>
    <dxf>
      <numFmt numFmtId="0" formatCode="General"/>
    </dxf>
    <dxf>
      <numFmt numFmtId="164" formatCode="[$-409]dd\-mmm\-yy;@"/>
    </dxf>
  </dxfs>
  <tableStyles count="1" defaultTableStyle="TableStyleMedium2" defaultPivotStyle="PivotStyleLight16">
    <tableStyle name="Table Style 1" pivot="0" count="0" xr9:uid="{3293BE9E-9B86-4160-BC72-03BA8B48AD7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pivotCacheDefinition" Target="pivotCache/pivotCacheDefinition2.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Dashboard!$LK$25</c:f>
              <c:strCache>
                <c:ptCount val="1"/>
                <c:pt idx="0">
                  <c:v>Market Value by Industry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89-4D4B-8553-B78EC9EF1C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89-4D4B-8553-B78EC9EF1C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89-4D4B-8553-B78EC9EF1C8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89-4D4B-8553-B78EC9EF1C8A}"/>
              </c:ext>
            </c:extLst>
          </c:dPt>
          <c:dLbls>
            <c:dLbl>
              <c:idx val="1"/>
              <c:layout>
                <c:manualLayout>
                  <c:x val="-0.13861153598233569"/>
                  <c:y val="6.117463733254496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A89-4D4B-8553-B78EC9EF1C8A}"/>
                </c:ext>
              </c:extLst>
            </c:dLbl>
            <c:dLbl>
              <c:idx val="2"/>
              <c:layout>
                <c:manualLayout>
                  <c:x val="1.4231090270719038E-3"/>
                  <c:y val="-3.9106371177146944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A89-4D4B-8553-B78EC9EF1C8A}"/>
                </c:ext>
              </c:extLst>
            </c:dLbl>
            <c:dLbl>
              <c:idx val="3"/>
              <c:layout>
                <c:manualLayout>
                  <c:x val="0.18011878590512753"/>
                  <c:y val="-7.9957539021410697E-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A89-4D4B-8553-B78EC9EF1C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extLst>
          </c:dLbls>
          <c:cat>
            <c:strRef>
              <c:f>Dashboard!$LJ$30:$LJ$33</c:f>
              <c:strCache>
                <c:ptCount val="4"/>
                <c:pt idx="0">
                  <c:v>Software &amp; IT Services</c:v>
                </c:pt>
                <c:pt idx="1">
                  <c:v>Diversified Retail</c:v>
                </c:pt>
                <c:pt idx="2">
                  <c:v>Computers, Phones &amp; Household Electronics</c:v>
                </c:pt>
                <c:pt idx="3">
                  <c:v>Automobiles &amp; Auto Parts</c:v>
                </c:pt>
              </c:strCache>
            </c:strRef>
          </c:cat>
          <c:val>
            <c:numRef>
              <c:f>Dashboard!$LK$30:$LK$33</c:f>
              <c:numCache>
                <c:formatCode>#,##0</c:formatCode>
                <c:ptCount val="4"/>
                <c:pt idx="0">
                  <c:v>3522928.25</c:v>
                </c:pt>
                <c:pt idx="1">
                  <c:v>2266.5</c:v>
                </c:pt>
                <c:pt idx="2">
                  <c:v>34714.74</c:v>
                </c:pt>
                <c:pt idx="3">
                  <c:v>300993.5</c:v>
                </c:pt>
              </c:numCache>
            </c:numRef>
          </c:val>
          <c:extLst>
            <c:ext xmlns:c16="http://schemas.microsoft.com/office/drawing/2014/chart" uri="{C3380CC4-5D6E-409C-BE32-E72D297353CC}">
              <c16:uniqueId val="{00000008-AA89-4D4B-8553-B78EC9EF1C8A}"/>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NVDA!$B$1</c:f>
          <c:strCache>
            <c:ptCount val="1"/>
            <c:pt idx="0">
              <c:v>NVIDIA CORPORATION (XNAS:NVDA)</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NVDA!$A$7</c:f>
              <c:strCache>
                <c:ptCount val="1"/>
                <c:pt idx="0">
                  <c:v>45678</c:v>
                </c:pt>
              </c:strCache>
            </c:strRef>
          </c:tx>
          <c:spPr>
            <a:solidFill>
              <a:schemeClr val="accent1"/>
            </a:solidFill>
            <a:ln>
              <a:noFill/>
            </a:ln>
            <a:effectLst/>
          </c:spPr>
          <c:invertIfNegative val="0"/>
          <c:cat>
            <c:strRef>
              <c:f>NVDA!$B$6:$F$6</c:f>
              <c:strCache>
                <c:ptCount val="5"/>
                <c:pt idx="0">
                  <c:v>Volume</c:v>
                </c:pt>
                <c:pt idx="1">
                  <c:v>Open</c:v>
                </c:pt>
                <c:pt idx="2">
                  <c:v>High</c:v>
                </c:pt>
                <c:pt idx="3">
                  <c:v>Low</c:v>
                </c:pt>
                <c:pt idx="4">
                  <c:v>Close</c:v>
                </c:pt>
              </c:strCache>
            </c:strRef>
          </c:cat>
          <c:val>
            <c:numRef>
              <c:f>NVDA!$B$7:$F$7</c:f>
              <c:numCache>
                <c:formatCode>_([$$-409]* #,##0.00_);_([$$-409]* \(#,##0.00\);_([$$-409]* "-"??_);_(@_)</c:formatCode>
                <c:ptCount val="5"/>
                <c:pt idx="0" formatCode="#,##0">
                  <c:v>197748985</c:v>
                </c:pt>
                <c:pt idx="1">
                  <c:v>139.16</c:v>
                </c:pt>
                <c:pt idx="2">
                  <c:v>141.83000000000001</c:v>
                </c:pt>
                <c:pt idx="3">
                  <c:v>137.09</c:v>
                </c:pt>
                <c:pt idx="4">
                  <c:v>140.83000000000001</c:v>
                </c:pt>
              </c:numCache>
            </c:numRef>
          </c:val>
          <c:extLst>
            <c:ext xmlns:c16="http://schemas.microsoft.com/office/drawing/2014/chart" uri="{C3380CC4-5D6E-409C-BE32-E72D297353CC}">
              <c16:uniqueId val="{00000000-EC57-48BB-90FB-C6F771516EB1}"/>
            </c:ext>
          </c:extLst>
        </c:ser>
        <c:ser>
          <c:idx val="1"/>
          <c:order val="1"/>
          <c:tx>
            <c:strRef>
              <c:f>NVDA!$A$8</c:f>
              <c:strCache>
                <c:ptCount val="1"/>
                <c:pt idx="0">
                  <c:v>45679</c:v>
                </c:pt>
              </c:strCache>
            </c:strRef>
          </c:tx>
          <c:spPr>
            <a:solidFill>
              <a:schemeClr val="accent2"/>
            </a:solidFill>
            <a:ln>
              <a:noFill/>
            </a:ln>
            <a:effectLst/>
          </c:spPr>
          <c:invertIfNegative val="0"/>
          <c:cat>
            <c:strRef>
              <c:f>NVDA!$B$6:$F$6</c:f>
              <c:strCache>
                <c:ptCount val="5"/>
                <c:pt idx="0">
                  <c:v>Volume</c:v>
                </c:pt>
                <c:pt idx="1">
                  <c:v>Open</c:v>
                </c:pt>
                <c:pt idx="2">
                  <c:v>High</c:v>
                </c:pt>
                <c:pt idx="3">
                  <c:v>Low</c:v>
                </c:pt>
                <c:pt idx="4">
                  <c:v>Close</c:v>
                </c:pt>
              </c:strCache>
            </c:strRef>
          </c:cat>
          <c:val>
            <c:numRef>
              <c:f>NVDA!$B$8:$F$8</c:f>
              <c:numCache>
                <c:formatCode>_([$$-409]* #,##0.00_);_([$$-409]* \(#,##0.00\);_([$$-409]* "-"??_);_(@_)</c:formatCode>
                <c:ptCount val="5"/>
                <c:pt idx="0" formatCode="#,##0">
                  <c:v>237651395</c:v>
                </c:pt>
                <c:pt idx="1">
                  <c:v>144.66</c:v>
                </c:pt>
                <c:pt idx="2">
                  <c:v>147.79</c:v>
                </c:pt>
                <c:pt idx="3">
                  <c:v>143.66999999999999</c:v>
                </c:pt>
                <c:pt idx="4">
                  <c:v>147.07</c:v>
                </c:pt>
              </c:numCache>
            </c:numRef>
          </c:val>
          <c:extLst>
            <c:ext xmlns:c16="http://schemas.microsoft.com/office/drawing/2014/chart" uri="{C3380CC4-5D6E-409C-BE32-E72D297353CC}">
              <c16:uniqueId val="{00000001-EC57-48BB-90FB-C6F771516EB1}"/>
            </c:ext>
          </c:extLst>
        </c:ser>
        <c:ser>
          <c:idx val="2"/>
          <c:order val="2"/>
          <c:tx>
            <c:strRef>
              <c:f>NVDA!$A$9</c:f>
              <c:strCache>
                <c:ptCount val="1"/>
                <c:pt idx="0">
                  <c:v>45680</c:v>
                </c:pt>
              </c:strCache>
            </c:strRef>
          </c:tx>
          <c:spPr>
            <a:solidFill>
              <a:schemeClr val="accent3"/>
            </a:solidFill>
            <a:ln>
              <a:noFill/>
            </a:ln>
            <a:effectLst/>
          </c:spPr>
          <c:invertIfNegative val="0"/>
          <c:cat>
            <c:strRef>
              <c:f>NVDA!$B$6:$F$6</c:f>
              <c:strCache>
                <c:ptCount val="5"/>
                <c:pt idx="0">
                  <c:v>Volume</c:v>
                </c:pt>
                <c:pt idx="1">
                  <c:v>Open</c:v>
                </c:pt>
                <c:pt idx="2">
                  <c:v>High</c:v>
                </c:pt>
                <c:pt idx="3">
                  <c:v>Low</c:v>
                </c:pt>
                <c:pt idx="4">
                  <c:v>Close</c:v>
                </c:pt>
              </c:strCache>
            </c:strRef>
          </c:cat>
          <c:val>
            <c:numRef>
              <c:f>NVDA!$B$9:$F$9</c:f>
              <c:numCache>
                <c:formatCode>_([$$-409]* #,##0.00_);_([$$-409]* \(#,##0.00\);_([$$-409]* "-"??_);_(@_)</c:formatCode>
                <c:ptCount val="5"/>
                <c:pt idx="0" formatCode="#,##0">
                  <c:v>155915549</c:v>
                </c:pt>
                <c:pt idx="1">
                  <c:v>145.05000000000001</c:v>
                </c:pt>
                <c:pt idx="2">
                  <c:v>147.22999999999999</c:v>
                </c:pt>
                <c:pt idx="3">
                  <c:v>143.72</c:v>
                </c:pt>
                <c:pt idx="4">
                  <c:v>147.22</c:v>
                </c:pt>
              </c:numCache>
            </c:numRef>
          </c:val>
          <c:extLst>
            <c:ext xmlns:c16="http://schemas.microsoft.com/office/drawing/2014/chart" uri="{C3380CC4-5D6E-409C-BE32-E72D297353CC}">
              <c16:uniqueId val="{00000002-EC57-48BB-90FB-C6F771516EB1}"/>
            </c:ext>
          </c:extLst>
        </c:ser>
        <c:ser>
          <c:idx val="3"/>
          <c:order val="3"/>
          <c:tx>
            <c:strRef>
              <c:f>NVDA!$A$10</c:f>
              <c:strCache>
                <c:ptCount val="1"/>
                <c:pt idx="0">
                  <c:v>45681</c:v>
                </c:pt>
              </c:strCache>
            </c:strRef>
          </c:tx>
          <c:spPr>
            <a:solidFill>
              <a:schemeClr val="accent4"/>
            </a:solidFill>
            <a:ln>
              <a:noFill/>
            </a:ln>
            <a:effectLst/>
          </c:spPr>
          <c:invertIfNegative val="0"/>
          <c:cat>
            <c:strRef>
              <c:f>NVDA!$B$6:$F$6</c:f>
              <c:strCache>
                <c:ptCount val="5"/>
                <c:pt idx="0">
                  <c:v>Volume</c:v>
                </c:pt>
                <c:pt idx="1">
                  <c:v>Open</c:v>
                </c:pt>
                <c:pt idx="2">
                  <c:v>High</c:v>
                </c:pt>
                <c:pt idx="3">
                  <c:v>Low</c:v>
                </c:pt>
                <c:pt idx="4">
                  <c:v>Close</c:v>
                </c:pt>
              </c:strCache>
            </c:strRef>
          </c:cat>
          <c:val>
            <c:numRef>
              <c:f>NVDA!$B$10:$F$10</c:f>
              <c:numCache>
                <c:formatCode>_([$$-409]* #,##0.00_);_([$$-409]* \(#,##0.00\);_([$$-409]* "-"??_);_(@_)</c:formatCode>
                <c:ptCount val="5"/>
                <c:pt idx="0" formatCode="#,##0">
                  <c:v>234657635</c:v>
                </c:pt>
                <c:pt idx="1">
                  <c:v>148.37</c:v>
                </c:pt>
                <c:pt idx="2">
                  <c:v>148.97</c:v>
                </c:pt>
                <c:pt idx="3">
                  <c:v>141.88</c:v>
                </c:pt>
                <c:pt idx="4">
                  <c:v>142.62</c:v>
                </c:pt>
              </c:numCache>
            </c:numRef>
          </c:val>
          <c:extLst>
            <c:ext xmlns:c16="http://schemas.microsoft.com/office/drawing/2014/chart" uri="{C3380CC4-5D6E-409C-BE32-E72D297353CC}">
              <c16:uniqueId val="{00000003-EC57-48BB-90FB-C6F771516EB1}"/>
            </c:ext>
          </c:extLst>
        </c:ser>
        <c:ser>
          <c:idx val="4"/>
          <c:order val="4"/>
          <c:tx>
            <c:strRef>
              <c:f>NVDA!$A$11</c:f>
              <c:strCache>
                <c:ptCount val="1"/>
                <c:pt idx="0">
                  <c:v>45684</c:v>
                </c:pt>
              </c:strCache>
            </c:strRef>
          </c:tx>
          <c:spPr>
            <a:solidFill>
              <a:schemeClr val="accent5"/>
            </a:solidFill>
            <a:ln>
              <a:noFill/>
            </a:ln>
            <a:effectLst/>
          </c:spPr>
          <c:invertIfNegative val="0"/>
          <c:cat>
            <c:strRef>
              <c:f>NVDA!$B$6:$F$6</c:f>
              <c:strCache>
                <c:ptCount val="5"/>
                <c:pt idx="0">
                  <c:v>Volume</c:v>
                </c:pt>
                <c:pt idx="1">
                  <c:v>Open</c:v>
                </c:pt>
                <c:pt idx="2">
                  <c:v>High</c:v>
                </c:pt>
                <c:pt idx="3">
                  <c:v>Low</c:v>
                </c:pt>
                <c:pt idx="4">
                  <c:v>Close</c:v>
                </c:pt>
              </c:strCache>
            </c:strRef>
          </c:cat>
          <c:val>
            <c:numRef>
              <c:f>NVDA!$B$11:$F$11</c:f>
              <c:numCache>
                <c:formatCode>_([$$-409]* #,##0.00_);_([$$-409]* \(#,##0.00\);_([$$-409]* "-"??_);_(@_)</c:formatCode>
                <c:ptCount val="5"/>
                <c:pt idx="0" formatCode="#,##0">
                  <c:v>818830895</c:v>
                </c:pt>
                <c:pt idx="1">
                  <c:v>124.8</c:v>
                </c:pt>
                <c:pt idx="2">
                  <c:v>128.4</c:v>
                </c:pt>
                <c:pt idx="3">
                  <c:v>116.7</c:v>
                </c:pt>
                <c:pt idx="4">
                  <c:v>118.42</c:v>
                </c:pt>
              </c:numCache>
            </c:numRef>
          </c:val>
          <c:extLst>
            <c:ext xmlns:c16="http://schemas.microsoft.com/office/drawing/2014/chart" uri="{C3380CC4-5D6E-409C-BE32-E72D297353CC}">
              <c16:uniqueId val="{00000004-EC57-48BB-90FB-C6F771516EB1}"/>
            </c:ext>
          </c:extLst>
        </c:ser>
        <c:ser>
          <c:idx val="5"/>
          <c:order val="5"/>
          <c:tx>
            <c:strRef>
              <c:f>NVDA!$A$12</c:f>
              <c:strCache>
                <c:ptCount val="1"/>
                <c:pt idx="0">
                  <c:v>45685</c:v>
                </c:pt>
              </c:strCache>
            </c:strRef>
          </c:tx>
          <c:spPr>
            <a:solidFill>
              <a:schemeClr val="accent6"/>
            </a:solidFill>
            <a:ln>
              <a:noFill/>
            </a:ln>
            <a:effectLst/>
          </c:spPr>
          <c:invertIfNegative val="0"/>
          <c:cat>
            <c:strRef>
              <c:f>NVDA!$B$6:$F$6</c:f>
              <c:strCache>
                <c:ptCount val="5"/>
                <c:pt idx="0">
                  <c:v>Volume</c:v>
                </c:pt>
                <c:pt idx="1">
                  <c:v>Open</c:v>
                </c:pt>
                <c:pt idx="2">
                  <c:v>High</c:v>
                </c:pt>
                <c:pt idx="3">
                  <c:v>Low</c:v>
                </c:pt>
                <c:pt idx="4">
                  <c:v>Close</c:v>
                </c:pt>
              </c:strCache>
            </c:strRef>
          </c:cat>
          <c:val>
            <c:numRef>
              <c:f>NVDA!$B$12:$F$12</c:f>
              <c:numCache>
                <c:formatCode>_([$$-409]* #,##0.00_);_([$$-409]* \(#,##0.00\);_([$$-409]* "-"??_);_(@_)</c:formatCode>
                <c:ptCount val="5"/>
                <c:pt idx="0" formatCode="#,##0">
                  <c:v>579666350</c:v>
                </c:pt>
                <c:pt idx="1">
                  <c:v>121.81</c:v>
                </c:pt>
                <c:pt idx="2">
                  <c:v>129</c:v>
                </c:pt>
                <c:pt idx="3">
                  <c:v>116.25</c:v>
                </c:pt>
                <c:pt idx="4">
                  <c:v>128.99</c:v>
                </c:pt>
              </c:numCache>
            </c:numRef>
          </c:val>
          <c:extLst>
            <c:ext xmlns:c16="http://schemas.microsoft.com/office/drawing/2014/chart" uri="{C3380CC4-5D6E-409C-BE32-E72D297353CC}">
              <c16:uniqueId val="{00000005-EC57-48BB-90FB-C6F771516EB1}"/>
            </c:ext>
          </c:extLst>
        </c:ser>
        <c:ser>
          <c:idx val="6"/>
          <c:order val="6"/>
          <c:tx>
            <c:strRef>
              <c:f>NVDA!$A$13</c:f>
              <c:strCache>
                <c:ptCount val="1"/>
                <c:pt idx="0">
                  <c:v>45686</c:v>
                </c:pt>
              </c:strCache>
            </c:strRef>
          </c:tx>
          <c:spPr>
            <a:solidFill>
              <a:schemeClr val="accent1">
                <a:lumMod val="6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NVDA!$B$13:$F$13</c:f>
              <c:numCache>
                <c:formatCode>_([$$-409]* #,##0.00_);_([$$-409]* \(#,##0.00\);_([$$-409]* "-"??_);_(@_)</c:formatCode>
                <c:ptCount val="5"/>
                <c:pt idx="0" formatCode="#,##0">
                  <c:v>467120640</c:v>
                </c:pt>
                <c:pt idx="1">
                  <c:v>126.5</c:v>
                </c:pt>
                <c:pt idx="2">
                  <c:v>126.89</c:v>
                </c:pt>
                <c:pt idx="3">
                  <c:v>120.05</c:v>
                </c:pt>
                <c:pt idx="4">
                  <c:v>123.7</c:v>
                </c:pt>
              </c:numCache>
            </c:numRef>
          </c:val>
          <c:extLst>
            <c:ext xmlns:c16="http://schemas.microsoft.com/office/drawing/2014/chart" uri="{C3380CC4-5D6E-409C-BE32-E72D297353CC}">
              <c16:uniqueId val="{00000006-EC57-48BB-90FB-C6F771516EB1}"/>
            </c:ext>
          </c:extLst>
        </c:ser>
        <c:ser>
          <c:idx val="7"/>
          <c:order val="7"/>
          <c:tx>
            <c:strRef>
              <c:f>NVDA!$A$14</c:f>
              <c:strCache>
                <c:ptCount val="1"/>
                <c:pt idx="0">
                  <c:v>45687</c:v>
                </c:pt>
              </c:strCache>
            </c:strRef>
          </c:tx>
          <c:spPr>
            <a:solidFill>
              <a:schemeClr val="accent2">
                <a:lumMod val="6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NVDA!$B$14:$F$14</c:f>
              <c:numCache>
                <c:formatCode>_([$$-409]* #,##0.00_);_([$$-409]* \(#,##0.00\);_([$$-409]* "-"??_);_(@_)</c:formatCode>
                <c:ptCount val="5"/>
                <c:pt idx="0" formatCode="#,##0">
                  <c:v>392925469</c:v>
                </c:pt>
                <c:pt idx="1">
                  <c:v>123.1</c:v>
                </c:pt>
                <c:pt idx="2">
                  <c:v>125</c:v>
                </c:pt>
                <c:pt idx="3">
                  <c:v>118.1</c:v>
                </c:pt>
                <c:pt idx="4">
                  <c:v>124.65</c:v>
                </c:pt>
              </c:numCache>
            </c:numRef>
          </c:val>
          <c:extLst>
            <c:ext xmlns:c16="http://schemas.microsoft.com/office/drawing/2014/chart" uri="{C3380CC4-5D6E-409C-BE32-E72D297353CC}">
              <c16:uniqueId val="{00000007-EC57-48BB-90FB-C6F771516EB1}"/>
            </c:ext>
          </c:extLst>
        </c:ser>
        <c:ser>
          <c:idx val="8"/>
          <c:order val="8"/>
          <c:tx>
            <c:strRef>
              <c:f>NVDA!$A$15</c:f>
              <c:strCache>
                <c:ptCount val="1"/>
                <c:pt idx="0">
                  <c:v>45688</c:v>
                </c:pt>
              </c:strCache>
            </c:strRef>
          </c:tx>
          <c:spPr>
            <a:solidFill>
              <a:schemeClr val="accent3">
                <a:lumMod val="6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NVDA!$B$15:$F$15</c:f>
              <c:numCache>
                <c:formatCode>_([$$-409]* #,##0.00_);_([$$-409]* \(#,##0.00\);_([$$-409]* "-"??_);_(@_)</c:formatCode>
                <c:ptCount val="5"/>
                <c:pt idx="0" formatCode="#,##0">
                  <c:v>390372899</c:v>
                </c:pt>
                <c:pt idx="1">
                  <c:v>123.78</c:v>
                </c:pt>
                <c:pt idx="2">
                  <c:v>127.85</c:v>
                </c:pt>
                <c:pt idx="3">
                  <c:v>119.19</c:v>
                </c:pt>
                <c:pt idx="4">
                  <c:v>120.07</c:v>
                </c:pt>
              </c:numCache>
            </c:numRef>
          </c:val>
          <c:extLst>
            <c:ext xmlns:c16="http://schemas.microsoft.com/office/drawing/2014/chart" uri="{C3380CC4-5D6E-409C-BE32-E72D297353CC}">
              <c16:uniqueId val="{00000008-EC57-48BB-90FB-C6F771516EB1}"/>
            </c:ext>
          </c:extLst>
        </c:ser>
        <c:ser>
          <c:idx val="9"/>
          <c:order val="9"/>
          <c:tx>
            <c:strRef>
              <c:f>NVDA!$A$16</c:f>
              <c:strCache>
                <c:ptCount val="1"/>
                <c:pt idx="0">
                  <c:v>45691</c:v>
                </c:pt>
              </c:strCache>
            </c:strRef>
          </c:tx>
          <c:spPr>
            <a:solidFill>
              <a:schemeClr val="accent4">
                <a:lumMod val="6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NVDA!$B$16:$F$16</c:f>
              <c:numCache>
                <c:formatCode>_([$$-409]* #,##0.00_);_([$$-409]* \(#,##0.00\);_([$$-409]* "-"??_);_(@_)</c:formatCode>
                <c:ptCount val="5"/>
                <c:pt idx="0" formatCode="#,##0">
                  <c:v>371235677</c:v>
                </c:pt>
                <c:pt idx="1">
                  <c:v>114.75</c:v>
                </c:pt>
                <c:pt idx="2">
                  <c:v>118.57</c:v>
                </c:pt>
                <c:pt idx="3">
                  <c:v>113.01</c:v>
                </c:pt>
                <c:pt idx="4">
                  <c:v>116.66</c:v>
                </c:pt>
              </c:numCache>
            </c:numRef>
          </c:val>
          <c:extLst>
            <c:ext xmlns:c16="http://schemas.microsoft.com/office/drawing/2014/chart" uri="{C3380CC4-5D6E-409C-BE32-E72D297353CC}">
              <c16:uniqueId val="{00000009-EC57-48BB-90FB-C6F771516EB1}"/>
            </c:ext>
          </c:extLst>
        </c:ser>
        <c:ser>
          <c:idx val="10"/>
          <c:order val="10"/>
          <c:tx>
            <c:strRef>
              <c:f>NVDA!$A$17</c:f>
              <c:strCache>
                <c:ptCount val="1"/>
                <c:pt idx="0">
                  <c:v>45692</c:v>
                </c:pt>
              </c:strCache>
            </c:strRef>
          </c:tx>
          <c:spPr>
            <a:solidFill>
              <a:schemeClr val="accent5">
                <a:lumMod val="6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NVDA!$B$17:$F$17</c:f>
              <c:numCache>
                <c:formatCode>_([$$-409]* #,##0.00_);_([$$-409]* \(#,##0.00\);_([$$-409]* "-"??_);_(@_)</c:formatCode>
                <c:ptCount val="5"/>
                <c:pt idx="0" formatCode="#,##0">
                  <c:v>256550040</c:v>
                </c:pt>
                <c:pt idx="1">
                  <c:v>116.96</c:v>
                </c:pt>
                <c:pt idx="2">
                  <c:v>121.2</c:v>
                </c:pt>
                <c:pt idx="3">
                  <c:v>116.7</c:v>
                </c:pt>
                <c:pt idx="4">
                  <c:v>118.65</c:v>
                </c:pt>
              </c:numCache>
            </c:numRef>
          </c:val>
          <c:extLst>
            <c:ext xmlns:c16="http://schemas.microsoft.com/office/drawing/2014/chart" uri="{C3380CC4-5D6E-409C-BE32-E72D297353CC}">
              <c16:uniqueId val="{0000000A-EC57-48BB-90FB-C6F771516EB1}"/>
            </c:ext>
          </c:extLst>
        </c:ser>
        <c:ser>
          <c:idx val="11"/>
          <c:order val="11"/>
          <c:tx>
            <c:strRef>
              <c:f>NVDA!$A$18</c:f>
              <c:strCache>
                <c:ptCount val="1"/>
                <c:pt idx="0">
                  <c:v>45693</c:v>
                </c:pt>
              </c:strCache>
            </c:strRef>
          </c:tx>
          <c:spPr>
            <a:solidFill>
              <a:schemeClr val="accent6">
                <a:lumMod val="6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NVDA!$B$18:$F$18</c:f>
              <c:numCache>
                <c:formatCode>_([$$-409]* #,##0.00_);_([$$-409]* \(#,##0.00\);_([$$-409]* "-"??_);_(@_)</c:formatCode>
                <c:ptCount val="5"/>
                <c:pt idx="0" formatCode="#,##0">
                  <c:v>263110629</c:v>
                </c:pt>
                <c:pt idx="1">
                  <c:v>121.76</c:v>
                </c:pt>
                <c:pt idx="2">
                  <c:v>125</c:v>
                </c:pt>
                <c:pt idx="3">
                  <c:v>120.76</c:v>
                </c:pt>
                <c:pt idx="4">
                  <c:v>124.83</c:v>
                </c:pt>
              </c:numCache>
            </c:numRef>
          </c:val>
          <c:extLst>
            <c:ext xmlns:c16="http://schemas.microsoft.com/office/drawing/2014/chart" uri="{C3380CC4-5D6E-409C-BE32-E72D297353CC}">
              <c16:uniqueId val="{0000000B-EC57-48BB-90FB-C6F771516EB1}"/>
            </c:ext>
          </c:extLst>
        </c:ser>
        <c:ser>
          <c:idx val="12"/>
          <c:order val="12"/>
          <c:tx>
            <c:strRef>
              <c:f>NVDA!$A$19</c:f>
              <c:strCache>
                <c:ptCount val="1"/>
                <c:pt idx="0">
                  <c:v>45694</c:v>
                </c:pt>
              </c:strCache>
            </c:strRef>
          </c:tx>
          <c:spPr>
            <a:solidFill>
              <a:schemeClr val="accent1">
                <a:lumMod val="80000"/>
                <a:lumOff val="2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NVDA!$B$19:$F$19</c:f>
              <c:numCache>
                <c:formatCode>_([$$-409]* #,##0.00_);_([$$-409]* \(#,##0.00\);_([$$-409]* "-"??_);_(@_)</c:formatCode>
                <c:ptCount val="5"/>
                <c:pt idx="0" formatCode="#,##0">
                  <c:v>251483574</c:v>
                </c:pt>
                <c:pt idx="1">
                  <c:v>127.42</c:v>
                </c:pt>
                <c:pt idx="2">
                  <c:v>128.77000000000001</c:v>
                </c:pt>
                <c:pt idx="3">
                  <c:v>125.21</c:v>
                </c:pt>
                <c:pt idx="4">
                  <c:v>128.68</c:v>
                </c:pt>
              </c:numCache>
            </c:numRef>
          </c:val>
          <c:extLst>
            <c:ext xmlns:c16="http://schemas.microsoft.com/office/drawing/2014/chart" uri="{C3380CC4-5D6E-409C-BE32-E72D297353CC}">
              <c16:uniqueId val="{0000000C-EC57-48BB-90FB-C6F771516EB1}"/>
            </c:ext>
          </c:extLst>
        </c:ser>
        <c:ser>
          <c:idx val="13"/>
          <c:order val="13"/>
          <c:tx>
            <c:strRef>
              <c:f>NVDA!$A$20</c:f>
              <c:strCache>
                <c:ptCount val="1"/>
                <c:pt idx="0">
                  <c:v>45695</c:v>
                </c:pt>
              </c:strCache>
            </c:strRef>
          </c:tx>
          <c:spPr>
            <a:solidFill>
              <a:schemeClr val="accent2">
                <a:lumMod val="80000"/>
                <a:lumOff val="2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NVDA!$B$20:$F$20</c:f>
              <c:numCache>
                <c:formatCode>_([$$-409]* #,##0.00_);_([$$-409]* \(#,##0.00\);_([$$-409]* "-"??_);_(@_)</c:formatCode>
                <c:ptCount val="5"/>
                <c:pt idx="0" formatCode="#,##0">
                  <c:v>228186298</c:v>
                </c:pt>
                <c:pt idx="1">
                  <c:v>129.22</c:v>
                </c:pt>
                <c:pt idx="2">
                  <c:v>130.37</c:v>
                </c:pt>
                <c:pt idx="3">
                  <c:v>125</c:v>
                </c:pt>
                <c:pt idx="4">
                  <c:v>129.84</c:v>
                </c:pt>
              </c:numCache>
            </c:numRef>
          </c:val>
          <c:extLst>
            <c:ext xmlns:c16="http://schemas.microsoft.com/office/drawing/2014/chart" uri="{C3380CC4-5D6E-409C-BE32-E72D297353CC}">
              <c16:uniqueId val="{0000000D-EC57-48BB-90FB-C6F771516EB1}"/>
            </c:ext>
          </c:extLst>
        </c:ser>
        <c:ser>
          <c:idx val="14"/>
          <c:order val="14"/>
          <c:tx>
            <c:strRef>
              <c:f>NVDA!$A$21</c:f>
              <c:strCache>
                <c:ptCount val="1"/>
                <c:pt idx="0">
                  <c:v>45698</c:v>
                </c:pt>
              </c:strCache>
            </c:strRef>
          </c:tx>
          <c:spPr>
            <a:solidFill>
              <a:schemeClr val="accent3">
                <a:lumMod val="80000"/>
                <a:lumOff val="2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NVDA!$B$21:$F$21</c:f>
              <c:numCache>
                <c:formatCode>_([$$-409]* #,##0.00_);_([$$-409]* \(#,##0.00\);_([$$-409]* "-"??_);_(@_)</c:formatCode>
                <c:ptCount val="5"/>
                <c:pt idx="0" formatCode="#,##0">
                  <c:v>216989086</c:v>
                </c:pt>
                <c:pt idx="1">
                  <c:v>130.09</c:v>
                </c:pt>
                <c:pt idx="2">
                  <c:v>135</c:v>
                </c:pt>
                <c:pt idx="3">
                  <c:v>129.96</c:v>
                </c:pt>
                <c:pt idx="4">
                  <c:v>133.57</c:v>
                </c:pt>
              </c:numCache>
            </c:numRef>
          </c:val>
          <c:extLst>
            <c:ext xmlns:c16="http://schemas.microsoft.com/office/drawing/2014/chart" uri="{C3380CC4-5D6E-409C-BE32-E72D297353CC}">
              <c16:uniqueId val="{0000000E-EC57-48BB-90FB-C6F771516EB1}"/>
            </c:ext>
          </c:extLst>
        </c:ser>
        <c:ser>
          <c:idx val="15"/>
          <c:order val="15"/>
          <c:tx>
            <c:strRef>
              <c:f>NVDA!$A$22</c:f>
              <c:strCache>
                <c:ptCount val="1"/>
                <c:pt idx="0">
                  <c:v>45699</c:v>
                </c:pt>
              </c:strCache>
            </c:strRef>
          </c:tx>
          <c:spPr>
            <a:solidFill>
              <a:schemeClr val="accent4">
                <a:lumMod val="80000"/>
                <a:lumOff val="2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NVDA!$B$22:$F$22</c:f>
              <c:numCache>
                <c:formatCode>_([$$-409]* #,##0.00_);_([$$-409]* \(#,##0.00\);_([$$-409]* "-"??_);_(@_)</c:formatCode>
                <c:ptCount val="5"/>
                <c:pt idx="0" formatCode="#,##0">
                  <c:v>178902379</c:v>
                </c:pt>
                <c:pt idx="1">
                  <c:v>132.58000000000001</c:v>
                </c:pt>
                <c:pt idx="2">
                  <c:v>134.47999999999999</c:v>
                </c:pt>
                <c:pt idx="3">
                  <c:v>131.02000000000001</c:v>
                </c:pt>
                <c:pt idx="4">
                  <c:v>132.80000000000001</c:v>
                </c:pt>
              </c:numCache>
            </c:numRef>
          </c:val>
          <c:extLst>
            <c:ext xmlns:c16="http://schemas.microsoft.com/office/drawing/2014/chart" uri="{C3380CC4-5D6E-409C-BE32-E72D297353CC}">
              <c16:uniqueId val="{0000000F-EC57-48BB-90FB-C6F771516EB1}"/>
            </c:ext>
          </c:extLst>
        </c:ser>
        <c:ser>
          <c:idx val="16"/>
          <c:order val="16"/>
          <c:tx>
            <c:strRef>
              <c:f>NVDA!$A$23</c:f>
              <c:strCache>
                <c:ptCount val="1"/>
                <c:pt idx="0">
                  <c:v>45700</c:v>
                </c:pt>
              </c:strCache>
            </c:strRef>
          </c:tx>
          <c:spPr>
            <a:solidFill>
              <a:schemeClr val="accent5">
                <a:lumMod val="80000"/>
                <a:lumOff val="2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NVDA!$B$23:$F$23</c:f>
              <c:numCache>
                <c:formatCode>_([$$-409]* #,##0.00_);_([$$-409]* \(#,##0.00\);_([$$-409]* "-"??_);_(@_)</c:formatCode>
                <c:ptCount val="5"/>
                <c:pt idx="0" formatCode="#,##0">
                  <c:v>160278552</c:v>
                </c:pt>
                <c:pt idx="1">
                  <c:v>130.02000000000001</c:v>
                </c:pt>
                <c:pt idx="2">
                  <c:v>132.24</c:v>
                </c:pt>
                <c:pt idx="3">
                  <c:v>129.08000000000001</c:v>
                </c:pt>
                <c:pt idx="4">
                  <c:v>131.13999999999999</c:v>
                </c:pt>
              </c:numCache>
            </c:numRef>
          </c:val>
          <c:extLst>
            <c:ext xmlns:c16="http://schemas.microsoft.com/office/drawing/2014/chart" uri="{C3380CC4-5D6E-409C-BE32-E72D297353CC}">
              <c16:uniqueId val="{00000010-EC57-48BB-90FB-C6F771516EB1}"/>
            </c:ext>
          </c:extLst>
        </c:ser>
        <c:ser>
          <c:idx val="17"/>
          <c:order val="17"/>
          <c:tx>
            <c:strRef>
              <c:f>NVDA!$A$24</c:f>
              <c:strCache>
                <c:ptCount val="1"/>
                <c:pt idx="0">
                  <c:v>45701</c:v>
                </c:pt>
              </c:strCache>
            </c:strRef>
          </c:tx>
          <c:spPr>
            <a:solidFill>
              <a:schemeClr val="accent6">
                <a:lumMod val="80000"/>
                <a:lumOff val="2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NVDA!$B$24:$F$24</c:f>
              <c:numCache>
                <c:formatCode>_([$$-409]* #,##0.00_);_([$$-409]* \(#,##0.00\);_([$$-409]* "-"??_);_(@_)</c:formatCode>
                <c:ptCount val="5"/>
                <c:pt idx="0" formatCode="#,##0">
                  <c:v>197429975</c:v>
                </c:pt>
                <c:pt idx="1">
                  <c:v>131.55500000000001</c:v>
                </c:pt>
                <c:pt idx="2">
                  <c:v>136.5</c:v>
                </c:pt>
                <c:pt idx="3">
                  <c:v>131.16999999999999</c:v>
                </c:pt>
                <c:pt idx="4">
                  <c:v>135.29</c:v>
                </c:pt>
              </c:numCache>
            </c:numRef>
          </c:val>
          <c:extLst>
            <c:ext xmlns:c16="http://schemas.microsoft.com/office/drawing/2014/chart" uri="{C3380CC4-5D6E-409C-BE32-E72D297353CC}">
              <c16:uniqueId val="{00000011-EC57-48BB-90FB-C6F771516EB1}"/>
            </c:ext>
          </c:extLst>
        </c:ser>
        <c:ser>
          <c:idx val="18"/>
          <c:order val="18"/>
          <c:tx>
            <c:strRef>
              <c:f>NVDA!$A$25</c:f>
              <c:strCache>
                <c:ptCount val="1"/>
                <c:pt idx="0">
                  <c:v>45702</c:v>
                </c:pt>
              </c:strCache>
            </c:strRef>
          </c:tx>
          <c:spPr>
            <a:solidFill>
              <a:schemeClr val="accent1">
                <a:lumMod val="8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NVDA!$B$25:$F$25</c:f>
              <c:numCache>
                <c:formatCode>_([$$-409]* #,##0.00_);_([$$-409]* \(#,##0.00\);_([$$-409]* "-"??_);_(@_)</c:formatCode>
                <c:ptCount val="5"/>
                <c:pt idx="0" formatCode="#,##0">
                  <c:v>195479557</c:v>
                </c:pt>
                <c:pt idx="1">
                  <c:v>136.47999999999999</c:v>
                </c:pt>
                <c:pt idx="2">
                  <c:v>139.25</c:v>
                </c:pt>
                <c:pt idx="3">
                  <c:v>135.5</c:v>
                </c:pt>
                <c:pt idx="4">
                  <c:v>138.85</c:v>
                </c:pt>
              </c:numCache>
            </c:numRef>
          </c:val>
          <c:extLst>
            <c:ext xmlns:c16="http://schemas.microsoft.com/office/drawing/2014/chart" uri="{C3380CC4-5D6E-409C-BE32-E72D297353CC}">
              <c16:uniqueId val="{00000012-EC57-48BB-90FB-C6F771516EB1}"/>
            </c:ext>
          </c:extLst>
        </c:ser>
        <c:ser>
          <c:idx val="19"/>
          <c:order val="19"/>
          <c:tx>
            <c:strRef>
              <c:f>NVDA!$A$26</c:f>
              <c:strCache>
                <c:ptCount val="1"/>
                <c:pt idx="0">
                  <c:v>45706</c:v>
                </c:pt>
              </c:strCache>
            </c:strRef>
          </c:tx>
          <c:spPr>
            <a:solidFill>
              <a:schemeClr val="accent2">
                <a:lumMod val="80000"/>
              </a:schemeClr>
            </a:solidFill>
            <a:ln>
              <a:noFill/>
            </a:ln>
            <a:effectLst/>
          </c:spPr>
          <c:invertIfNegative val="0"/>
          <c:cat>
            <c:strRef>
              <c:f>NVDA!$B$6:$F$6</c:f>
              <c:strCache>
                <c:ptCount val="5"/>
                <c:pt idx="0">
                  <c:v>Volume</c:v>
                </c:pt>
                <c:pt idx="1">
                  <c:v>Open</c:v>
                </c:pt>
                <c:pt idx="2">
                  <c:v>High</c:v>
                </c:pt>
                <c:pt idx="3">
                  <c:v>Low</c:v>
                </c:pt>
                <c:pt idx="4">
                  <c:v>Close</c:v>
                </c:pt>
              </c:strCache>
            </c:strRef>
          </c:cat>
          <c:val>
            <c:numRef>
              <c:f>NVDA!$B$26:$F$26</c:f>
              <c:numCache>
                <c:formatCode>_([$$-409]* #,##0.00_);_([$$-409]* \(#,##0.00\);_([$$-409]* "-"??_);_(@_)</c:formatCode>
                <c:ptCount val="5"/>
                <c:pt idx="0" formatCode="#,##0">
                  <c:v>219176627</c:v>
                </c:pt>
                <c:pt idx="1">
                  <c:v>141.27000000000001</c:v>
                </c:pt>
                <c:pt idx="2">
                  <c:v>143.44</c:v>
                </c:pt>
                <c:pt idx="3">
                  <c:v>137.92500000000001</c:v>
                </c:pt>
                <c:pt idx="4">
                  <c:v>139.4</c:v>
                </c:pt>
              </c:numCache>
            </c:numRef>
          </c:val>
          <c:extLst>
            <c:ext xmlns:c16="http://schemas.microsoft.com/office/drawing/2014/chart" uri="{C3380CC4-5D6E-409C-BE32-E72D297353CC}">
              <c16:uniqueId val="{00000000-B0AF-4CC6-9313-79B5102B271D}"/>
            </c:ext>
          </c:extLst>
        </c:ser>
        <c:dLbls>
          <c:showLegendKey val="0"/>
          <c:showVal val="0"/>
          <c:showCatName val="0"/>
          <c:showSerName val="0"/>
          <c:showPercent val="0"/>
          <c:showBubbleSize val="0"/>
        </c:dLbls>
        <c:gapWidth val="150"/>
        <c:axId val="750038079"/>
        <c:axId val="750038559"/>
      </c:barChart>
      <c:catAx>
        <c:axId val="750038079"/>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038559"/>
        <c:crosses val="autoZero"/>
        <c:auto val="1"/>
        <c:lblAlgn val="ctr"/>
        <c:lblOffset val="100"/>
        <c:noMultiLvlLbl val="1"/>
      </c:catAx>
      <c:valAx>
        <c:axId val="750038559"/>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038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HK"/>
              <a:t>Close</a:t>
            </a:r>
            <a:r>
              <a:rPr lang="en-HK" baseline="0"/>
              <a:t> Last 12 Months</a:t>
            </a:r>
            <a:endParaRPr lang="en-H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HK"/>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NVDA!$C$4:$IQ$4</c:f>
              <c:numCache>
                <c:formatCode>_([$$-409]* #,##0.00_);_([$$-409]* \(#,##0.00\);_([$$-409]* "-"??_);_(@_)</c:formatCode>
                <c:ptCount val="249"/>
                <c:pt idx="0">
                  <c:v>69.451999999999998</c:v>
                </c:pt>
                <c:pt idx="1">
                  <c:v>67.471999999999994</c:v>
                </c:pt>
                <c:pt idx="2">
                  <c:v>78.537999999999997</c:v>
                </c:pt>
                <c:pt idx="3">
                  <c:v>78.816999999999993</c:v>
                </c:pt>
                <c:pt idx="4">
                  <c:v>79.091999999999999</c:v>
                </c:pt>
                <c:pt idx="5">
                  <c:v>78.700999999999993</c:v>
                </c:pt>
                <c:pt idx="6">
                  <c:v>77.662999999999997</c:v>
                </c:pt>
                <c:pt idx="7">
                  <c:v>79.111999999999995</c:v>
                </c:pt>
                <c:pt idx="8">
                  <c:v>82.278999999999996</c:v>
                </c:pt>
                <c:pt idx="9">
                  <c:v>85.236999999999995</c:v>
                </c:pt>
                <c:pt idx="10">
                  <c:v>85.963999999999999</c:v>
                </c:pt>
                <c:pt idx="11">
                  <c:v>88.7</c:v>
                </c:pt>
                <c:pt idx="12">
                  <c:v>92.668999999999997</c:v>
                </c:pt>
                <c:pt idx="13">
                  <c:v>87.528000000000006</c:v>
                </c:pt>
                <c:pt idx="14">
                  <c:v>85.774000000000001</c:v>
                </c:pt>
                <c:pt idx="15">
                  <c:v>91.912999999999997</c:v>
                </c:pt>
                <c:pt idx="16">
                  <c:v>90.888000000000005</c:v>
                </c:pt>
                <c:pt idx="17">
                  <c:v>87.944000000000003</c:v>
                </c:pt>
                <c:pt idx="18">
                  <c:v>87.836500000000001</c:v>
                </c:pt>
                <c:pt idx="19">
                  <c:v>88.454999999999998</c:v>
                </c:pt>
                <c:pt idx="20">
                  <c:v>89.397999999999996</c:v>
                </c:pt>
                <c:pt idx="21">
                  <c:v>90.372</c:v>
                </c:pt>
                <c:pt idx="22">
                  <c:v>91.435000000000002</c:v>
                </c:pt>
                <c:pt idx="23">
                  <c:v>94.289000000000001</c:v>
                </c:pt>
                <c:pt idx="24">
                  <c:v>95.001999999999995</c:v>
                </c:pt>
                <c:pt idx="25">
                  <c:v>92.561000000000007</c:v>
                </c:pt>
                <c:pt idx="26">
                  <c:v>90.25</c:v>
                </c:pt>
                <c:pt idx="27">
                  <c:v>90.355999999999995</c:v>
                </c:pt>
                <c:pt idx="28">
                  <c:v>90.363</c:v>
                </c:pt>
                <c:pt idx="29">
                  <c:v>89.451999999999998</c:v>
                </c:pt>
                <c:pt idx="30">
                  <c:v>88.963999999999999</c:v>
                </c:pt>
                <c:pt idx="31">
                  <c:v>85.905000000000001</c:v>
                </c:pt>
                <c:pt idx="32">
                  <c:v>88.007999999999996</c:v>
                </c:pt>
                <c:pt idx="33">
                  <c:v>87.132999999999996</c:v>
                </c:pt>
                <c:pt idx="34">
                  <c:v>85.353999999999999</c:v>
                </c:pt>
                <c:pt idx="35">
                  <c:v>87.039000000000001</c:v>
                </c:pt>
                <c:pt idx="36">
                  <c:v>90.616</c:v>
                </c:pt>
                <c:pt idx="37">
                  <c:v>88.186000000000007</c:v>
                </c:pt>
                <c:pt idx="38">
                  <c:v>86.001000000000005</c:v>
                </c:pt>
                <c:pt idx="39">
                  <c:v>87.415000000000006</c:v>
                </c:pt>
                <c:pt idx="40">
                  <c:v>84.034999999999997</c:v>
                </c:pt>
                <c:pt idx="41">
                  <c:v>84.671000000000006</c:v>
                </c:pt>
                <c:pt idx="42">
                  <c:v>76.2</c:v>
                </c:pt>
                <c:pt idx="43">
                  <c:v>79.518000000000001</c:v>
                </c:pt>
                <c:pt idx="44">
                  <c:v>82.423000000000002</c:v>
                </c:pt>
                <c:pt idx="45">
                  <c:v>79.677000000000007</c:v>
                </c:pt>
                <c:pt idx="46">
                  <c:v>82.632000000000005</c:v>
                </c:pt>
                <c:pt idx="47">
                  <c:v>87.734999999999999</c:v>
                </c:pt>
                <c:pt idx="48">
                  <c:v>87.757000000000005</c:v>
                </c:pt>
                <c:pt idx="49">
                  <c:v>86.402000000000001</c:v>
                </c:pt>
                <c:pt idx="50">
                  <c:v>83.040999999999997</c:v>
                </c:pt>
                <c:pt idx="51">
                  <c:v>85.816999999999993</c:v>
                </c:pt>
                <c:pt idx="52">
                  <c:v>88.789000000000001</c:v>
                </c:pt>
                <c:pt idx="53">
                  <c:v>92.14</c:v>
                </c:pt>
                <c:pt idx="54">
                  <c:v>90.554000000000002</c:v>
                </c:pt>
                <c:pt idx="55">
                  <c:v>90.412000000000006</c:v>
                </c:pt>
                <c:pt idx="56">
                  <c:v>88.747</c:v>
                </c:pt>
                <c:pt idx="57">
                  <c:v>89.878</c:v>
                </c:pt>
                <c:pt idx="58">
                  <c:v>90.399000000000001</c:v>
                </c:pt>
                <c:pt idx="59">
                  <c:v>91.355999999999995</c:v>
                </c:pt>
                <c:pt idx="60">
                  <c:v>94.63</c:v>
                </c:pt>
                <c:pt idx="61">
                  <c:v>94.358999999999995</c:v>
                </c:pt>
                <c:pt idx="62">
                  <c:v>92.478999999999999</c:v>
                </c:pt>
                <c:pt idx="63">
                  <c:v>94.78</c:v>
                </c:pt>
                <c:pt idx="64">
                  <c:v>95.385999999999996</c:v>
                </c:pt>
                <c:pt idx="65">
                  <c:v>94.95</c:v>
                </c:pt>
                <c:pt idx="66">
                  <c:v>103.79900000000001</c:v>
                </c:pt>
                <c:pt idx="67">
                  <c:v>106.46899999999999</c:v>
                </c:pt>
                <c:pt idx="68">
                  <c:v>113.901</c:v>
                </c:pt>
                <c:pt idx="69">
                  <c:v>114.825</c:v>
                </c:pt>
                <c:pt idx="70">
                  <c:v>110.5</c:v>
                </c:pt>
                <c:pt idx="71">
                  <c:v>109.633</c:v>
                </c:pt>
                <c:pt idx="72">
                  <c:v>115</c:v>
                </c:pt>
                <c:pt idx="73">
                  <c:v>116.437</c:v>
                </c:pt>
                <c:pt idx="74">
                  <c:v>122.44</c:v>
                </c:pt>
                <c:pt idx="75">
                  <c:v>120.998</c:v>
                </c:pt>
                <c:pt idx="76">
                  <c:v>120.88800000000001</c:v>
                </c:pt>
                <c:pt idx="77">
                  <c:v>121.79</c:v>
                </c:pt>
                <c:pt idx="78">
                  <c:v>120.91</c:v>
                </c:pt>
                <c:pt idx="79">
                  <c:v>125.2</c:v>
                </c:pt>
                <c:pt idx="80">
                  <c:v>129.61000000000001</c:v>
                </c:pt>
                <c:pt idx="81">
                  <c:v>131.88</c:v>
                </c:pt>
                <c:pt idx="82">
                  <c:v>130.97999999999999</c:v>
                </c:pt>
                <c:pt idx="83">
                  <c:v>135.58000000000001</c:v>
                </c:pt>
                <c:pt idx="84">
                  <c:v>130.78</c:v>
                </c:pt>
                <c:pt idx="85">
                  <c:v>126.57</c:v>
                </c:pt>
                <c:pt idx="86">
                  <c:v>118.11</c:v>
                </c:pt>
                <c:pt idx="87">
                  <c:v>126.09</c:v>
                </c:pt>
                <c:pt idx="88">
                  <c:v>126.4</c:v>
                </c:pt>
                <c:pt idx="89">
                  <c:v>123.99</c:v>
                </c:pt>
                <c:pt idx="90">
                  <c:v>123.54</c:v>
                </c:pt>
                <c:pt idx="91">
                  <c:v>124.3</c:v>
                </c:pt>
                <c:pt idx="92">
                  <c:v>122.67</c:v>
                </c:pt>
                <c:pt idx="93">
                  <c:v>128.28</c:v>
                </c:pt>
                <c:pt idx="94">
                  <c:v>125.83</c:v>
                </c:pt>
                <c:pt idx="95">
                  <c:v>128.19999999999999</c:v>
                </c:pt>
                <c:pt idx="96">
                  <c:v>131.38</c:v>
                </c:pt>
                <c:pt idx="97">
                  <c:v>134.91</c:v>
                </c:pt>
                <c:pt idx="98">
                  <c:v>127.4</c:v>
                </c:pt>
                <c:pt idx="99">
                  <c:v>129.24</c:v>
                </c:pt>
                <c:pt idx="100">
                  <c:v>128.44</c:v>
                </c:pt>
                <c:pt idx="101">
                  <c:v>126.36</c:v>
                </c:pt>
                <c:pt idx="102">
                  <c:v>117.99</c:v>
                </c:pt>
                <c:pt idx="103">
                  <c:v>121.09</c:v>
                </c:pt>
                <c:pt idx="104">
                  <c:v>117.93</c:v>
                </c:pt>
                <c:pt idx="105">
                  <c:v>123.54</c:v>
                </c:pt>
                <c:pt idx="106">
                  <c:v>122.59</c:v>
                </c:pt>
                <c:pt idx="107">
                  <c:v>114.25</c:v>
                </c:pt>
                <c:pt idx="108">
                  <c:v>112.28</c:v>
                </c:pt>
                <c:pt idx="109">
                  <c:v>113.06</c:v>
                </c:pt>
                <c:pt idx="110">
                  <c:v>111.59</c:v>
                </c:pt>
                <c:pt idx="111">
                  <c:v>103.73</c:v>
                </c:pt>
                <c:pt idx="112">
                  <c:v>117.02</c:v>
                </c:pt>
                <c:pt idx="113">
                  <c:v>109.21</c:v>
                </c:pt>
                <c:pt idx="114">
                  <c:v>107.27</c:v>
                </c:pt>
                <c:pt idx="115">
                  <c:v>100.45</c:v>
                </c:pt>
                <c:pt idx="116">
                  <c:v>104.25</c:v>
                </c:pt>
                <c:pt idx="117">
                  <c:v>98.91</c:v>
                </c:pt>
                <c:pt idx="118">
                  <c:v>104.97</c:v>
                </c:pt>
                <c:pt idx="119">
                  <c:v>104.75</c:v>
                </c:pt>
                <c:pt idx="120">
                  <c:v>109.02</c:v>
                </c:pt>
                <c:pt idx="121">
                  <c:v>116.14</c:v>
                </c:pt>
                <c:pt idx="122">
                  <c:v>118.08</c:v>
                </c:pt>
                <c:pt idx="123">
                  <c:v>122.86</c:v>
                </c:pt>
                <c:pt idx="124">
                  <c:v>124.58</c:v>
                </c:pt>
                <c:pt idx="125">
                  <c:v>130</c:v>
                </c:pt>
                <c:pt idx="126">
                  <c:v>127.25</c:v>
                </c:pt>
                <c:pt idx="127">
                  <c:v>128.5</c:v>
                </c:pt>
                <c:pt idx="128">
                  <c:v>123.74</c:v>
                </c:pt>
                <c:pt idx="129">
                  <c:v>129.37</c:v>
                </c:pt>
                <c:pt idx="130">
                  <c:v>126.46</c:v>
                </c:pt>
                <c:pt idx="131">
                  <c:v>128.30000000000001</c:v>
                </c:pt>
                <c:pt idx="132">
                  <c:v>125.61</c:v>
                </c:pt>
                <c:pt idx="133">
                  <c:v>117.59</c:v>
                </c:pt>
                <c:pt idx="134">
                  <c:v>119.37</c:v>
                </c:pt>
                <c:pt idx="135">
                  <c:v>108</c:v>
                </c:pt>
                <c:pt idx="136">
                  <c:v>106.21</c:v>
                </c:pt>
                <c:pt idx="137">
                  <c:v>107.21</c:v>
                </c:pt>
                <c:pt idx="138">
                  <c:v>102.83</c:v>
                </c:pt>
                <c:pt idx="139">
                  <c:v>106.47</c:v>
                </c:pt>
                <c:pt idx="140">
                  <c:v>108.1</c:v>
                </c:pt>
                <c:pt idx="141">
                  <c:v>116.91</c:v>
                </c:pt>
                <c:pt idx="142">
                  <c:v>119.14</c:v>
                </c:pt>
                <c:pt idx="143">
                  <c:v>119.1</c:v>
                </c:pt>
                <c:pt idx="144">
                  <c:v>116.78</c:v>
                </c:pt>
                <c:pt idx="145">
                  <c:v>115.59</c:v>
                </c:pt>
                <c:pt idx="146">
                  <c:v>113.37</c:v>
                </c:pt>
                <c:pt idx="147">
                  <c:v>117.87</c:v>
                </c:pt>
                <c:pt idx="148">
                  <c:v>116</c:v>
                </c:pt>
                <c:pt idx="149">
                  <c:v>116.26</c:v>
                </c:pt>
                <c:pt idx="150">
                  <c:v>120.87</c:v>
                </c:pt>
                <c:pt idx="151">
                  <c:v>123.51</c:v>
                </c:pt>
                <c:pt idx="152">
                  <c:v>124.04</c:v>
                </c:pt>
                <c:pt idx="153">
                  <c:v>121.4</c:v>
                </c:pt>
                <c:pt idx="154">
                  <c:v>121.44</c:v>
                </c:pt>
                <c:pt idx="155">
                  <c:v>117</c:v>
                </c:pt>
                <c:pt idx="156">
                  <c:v>118.85</c:v>
                </c:pt>
                <c:pt idx="157">
                  <c:v>122.85</c:v>
                </c:pt>
                <c:pt idx="158">
                  <c:v>124.92</c:v>
                </c:pt>
                <c:pt idx="159">
                  <c:v>127.72</c:v>
                </c:pt>
                <c:pt idx="160">
                  <c:v>132.88999999999999</c:v>
                </c:pt>
                <c:pt idx="161">
                  <c:v>132.65</c:v>
                </c:pt>
                <c:pt idx="162">
                  <c:v>134.81</c:v>
                </c:pt>
                <c:pt idx="163">
                  <c:v>134.80000000000001</c:v>
                </c:pt>
                <c:pt idx="164">
                  <c:v>138.07</c:v>
                </c:pt>
                <c:pt idx="165">
                  <c:v>131.6</c:v>
                </c:pt>
                <c:pt idx="166">
                  <c:v>135.72</c:v>
                </c:pt>
                <c:pt idx="167">
                  <c:v>136.93</c:v>
                </c:pt>
                <c:pt idx="168">
                  <c:v>138</c:v>
                </c:pt>
                <c:pt idx="169">
                  <c:v>143.71</c:v>
                </c:pt>
                <c:pt idx="170">
                  <c:v>143.59</c:v>
                </c:pt>
                <c:pt idx="171">
                  <c:v>139.56</c:v>
                </c:pt>
                <c:pt idx="172">
                  <c:v>140.41</c:v>
                </c:pt>
                <c:pt idx="173">
                  <c:v>141.54</c:v>
                </c:pt>
                <c:pt idx="174">
                  <c:v>140.52000000000001</c:v>
                </c:pt>
                <c:pt idx="175">
                  <c:v>141.25</c:v>
                </c:pt>
                <c:pt idx="176">
                  <c:v>139.33500000000001</c:v>
                </c:pt>
                <c:pt idx="177">
                  <c:v>132.76</c:v>
                </c:pt>
                <c:pt idx="178">
                  <c:v>135.4</c:v>
                </c:pt>
                <c:pt idx="179">
                  <c:v>136.05000000000001</c:v>
                </c:pt>
                <c:pt idx="180">
                  <c:v>139.91</c:v>
                </c:pt>
                <c:pt idx="181">
                  <c:v>145.61000000000001</c:v>
                </c:pt>
                <c:pt idx="182">
                  <c:v>148.88</c:v>
                </c:pt>
                <c:pt idx="183">
                  <c:v>147.63</c:v>
                </c:pt>
                <c:pt idx="184">
                  <c:v>145.26</c:v>
                </c:pt>
                <c:pt idx="185">
                  <c:v>148.29</c:v>
                </c:pt>
                <c:pt idx="186">
                  <c:v>146.27000000000001</c:v>
                </c:pt>
                <c:pt idx="187">
                  <c:v>146.76</c:v>
                </c:pt>
                <c:pt idx="188">
                  <c:v>141.97999999999999</c:v>
                </c:pt>
                <c:pt idx="189">
                  <c:v>140.15</c:v>
                </c:pt>
                <c:pt idx="190">
                  <c:v>147.01</c:v>
                </c:pt>
                <c:pt idx="191">
                  <c:v>145.88999999999999</c:v>
                </c:pt>
                <c:pt idx="192">
                  <c:v>146.66999999999999</c:v>
                </c:pt>
                <c:pt idx="193">
                  <c:v>141.94999999999999</c:v>
                </c:pt>
                <c:pt idx="194">
                  <c:v>136.02000000000001</c:v>
                </c:pt>
                <c:pt idx="195">
                  <c:v>136.91999999999999</c:v>
                </c:pt>
                <c:pt idx="196">
                  <c:v>135.34</c:v>
                </c:pt>
                <c:pt idx="197">
                  <c:v>138.25</c:v>
                </c:pt>
                <c:pt idx="198">
                  <c:v>138.63</c:v>
                </c:pt>
                <c:pt idx="199">
                  <c:v>140.26</c:v>
                </c:pt>
                <c:pt idx="200">
                  <c:v>145.13999999999999</c:v>
                </c:pt>
                <c:pt idx="201">
                  <c:v>145.06</c:v>
                </c:pt>
                <c:pt idx="202">
                  <c:v>142.44</c:v>
                </c:pt>
                <c:pt idx="203">
                  <c:v>138.81</c:v>
                </c:pt>
                <c:pt idx="204">
                  <c:v>135.07</c:v>
                </c:pt>
                <c:pt idx="205">
                  <c:v>139.31</c:v>
                </c:pt>
                <c:pt idx="206">
                  <c:v>137.34</c:v>
                </c:pt>
                <c:pt idx="207">
                  <c:v>134.25</c:v>
                </c:pt>
                <c:pt idx="208">
                  <c:v>132</c:v>
                </c:pt>
                <c:pt idx="209">
                  <c:v>130.38999999999999</c:v>
                </c:pt>
                <c:pt idx="210">
                  <c:v>128.91</c:v>
                </c:pt>
                <c:pt idx="211">
                  <c:v>130.68</c:v>
                </c:pt>
                <c:pt idx="212">
                  <c:v>134.69999999999999</c:v>
                </c:pt>
                <c:pt idx="213">
                  <c:v>139.66999999999999</c:v>
                </c:pt>
                <c:pt idx="214">
                  <c:v>140.22</c:v>
                </c:pt>
                <c:pt idx="215">
                  <c:v>139.93</c:v>
                </c:pt>
                <c:pt idx="216">
                  <c:v>137.01</c:v>
                </c:pt>
                <c:pt idx="217">
                  <c:v>137.49</c:v>
                </c:pt>
                <c:pt idx="218">
                  <c:v>134.29</c:v>
                </c:pt>
                <c:pt idx="219">
                  <c:v>138.31</c:v>
                </c:pt>
                <c:pt idx="220">
                  <c:v>144.47</c:v>
                </c:pt>
                <c:pt idx="221">
                  <c:v>149.43</c:v>
                </c:pt>
                <c:pt idx="222">
                  <c:v>140.13999999999999</c:v>
                </c:pt>
                <c:pt idx="223">
                  <c:v>140.11000000000001</c:v>
                </c:pt>
                <c:pt idx="224">
                  <c:v>135.91</c:v>
                </c:pt>
                <c:pt idx="225">
                  <c:v>133.22999999999999</c:v>
                </c:pt>
                <c:pt idx="226">
                  <c:v>131.76</c:v>
                </c:pt>
                <c:pt idx="227">
                  <c:v>136.24</c:v>
                </c:pt>
                <c:pt idx="228">
                  <c:v>133.57</c:v>
                </c:pt>
                <c:pt idx="229">
                  <c:v>137.71</c:v>
                </c:pt>
                <c:pt idx="230">
                  <c:v>140.83000000000001</c:v>
                </c:pt>
                <c:pt idx="231">
                  <c:v>147.07</c:v>
                </c:pt>
                <c:pt idx="232">
                  <c:v>147.22</c:v>
                </c:pt>
                <c:pt idx="233">
                  <c:v>142.62</c:v>
                </c:pt>
                <c:pt idx="234">
                  <c:v>118.42</c:v>
                </c:pt>
                <c:pt idx="235">
                  <c:v>128.99</c:v>
                </c:pt>
                <c:pt idx="236">
                  <c:v>123.7</c:v>
                </c:pt>
                <c:pt idx="237">
                  <c:v>124.65</c:v>
                </c:pt>
                <c:pt idx="238">
                  <c:v>120.07</c:v>
                </c:pt>
                <c:pt idx="239">
                  <c:v>116.66</c:v>
                </c:pt>
                <c:pt idx="240">
                  <c:v>118.65</c:v>
                </c:pt>
                <c:pt idx="241">
                  <c:v>124.83</c:v>
                </c:pt>
                <c:pt idx="242">
                  <c:v>128.68</c:v>
                </c:pt>
                <c:pt idx="243">
                  <c:v>129.84</c:v>
                </c:pt>
                <c:pt idx="244">
                  <c:v>133.57</c:v>
                </c:pt>
                <c:pt idx="245">
                  <c:v>132.80000000000001</c:v>
                </c:pt>
                <c:pt idx="246">
                  <c:v>131.13999999999999</c:v>
                </c:pt>
                <c:pt idx="247">
                  <c:v>135.29</c:v>
                </c:pt>
                <c:pt idx="248">
                  <c:v>138.85</c:v>
                </c:pt>
              </c:numCache>
            </c:numRef>
          </c:val>
          <c:extLst>
            <c:ext xmlns:c16="http://schemas.microsoft.com/office/drawing/2014/chart" uri="{C3380CC4-5D6E-409C-BE32-E72D297353CC}">
              <c16:uniqueId val="{00000000-64AA-43A1-A344-BBF036A23FA1}"/>
            </c:ext>
          </c:extLst>
        </c:ser>
        <c:dLbls>
          <c:showLegendKey val="0"/>
          <c:showVal val="0"/>
          <c:showCatName val="0"/>
          <c:showSerName val="0"/>
          <c:showPercent val="0"/>
          <c:showBubbleSize val="0"/>
        </c:dLbls>
        <c:axId val="662883551"/>
        <c:axId val="754798431"/>
      </c:areaChart>
      <c:catAx>
        <c:axId val="662883551"/>
        <c:scaling>
          <c:orientation val="minMax"/>
        </c:scaling>
        <c:delete val="1"/>
        <c:axPos val="b"/>
        <c:majorTickMark val="out"/>
        <c:minorTickMark val="none"/>
        <c:tickLblPos val="nextTo"/>
        <c:crossAx val="754798431"/>
        <c:crosses val="autoZero"/>
        <c:auto val="1"/>
        <c:lblAlgn val="ctr"/>
        <c:lblOffset val="100"/>
        <c:noMultiLvlLbl val="0"/>
      </c:catAx>
      <c:valAx>
        <c:axId val="75479843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883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ADBE!$B$1</c:f>
          <c:strCache>
            <c:ptCount val="1"/>
            <c:pt idx="0">
              <c:v>ADOBE INC. (XNAS:ADBE)</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ADBE!$A$7</c:f>
              <c:strCache>
                <c:ptCount val="1"/>
                <c:pt idx="0">
                  <c:v>45678</c:v>
                </c:pt>
              </c:strCache>
            </c:strRef>
          </c:tx>
          <c:spPr>
            <a:solidFill>
              <a:schemeClr val="accent1"/>
            </a:solidFill>
            <a:ln>
              <a:noFill/>
            </a:ln>
            <a:effectLst/>
          </c:spPr>
          <c:invertIfNegative val="0"/>
          <c:cat>
            <c:strRef>
              <c:f>ADBE!$B$6:$F$6</c:f>
              <c:strCache>
                <c:ptCount val="5"/>
                <c:pt idx="0">
                  <c:v>Volume</c:v>
                </c:pt>
                <c:pt idx="1">
                  <c:v>Open</c:v>
                </c:pt>
                <c:pt idx="2">
                  <c:v>High</c:v>
                </c:pt>
                <c:pt idx="3">
                  <c:v>Low</c:v>
                </c:pt>
                <c:pt idx="4">
                  <c:v>Close</c:v>
                </c:pt>
              </c:strCache>
            </c:strRef>
          </c:cat>
          <c:val>
            <c:numRef>
              <c:f>ADBE!$B$7:$F$7</c:f>
              <c:numCache>
                <c:formatCode>_([$$-409]* #,##0.00_);_([$$-409]* \(#,##0.00\);_([$$-409]* "-"??_);_(@_)</c:formatCode>
                <c:ptCount val="5"/>
                <c:pt idx="0" formatCode="#,##0">
                  <c:v>3833294</c:v>
                </c:pt>
                <c:pt idx="1">
                  <c:v>433.26</c:v>
                </c:pt>
                <c:pt idx="2">
                  <c:v>439.98</c:v>
                </c:pt>
                <c:pt idx="3">
                  <c:v>431.5</c:v>
                </c:pt>
                <c:pt idx="4">
                  <c:v>436.36</c:v>
                </c:pt>
              </c:numCache>
            </c:numRef>
          </c:val>
          <c:extLst>
            <c:ext xmlns:c16="http://schemas.microsoft.com/office/drawing/2014/chart" uri="{C3380CC4-5D6E-409C-BE32-E72D297353CC}">
              <c16:uniqueId val="{00000000-6A22-43EB-8C97-D8A02729A6A8}"/>
            </c:ext>
          </c:extLst>
        </c:ser>
        <c:ser>
          <c:idx val="1"/>
          <c:order val="1"/>
          <c:tx>
            <c:strRef>
              <c:f>ADBE!$A$8</c:f>
              <c:strCache>
                <c:ptCount val="1"/>
                <c:pt idx="0">
                  <c:v>45679</c:v>
                </c:pt>
              </c:strCache>
            </c:strRef>
          </c:tx>
          <c:spPr>
            <a:solidFill>
              <a:schemeClr val="accent2"/>
            </a:solidFill>
            <a:ln>
              <a:noFill/>
            </a:ln>
            <a:effectLst/>
          </c:spPr>
          <c:invertIfNegative val="0"/>
          <c:cat>
            <c:strRef>
              <c:f>ADBE!$B$6:$F$6</c:f>
              <c:strCache>
                <c:ptCount val="5"/>
                <c:pt idx="0">
                  <c:v>Volume</c:v>
                </c:pt>
                <c:pt idx="1">
                  <c:v>Open</c:v>
                </c:pt>
                <c:pt idx="2">
                  <c:v>High</c:v>
                </c:pt>
                <c:pt idx="3">
                  <c:v>Low</c:v>
                </c:pt>
                <c:pt idx="4">
                  <c:v>Close</c:v>
                </c:pt>
              </c:strCache>
            </c:strRef>
          </c:cat>
          <c:val>
            <c:numRef>
              <c:f>ADBE!$B$8:$F$8</c:f>
              <c:numCache>
                <c:formatCode>_([$$-409]* #,##0.00_);_([$$-409]* \(#,##0.00\);_([$$-409]* "-"??_);_(@_)</c:formatCode>
                <c:ptCount val="5"/>
                <c:pt idx="0" formatCode="#,##0">
                  <c:v>3391642</c:v>
                </c:pt>
                <c:pt idx="1">
                  <c:v>438</c:v>
                </c:pt>
                <c:pt idx="2">
                  <c:v>439.73</c:v>
                </c:pt>
                <c:pt idx="3">
                  <c:v>433.43</c:v>
                </c:pt>
                <c:pt idx="4">
                  <c:v>437.32</c:v>
                </c:pt>
              </c:numCache>
            </c:numRef>
          </c:val>
          <c:extLst>
            <c:ext xmlns:c16="http://schemas.microsoft.com/office/drawing/2014/chart" uri="{C3380CC4-5D6E-409C-BE32-E72D297353CC}">
              <c16:uniqueId val="{00000001-6A22-43EB-8C97-D8A02729A6A8}"/>
            </c:ext>
          </c:extLst>
        </c:ser>
        <c:ser>
          <c:idx val="2"/>
          <c:order val="2"/>
          <c:tx>
            <c:strRef>
              <c:f>ADBE!$A$9</c:f>
              <c:strCache>
                <c:ptCount val="1"/>
                <c:pt idx="0">
                  <c:v>45680</c:v>
                </c:pt>
              </c:strCache>
            </c:strRef>
          </c:tx>
          <c:spPr>
            <a:solidFill>
              <a:schemeClr val="accent3"/>
            </a:solidFill>
            <a:ln>
              <a:noFill/>
            </a:ln>
            <a:effectLst/>
          </c:spPr>
          <c:invertIfNegative val="0"/>
          <c:cat>
            <c:strRef>
              <c:f>ADBE!$B$6:$F$6</c:f>
              <c:strCache>
                <c:ptCount val="5"/>
                <c:pt idx="0">
                  <c:v>Volume</c:v>
                </c:pt>
                <c:pt idx="1">
                  <c:v>Open</c:v>
                </c:pt>
                <c:pt idx="2">
                  <c:v>High</c:v>
                </c:pt>
                <c:pt idx="3">
                  <c:v>Low</c:v>
                </c:pt>
                <c:pt idx="4">
                  <c:v>Close</c:v>
                </c:pt>
              </c:strCache>
            </c:strRef>
          </c:cat>
          <c:val>
            <c:numRef>
              <c:f>ADBE!$B$9:$F$9</c:f>
              <c:numCache>
                <c:formatCode>_([$$-409]* #,##0.00_);_([$$-409]* \(#,##0.00\);_([$$-409]* "-"??_);_(@_)</c:formatCode>
                <c:ptCount val="5"/>
                <c:pt idx="0" formatCode="#,##0">
                  <c:v>2716742</c:v>
                </c:pt>
                <c:pt idx="1">
                  <c:v>435.88</c:v>
                </c:pt>
                <c:pt idx="2">
                  <c:v>437.73</c:v>
                </c:pt>
                <c:pt idx="3">
                  <c:v>432.49</c:v>
                </c:pt>
                <c:pt idx="4">
                  <c:v>437.28</c:v>
                </c:pt>
              </c:numCache>
            </c:numRef>
          </c:val>
          <c:extLst>
            <c:ext xmlns:c16="http://schemas.microsoft.com/office/drawing/2014/chart" uri="{C3380CC4-5D6E-409C-BE32-E72D297353CC}">
              <c16:uniqueId val="{00000002-6A22-43EB-8C97-D8A02729A6A8}"/>
            </c:ext>
          </c:extLst>
        </c:ser>
        <c:ser>
          <c:idx val="3"/>
          <c:order val="3"/>
          <c:tx>
            <c:strRef>
              <c:f>ADBE!$A$10</c:f>
              <c:strCache>
                <c:ptCount val="1"/>
                <c:pt idx="0">
                  <c:v>45681</c:v>
                </c:pt>
              </c:strCache>
            </c:strRef>
          </c:tx>
          <c:spPr>
            <a:solidFill>
              <a:schemeClr val="accent4"/>
            </a:solidFill>
            <a:ln>
              <a:noFill/>
            </a:ln>
            <a:effectLst/>
          </c:spPr>
          <c:invertIfNegative val="0"/>
          <c:cat>
            <c:strRef>
              <c:f>ADBE!$B$6:$F$6</c:f>
              <c:strCache>
                <c:ptCount val="5"/>
                <c:pt idx="0">
                  <c:v>Volume</c:v>
                </c:pt>
                <c:pt idx="1">
                  <c:v>Open</c:v>
                </c:pt>
                <c:pt idx="2">
                  <c:v>High</c:v>
                </c:pt>
                <c:pt idx="3">
                  <c:v>Low</c:v>
                </c:pt>
                <c:pt idx="4">
                  <c:v>Close</c:v>
                </c:pt>
              </c:strCache>
            </c:strRef>
          </c:cat>
          <c:val>
            <c:numRef>
              <c:f>ADBE!$B$10:$F$10</c:f>
              <c:numCache>
                <c:formatCode>_([$$-409]* #,##0.00_);_([$$-409]* \(#,##0.00\);_([$$-409]* "-"??_);_(@_)</c:formatCode>
                <c:ptCount val="5"/>
                <c:pt idx="0" formatCode="#,##0">
                  <c:v>2631804</c:v>
                </c:pt>
                <c:pt idx="1">
                  <c:v>437.28</c:v>
                </c:pt>
                <c:pt idx="2">
                  <c:v>441.87990000000002</c:v>
                </c:pt>
                <c:pt idx="3">
                  <c:v>434.73</c:v>
                </c:pt>
                <c:pt idx="4">
                  <c:v>435.38</c:v>
                </c:pt>
              </c:numCache>
            </c:numRef>
          </c:val>
          <c:extLst>
            <c:ext xmlns:c16="http://schemas.microsoft.com/office/drawing/2014/chart" uri="{C3380CC4-5D6E-409C-BE32-E72D297353CC}">
              <c16:uniqueId val="{00000003-6A22-43EB-8C97-D8A02729A6A8}"/>
            </c:ext>
          </c:extLst>
        </c:ser>
        <c:ser>
          <c:idx val="4"/>
          <c:order val="4"/>
          <c:tx>
            <c:strRef>
              <c:f>ADBE!$A$11</c:f>
              <c:strCache>
                <c:ptCount val="1"/>
                <c:pt idx="0">
                  <c:v>45684</c:v>
                </c:pt>
              </c:strCache>
            </c:strRef>
          </c:tx>
          <c:spPr>
            <a:solidFill>
              <a:schemeClr val="accent5"/>
            </a:solidFill>
            <a:ln>
              <a:noFill/>
            </a:ln>
            <a:effectLst/>
          </c:spPr>
          <c:invertIfNegative val="0"/>
          <c:cat>
            <c:strRef>
              <c:f>ADBE!$B$6:$F$6</c:f>
              <c:strCache>
                <c:ptCount val="5"/>
                <c:pt idx="0">
                  <c:v>Volume</c:v>
                </c:pt>
                <c:pt idx="1">
                  <c:v>Open</c:v>
                </c:pt>
                <c:pt idx="2">
                  <c:v>High</c:v>
                </c:pt>
                <c:pt idx="3">
                  <c:v>Low</c:v>
                </c:pt>
                <c:pt idx="4">
                  <c:v>Close</c:v>
                </c:pt>
              </c:strCache>
            </c:strRef>
          </c:cat>
          <c:val>
            <c:numRef>
              <c:f>ADBE!$B$11:$F$11</c:f>
              <c:numCache>
                <c:formatCode>_([$$-409]* #,##0.00_);_([$$-409]* \(#,##0.00\);_([$$-409]* "-"??_);_(@_)</c:formatCode>
                <c:ptCount val="5"/>
                <c:pt idx="0" formatCode="#,##0">
                  <c:v>5086254</c:v>
                </c:pt>
                <c:pt idx="1">
                  <c:v>430.23</c:v>
                </c:pt>
                <c:pt idx="2">
                  <c:v>445.44990000000001</c:v>
                </c:pt>
                <c:pt idx="3">
                  <c:v>430.12</c:v>
                </c:pt>
                <c:pt idx="4">
                  <c:v>438.6</c:v>
                </c:pt>
              </c:numCache>
            </c:numRef>
          </c:val>
          <c:extLst>
            <c:ext xmlns:c16="http://schemas.microsoft.com/office/drawing/2014/chart" uri="{C3380CC4-5D6E-409C-BE32-E72D297353CC}">
              <c16:uniqueId val="{00000004-6A22-43EB-8C97-D8A02729A6A8}"/>
            </c:ext>
          </c:extLst>
        </c:ser>
        <c:ser>
          <c:idx val="5"/>
          <c:order val="5"/>
          <c:tx>
            <c:strRef>
              <c:f>ADBE!$A$12</c:f>
              <c:strCache>
                <c:ptCount val="1"/>
                <c:pt idx="0">
                  <c:v>45685</c:v>
                </c:pt>
              </c:strCache>
            </c:strRef>
          </c:tx>
          <c:spPr>
            <a:solidFill>
              <a:schemeClr val="accent6"/>
            </a:solidFill>
            <a:ln>
              <a:noFill/>
            </a:ln>
            <a:effectLst/>
          </c:spPr>
          <c:invertIfNegative val="0"/>
          <c:cat>
            <c:strRef>
              <c:f>ADBE!$B$6:$F$6</c:f>
              <c:strCache>
                <c:ptCount val="5"/>
                <c:pt idx="0">
                  <c:v>Volume</c:v>
                </c:pt>
                <c:pt idx="1">
                  <c:v>Open</c:v>
                </c:pt>
                <c:pt idx="2">
                  <c:v>High</c:v>
                </c:pt>
                <c:pt idx="3">
                  <c:v>Low</c:v>
                </c:pt>
                <c:pt idx="4">
                  <c:v>Close</c:v>
                </c:pt>
              </c:strCache>
            </c:strRef>
          </c:cat>
          <c:val>
            <c:numRef>
              <c:f>ADBE!$B$12:$F$12</c:f>
              <c:numCache>
                <c:formatCode>_([$$-409]* #,##0.00_);_([$$-409]* \(#,##0.00\);_([$$-409]* "-"??_);_(@_)</c:formatCode>
                <c:ptCount val="5"/>
                <c:pt idx="0" formatCode="#,##0">
                  <c:v>5376392</c:v>
                </c:pt>
                <c:pt idx="1">
                  <c:v>436.27</c:v>
                </c:pt>
                <c:pt idx="2">
                  <c:v>445.80500000000001</c:v>
                </c:pt>
                <c:pt idx="3">
                  <c:v>431.64</c:v>
                </c:pt>
                <c:pt idx="4">
                  <c:v>442.84</c:v>
                </c:pt>
              </c:numCache>
            </c:numRef>
          </c:val>
          <c:extLst>
            <c:ext xmlns:c16="http://schemas.microsoft.com/office/drawing/2014/chart" uri="{C3380CC4-5D6E-409C-BE32-E72D297353CC}">
              <c16:uniqueId val="{00000005-6A22-43EB-8C97-D8A02729A6A8}"/>
            </c:ext>
          </c:extLst>
        </c:ser>
        <c:ser>
          <c:idx val="6"/>
          <c:order val="6"/>
          <c:tx>
            <c:strRef>
              <c:f>ADBE!$A$13</c:f>
              <c:strCache>
                <c:ptCount val="1"/>
                <c:pt idx="0">
                  <c:v>45686</c:v>
                </c:pt>
              </c:strCache>
            </c:strRef>
          </c:tx>
          <c:spPr>
            <a:solidFill>
              <a:schemeClr val="accent1">
                <a:lumMod val="6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ADBE!$B$13:$F$13</c:f>
              <c:numCache>
                <c:formatCode>_([$$-409]* #,##0.00_);_([$$-409]* \(#,##0.00\);_([$$-409]* "-"??_);_(@_)</c:formatCode>
                <c:ptCount val="5"/>
                <c:pt idx="0" formatCode="#,##0">
                  <c:v>2997604</c:v>
                </c:pt>
                <c:pt idx="1">
                  <c:v>439.92</c:v>
                </c:pt>
                <c:pt idx="2">
                  <c:v>444.36</c:v>
                </c:pt>
                <c:pt idx="3">
                  <c:v>438.82499999999999</c:v>
                </c:pt>
                <c:pt idx="4">
                  <c:v>441.68</c:v>
                </c:pt>
              </c:numCache>
            </c:numRef>
          </c:val>
          <c:extLst>
            <c:ext xmlns:c16="http://schemas.microsoft.com/office/drawing/2014/chart" uri="{C3380CC4-5D6E-409C-BE32-E72D297353CC}">
              <c16:uniqueId val="{00000006-6A22-43EB-8C97-D8A02729A6A8}"/>
            </c:ext>
          </c:extLst>
        </c:ser>
        <c:ser>
          <c:idx val="7"/>
          <c:order val="7"/>
          <c:tx>
            <c:strRef>
              <c:f>ADBE!$A$14</c:f>
              <c:strCache>
                <c:ptCount val="1"/>
                <c:pt idx="0">
                  <c:v>45687</c:v>
                </c:pt>
              </c:strCache>
            </c:strRef>
          </c:tx>
          <c:spPr>
            <a:solidFill>
              <a:schemeClr val="accent2">
                <a:lumMod val="6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ADBE!$B$14:$F$14</c:f>
              <c:numCache>
                <c:formatCode>_([$$-409]* #,##0.00_);_([$$-409]* \(#,##0.00\);_([$$-409]* "-"??_);_(@_)</c:formatCode>
                <c:ptCount val="5"/>
                <c:pt idx="0" formatCode="#,##0">
                  <c:v>3290128</c:v>
                </c:pt>
                <c:pt idx="1">
                  <c:v>439.67</c:v>
                </c:pt>
                <c:pt idx="2">
                  <c:v>448.42</c:v>
                </c:pt>
                <c:pt idx="3">
                  <c:v>439.23</c:v>
                </c:pt>
                <c:pt idx="4">
                  <c:v>446</c:v>
                </c:pt>
              </c:numCache>
            </c:numRef>
          </c:val>
          <c:extLst>
            <c:ext xmlns:c16="http://schemas.microsoft.com/office/drawing/2014/chart" uri="{C3380CC4-5D6E-409C-BE32-E72D297353CC}">
              <c16:uniqueId val="{00000007-6A22-43EB-8C97-D8A02729A6A8}"/>
            </c:ext>
          </c:extLst>
        </c:ser>
        <c:ser>
          <c:idx val="8"/>
          <c:order val="8"/>
          <c:tx>
            <c:strRef>
              <c:f>ADBE!$A$15</c:f>
              <c:strCache>
                <c:ptCount val="1"/>
                <c:pt idx="0">
                  <c:v>45688</c:v>
                </c:pt>
              </c:strCache>
            </c:strRef>
          </c:tx>
          <c:spPr>
            <a:solidFill>
              <a:schemeClr val="accent3">
                <a:lumMod val="6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ADBE!$B$15:$F$15</c:f>
              <c:numCache>
                <c:formatCode>_([$$-409]* #,##0.00_);_([$$-409]* \(#,##0.00\);_([$$-409]* "-"??_);_(@_)</c:formatCode>
                <c:ptCount val="5"/>
                <c:pt idx="0" formatCode="#,##0">
                  <c:v>4689083</c:v>
                </c:pt>
                <c:pt idx="1">
                  <c:v>446.97500000000002</c:v>
                </c:pt>
                <c:pt idx="2">
                  <c:v>447.0095</c:v>
                </c:pt>
                <c:pt idx="3">
                  <c:v>435.83</c:v>
                </c:pt>
                <c:pt idx="4">
                  <c:v>437.45</c:v>
                </c:pt>
              </c:numCache>
            </c:numRef>
          </c:val>
          <c:extLst>
            <c:ext xmlns:c16="http://schemas.microsoft.com/office/drawing/2014/chart" uri="{C3380CC4-5D6E-409C-BE32-E72D297353CC}">
              <c16:uniqueId val="{00000008-6A22-43EB-8C97-D8A02729A6A8}"/>
            </c:ext>
          </c:extLst>
        </c:ser>
        <c:ser>
          <c:idx val="9"/>
          <c:order val="9"/>
          <c:tx>
            <c:strRef>
              <c:f>ADBE!$A$16</c:f>
              <c:strCache>
                <c:ptCount val="1"/>
                <c:pt idx="0">
                  <c:v>45691</c:v>
                </c:pt>
              </c:strCache>
            </c:strRef>
          </c:tx>
          <c:spPr>
            <a:solidFill>
              <a:schemeClr val="accent4">
                <a:lumMod val="6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ADBE!$B$16:$F$16</c:f>
              <c:numCache>
                <c:formatCode>_([$$-409]* #,##0.00_);_([$$-409]* \(#,##0.00\);_([$$-409]* "-"??_);_(@_)</c:formatCode>
                <c:ptCount val="5"/>
                <c:pt idx="0" formatCode="#,##0">
                  <c:v>3348717</c:v>
                </c:pt>
                <c:pt idx="1">
                  <c:v>437.8</c:v>
                </c:pt>
                <c:pt idx="2">
                  <c:v>442.74</c:v>
                </c:pt>
                <c:pt idx="3">
                  <c:v>430.88</c:v>
                </c:pt>
                <c:pt idx="4">
                  <c:v>438.6</c:v>
                </c:pt>
              </c:numCache>
            </c:numRef>
          </c:val>
          <c:extLst>
            <c:ext xmlns:c16="http://schemas.microsoft.com/office/drawing/2014/chart" uri="{C3380CC4-5D6E-409C-BE32-E72D297353CC}">
              <c16:uniqueId val="{00000009-6A22-43EB-8C97-D8A02729A6A8}"/>
            </c:ext>
          </c:extLst>
        </c:ser>
        <c:ser>
          <c:idx val="10"/>
          <c:order val="10"/>
          <c:tx>
            <c:strRef>
              <c:f>ADBE!$A$17</c:f>
              <c:strCache>
                <c:ptCount val="1"/>
                <c:pt idx="0">
                  <c:v>45692</c:v>
                </c:pt>
              </c:strCache>
            </c:strRef>
          </c:tx>
          <c:spPr>
            <a:solidFill>
              <a:schemeClr val="accent5">
                <a:lumMod val="6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ADBE!$B$17:$F$17</c:f>
              <c:numCache>
                <c:formatCode>_([$$-409]* #,##0.00_);_([$$-409]* \(#,##0.00\);_([$$-409]* "-"??_);_(@_)</c:formatCode>
                <c:ptCount val="5"/>
                <c:pt idx="0" formatCode="#,##0">
                  <c:v>2647701</c:v>
                </c:pt>
                <c:pt idx="1">
                  <c:v>435.43</c:v>
                </c:pt>
                <c:pt idx="2">
                  <c:v>443.58</c:v>
                </c:pt>
                <c:pt idx="3">
                  <c:v>434.26</c:v>
                </c:pt>
                <c:pt idx="4">
                  <c:v>440.23</c:v>
                </c:pt>
              </c:numCache>
            </c:numRef>
          </c:val>
          <c:extLst>
            <c:ext xmlns:c16="http://schemas.microsoft.com/office/drawing/2014/chart" uri="{C3380CC4-5D6E-409C-BE32-E72D297353CC}">
              <c16:uniqueId val="{0000000A-6A22-43EB-8C97-D8A02729A6A8}"/>
            </c:ext>
          </c:extLst>
        </c:ser>
        <c:ser>
          <c:idx val="11"/>
          <c:order val="11"/>
          <c:tx>
            <c:strRef>
              <c:f>ADBE!$A$18</c:f>
              <c:strCache>
                <c:ptCount val="1"/>
                <c:pt idx="0">
                  <c:v>45693</c:v>
                </c:pt>
              </c:strCache>
            </c:strRef>
          </c:tx>
          <c:spPr>
            <a:solidFill>
              <a:schemeClr val="accent6">
                <a:lumMod val="6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ADBE!$B$18:$F$18</c:f>
              <c:numCache>
                <c:formatCode>_([$$-409]* #,##0.00_);_([$$-409]* \(#,##0.00\);_([$$-409]* "-"??_);_(@_)</c:formatCode>
                <c:ptCount val="5"/>
                <c:pt idx="0" formatCode="#,##0">
                  <c:v>2938540</c:v>
                </c:pt>
                <c:pt idx="1">
                  <c:v>440.75</c:v>
                </c:pt>
                <c:pt idx="2">
                  <c:v>444.95</c:v>
                </c:pt>
                <c:pt idx="3">
                  <c:v>436.27</c:v>
                </c:pt>
                <c:pt idx="4">
                  <c:v>437.63</c:v>
                </c:pt>
              </c:numCache>
            </c:numRef>
          </c:val>
          <c:extLst>
            <c:ext xmlns:c16="http://schemas.microsoft.com/office/drawing/2014/chart" uri="{C3380CC4-5D6E-409C-BE32-E72D297353CC}">
              <c16:uniqueId val="{0000000B-6A22-43EB-8C97-D8A02729A6A8}"/>
            </c:ext>
          </c:extLst>
        </c:ser>
        <c:ser>
          <c:idx val="12"/>
          <c:order val="12"/>
          <c:tx>
            <c:strRef>
              <c:f>ADBE!$A$19</c:f>
              <c:strCache>
                <c:ptCount val="1"/>
                <c:pt idx="0">
                  <c:v>45694</c:v>
                </c:pt>
              </c:strCache>
            </c:strRef>
          </c:tx>
          <c:spPr>
            <a:solidFill>
              <a:schemeClr val="accent1">
                <a:lumMod val="80000"/>
                <a:lumOff val="2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ADBE!$B$19:$F$19</c:f>
              <c:numCache>
                <c:formatCode>_([$$-409]* #,##0.00_);_([$$-409]* \(#,##0.00\);_([$$-409]* "-"??_);_(@_)</c:formatCode>
                <c:ptCount val="5"/>
                <c:pt idx="0" formatCode="#,##0">
                  <c:v>2568120</c:v>
                </c:pt>
                <c:pt idx="1">
                  <c:v>437.63</c:v>
                </c:pt>
                <c:pt idx="2">
                  <c:v>439.96</c:v>
                </c:pt>
                <c:pt idx="3">
                  <c:v>434.35</c:v>
                </c:pt>
                <c:pt idx="4">
                  <c:v>435.4</c:v>
                </c:pt>
              </c:numCache>
            </c:numRef>
          </c:val>
          <c:extLst>
            <c:ext xmlns:c16="http://schemas.microsoft.com/office/drawing/2014/chart" uri="{C3380CC4-5D6E-409C-BE32-E72D297353CC}">
              <c16:uniqueId val="{0000000C-6A22-43EB-8C97-D8A02729A6A8}"/>
            </c:ext>
          </c:extLst>
        </c:ser>
        <c:ser>
          <c:idx val="13"/>
          <c:order val="13"/>
          <c:tx>
            <c:strRef>
              <c:f>ADBE!$A$20</c:f>
              <c:strCache>
                <c:ptCount val="1"/>
                <c:pt idx="0">
                  <c:v>45695</c:v>
                </c:pt>
              </c:strCache>
            </c:strRef>
          </c:tx>
          <c:spPr>
            <a:solidFill>
              <a:schemeClr val="accent2">
                <a:lumMod val="80000"/>
                <a:lumOff val="2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ADBE!$B$20:$F$20</c:f>
              <c:numCache>
                <c:formatCode>_([$$-409]* #,##0.00_);_([$$-409]* \(#,##0.00\);_([$$-409]* "-"??_);_(@_)</c:formatCode>
                <c:ptCount val="5"/>
                <c:pt idx="0" formatCode="#,##0">
                  <c:v>2693470</c:v>
                </c:pt>
                <c:pt idx="1">
                  <c:v>436.24</c:v>
                </c:pt>
                <c:pt idx="2">
                  <c:v>441</c:v>
                </c:pt>
                <c:pt idx="3">
                  <c:v>432.41</c:v>
                </c:pt>
                <c:pt idx="4">
                  <c:v>433.07</c:v>
                </c:pt>
              </c:numCache>
            </c:numRef>
          </c:val>
          <c:extLst>
            <c:ext xmlns:c16="http://schemas.microsoft.com/office/drawing/2014/chart" uri="{C3380CC4-5D6E-409C-BE32-E72D297353CC}">
              <c16:uniqueId val="{0000000D-6A22-43EB-8C97-D8A02729A6A8}"/>
            </c:ext>
          </c:extLst>
        </c:ser>
        <c:ser>
          <c:idx val="14"/>
          <c:order val="14"/>
          <c:tx>
            <c:strRef>
              <c:f>ADBE!$A$21</c:f>
              <c:strCache>
                <c:ptCount val="1"/>
                <c:pt idx="0">
                  <c:v>45698</c:v>
                </c:pt>
              </c:strCache>
            </c:strRef>
          </c:tx>
          <c:spPr>
            <a:solidFill>
              <a:schemeClr val="accent3">
                <a:lumMod val="80000"/>
                <a:lumOff val="2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ADBE!$B$21:$F$21</c:f>
              <c:numCache>
                <c:formatCode>_([$$-409]* #,##0.00_);_([$$-409]* \(#,##0.00\);_([$$-409]* "-"??_);_(@_)</c:formatCode>
                <c:ptCount val="5"/>
                <c:pt idx="0" formatCode="#,##0">
                  <c:v>3946729</c:v>
                </c:pt>
                <c:pt idx="1">
                  <c:v>439.25</c:v>
                </c:pt>
                <c:pt idx="2">
                  <c:v>453.37</c:v>
                </c:pt>
                <c:pt idx="3">
                  <c:v>439</c:v>
                </c:pt>
                <c:pt idx="4">
                  <c:v>451.1</c:v>
                </c:pt>
              </c:numCache>
            </c:numRef>
          </c:val>
          <c:extLst>
            <c:ext xmlns:c16="http://schemas.microsoft.com/office/drawing/2014/chart" uri="{C3380CC4-5D6E-409C-BE32-E72D297353CC}">
              <c16:uniqueId val="{0000000E-6A22-43EB-8C97-D8A02729A6A8}"/>
            </c:ext>
          </c:extLst>
        </c:ser>
        <c:ser>
          <c:idx val="15"/>
          <c:order val="15"/>
          <c:tx>
            <c:strRef>
              <c:f>ADBE!$A$22</c:f>
              <c:strCache>
                <c:ptCount val="1"/>
                <c:pt idx="0">
                  <c:v>45699</c:v>
                </c:pt>
              </c:strCache>
            </c:strRef>
          </c:tx>
          <c:spPr>
            <a:solidFill>
              <a:schemeClr val="accent4">
                <a:lumMod val="80000"/>
                <a:lumOff val="2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ADBE!$B$22:$F$22</c:f>
              <c:numCache>
                <c:formatCode>_([$$-409]* #,##0.00_);_([$$-409]* \(#,##0.00\);_([$$-409]* "-"??_);_(@_)</c:formatCode>
                <c:ptCount val="5"/>
                <c:pt idx="0" formatCode="#,##0">
                  <c:v>3256999</c:v>
                </c:pt>
                <c:pt idx="1">
                  <c:v>449</c:v>
                </c:pt>
                <c:pt idx="2">
                  <c:v>461.54899999999998</c:v>
                </c:pt>
                <c:pt idx="3">
                  <c:v>448.29</c:v>
                </c:pt>
                <c:pt idx="4">
                  <c:v>458.82</c:v>
                </c:pt>
              </c:numCache>
            </c:numRef>
          </c:val>
          <c:extLst>
            <c:ext xmlns:c16="http://schemas.microsoft.com/office/drawing/2014/chart" uri="{C3380CC4-5D6E-409C-BE32-E72D297353CC}">
              <c16:uniqueId val="{0000000F-6A22-43EB-8C97-D8A02729A6A8}"/>
            </c:ext>
          </c:extLst>
        </c:ser>
        <c:ser>
          <c:idx val="16"/>
          <c:order val="16"/>
          <c:tx>
            <c:strRef>
              <c:f>ADBE!$A$23</c:f>
              <c:strCache>
                <c:ptCount val="1"/>
                <c:pt idx="0">
                  <c:v>45700</c:v>
                </c:pt>
              </c:strCache>
            </c:strRef>
          </c:tx>
          <c:spPr>
            <a:solidFill>
              <a:schemeClr val="accent5">
                <a:lumMod val="80000"/>
                <a:lumOff val="2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ADBE!$B$23:$F$23</c:f>
              <c:numCache>
                <c:formatCode>_([$$-409]* #,##0.00_);_([$$-409]* \(#,##0.00\);_([$$-409]* "-"??_);_(@_)</c:formatCode>
                <c:ptCount val="5"/>
                <c:pt idx="0" formatCode="#,##0">
                  <c:v>3308534</c:v>
                </c:pt>
                <c:pt idx="1">
                  <c:v>458</c:v>
                </c:pt>
                <c:pt idx="2">
                  <c:v>463</c:v>
                </c:pt>
                <c:pt idx="3">
                  <c:v>451.3</c:v>
                </c:pt>
                <c:pt idx="4">
                  <c:v>462.76</c:v>
                </c:pt>
              </c:numCache>
            </c:numRef>
          </c:val>
          <c:extLst>
            <c:ext xmlns:c16="http://schemas.microsoft.com/office/drawing/2014/chart" uri="{C3380CC4-5D6E-409C-BE32-E72D297353CC}">
              <c16:uniqueId val="{00000010-6A22-43EB-8C97-D8A02729A6A8}"/>
            </c:ext>
          </c:extLst>
        </c:ser>
        <c:ser>
          <c:idx val="17"/>
          <c:order val="17"/>
          <c:tx>
            <c:strRef>
              <c:f>ADBE!$A$24</c:f>
              <c:strCache>
                <c:ptCount val="1"/>
                <c:pt idx="0">
                  <c:v>45701</c:v>
                </c:pt>
              </c:strCache>
            </c:strRef>
          </c:tx>
          <c:spPr>
            <a:solidFill>
              <a:schemeClr val="accent6">
                <a:lumMod val="80000"/>
                <a:lumOff val="2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ADBE!$B$24:$F$24</c:f>
              <c:numCache>
                <c:formatCode>_([$$-409]* #,##0.00_);_([$$-409]* \(#,##0.00\);_([$$-409]* "-"??_);_(@_)</c:formatCode>
                <c:ptCount val="5"/>
                <c:pt idx="0" formatCode="#,##0">
                  <c:v>2794395</c:v>
                </c:pt>
                <c:pt idx="1">
                  <c:v>465.21</c:v>
                </c:pt>
                <c:pt idx="2">
                  <c:v>465.69990000000001</c:v>
                </c:pt>
                <c:pt idx="3">
                  <c:v>457.03</c:v>
                </c:pt>
                <c:pt idx="4">
                  <c:v>459.22</c:v>
                </c:pt>
              </c:numCache>
            </c:numRef>
          </c:val>
          <c:extLst>
            <c:ext xmlns:c16="http://schemas.microsoft.com/office/drawing/2014/chart" uri="{C3380CC4-5D6E-409C-BE32-E72D297353CC}">
              <c16:uniqueId val="{00000011-6A22-43EB-8C97-D8A02729A6A8}"/>
            </c:ext>
          </c:extLst>
        </c:ser>
        <c:ser>
          <c:idx val="18"/>
          <c:order val="18"/>
          <c:tx>
            <c:strRef>
              <c:f>ADBE!$A$25</c:f>
              <c:strCache>
                <c:ptCount val="1"/>
                <c:pt idx="0">
                  <c:v>45702</c:v>
                </c:pt>
              </c:strCache>
            </c:strRef>
          </c:tx>
          <c:spPr>
            <a:solidFill>
              <a:schemeClr val="accent1">
                <a:lumMod val="8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ADBE!$B$25:$F$25</c:f>
              <c:numCache>
                <c:formatCode>_([$$-409]* #,##0.00_);_([$$-409]* \(#,##0.00\);_([$$-409]* "-"??_);_(@_)</c:formatCode>
                <c:ptCount val="5"/>
                <c:pt idx="0" formatCode="#,##0">
                  <c:v>2622973</c:v>
                </c:pt>
                <c:pt idx="1">
                  <c:v>463.35</c:v>
                </c:pt>
                <c:pt idx="2">
                  <c:v>464.99</c:v>
                </c:pt>
                <c:pt idx="3">
                  <c:v>458</c:v>
                </c:pt>
                <c:pt idx="4">
                  <c:v>460.16</c:v>
                </c:pt>
              </c:numCache>
            </c:numRef>
          </c:val>
          <c:extLst>
            <c:ext xmlns:c16="http://schemas.microsoft.com/office/drawing/2014/chart" uri="{C3380CC4-5D6E-409C-BE32-E72D297353CC}">
              <c16:uniqueId val="{00000012-6A22-43EB-8C97-D8A02729A6A8}"/>
            </c:ext>
          </c:extLst>
        </c:ser>
        <c:ser>
          <c:idx val="19"/>
          <c:order val="19"/>
          <c:tx>
            <c:strRef>
              <c:f>ADBE!$A$26</c:f>
              <c:strCache>
                <c:ptCount val="1"/>
                <c:pt idx="0">
                  <c:v>45706</c:v>
                </c:pt>
              </c:strCache>
            </c:strRef>
          </c:tx>
          <c:spPr>
            <a:solidFill>
              <a:schemeClr val="accent2">
                <a:lumMod val="80000"/>
              </a:schemeClr>
            </a:solidFill>
            <a:ln>
              <a:noFill/>
            </a:ln>
            <a:effectLst/>
          </c:spPr>
          <c:invertIfNegative val="0"/>
          <c:cat>
            <c:strRef>
              <c:f>ADBE!$B$6:$F$6</c:f>
              <c:strCache>
                <c:ptCount val="5"/>
                <c:pt idx="0">
                  <c:v>Volume</c:v>
                </c:pt>
                <c:pt idx="1">
                  <c:v>Open</c:v>
                </c:pt>
                <c:pt idx="2">
                  <c:v>High</c:v>
                </c:pt>
                <c:pt idx="3">
                  <c:v>Low</c:v>
                </c:pt>
                <c:pt idx="4">
                  <c:v>Close</c:v>
                </c:pt>
              </c:strCache>
            </c:strRef>
          </c:cat>
          <c:val>
            <c:numRef>
              <c:f>ADBE!$B$26:$F$26</c:f>
              <c:numCache>
                <c:formatCode>_([$$-409]* #,##0.00_);_([$$-409]* \(#,##0.00\);_([$$-409]* "-"??_);_(@_)</c:formatCode>
                <c:ptCount val="5"/>
                <c:pt idx="0" formatCode="#,##0">
                  <c:v>2973775</c:v>
                </c:pt>
                <c:pt idx="1">
                  <c:v>462.65</c:v>
                </c:pt>
                <c:pt idx="2">
                  <c:v>464.33</c:v>
                </c:pt>
                <c:pt idx="3">
                  <c:v>453.07</c:v>
                </c:pt>
                <c:pt idx="4">
                  <c:v>464.11</c:v>
                </c:pt>
              </c:numCache>
            </c:numRef>
          </c:val>
          <c:extLst>
            <c:ext xmlns:c16="http://schemas.microsoft.com/office/drawing/2014/chart" uri="{C3380CC4-5D6E-409C-BE32-E72D297353CC}">
              <c16:uniqueId val="{00000013-6A22-43EB-8C97-D8A02729A6A8}"/>
            </c:ext>
          </c:extLst>
        </c:ser>
        <c:dLbls>
          <c:showLegendKey val="0"/>
          <c:showVal val="0"/>
          <c:showCatName val="0"/>
          <c:showSerName val="0"/>
          <c:showPercent val="0"/>
          <c:showBubbleSize val="0"/>
        </c:dLbls>
        <c:gapWidth val="150"/>
        <c:axId val="669022415"/>
        <c:axId val="669041135"/>
      </c:barChart>
      <c:catAx>
        <c:axId val="669022415"/>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41135"/>
        <c:crosses val="autoZero"/>
        <c:auto val="1"/>
        <c:lblAlgn val="ctr"/>
        <c:lblOffset val="100"/>
        <c:noMultiLvlLbl val="1"/>
      </c:catAx>
      <c:valAx>
        <c:axId val="669041135"/>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22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HK"/>
              <a:t>Close Last 12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ADBE!$C$4:$IQ$4</c:f>
              <c:numCache>
                <c:formatCode>_([$$-409]* #,##0.00_);_([$$-409]* \(#,##0.00\);_([$$-409]* "-"??_);_(@_)</c:formatCode>
                <c:ptCount val="249"/>
                <c:pt idx="0">
                  <c:v>541.91</c:v>
                </c:pt>
                <c:pt idx="1">
                  <c:v>538.52</c:v>
                </c:pt>
                <c:pt idx="2">
                  <c:v>537.57000000000005</c:v>
                </c:pt>
                <c:pt idx="3">
                  <c:v>553.44000000000005</c:v>
                </c:pt>
                <c:pt idx="4">
                  <c:v>560.48</c:v>
                </c:pt>
                <c:pt idx="5">
                  <c:v>552.49</c:v>
                </c:pt>
                <c:pt idx="6">
                  <c:v>551.82000000000005</c:v>
                </c:pt>
                <c:pt idx="7">
                  <c:v>560.28</c:v>
                </c:pt>
                <c:pt idx="8">
                  <c:v>570.92999999999995</c:v>
                </c:pt>
                <c:pt idx="9">
                  <c:v>567.94000000000005</c:v>
                </c:pt>
                <c:pt idx="10">
                  <c:v>544.84</c:v>
                </c:pt>
                <c:pt idx="11">
                  <c:v>543.09</c:v>
                </c:pt>
                <c:pt idx="12">
                  <c:v>556.04</c:v>
                </c:pt>
                <c:pt idx="13">
                  <c:v>551.69000000000005</c:v>
                </c:pt>
                <c:pt idx="14">
                  <c:v>560.41999999999996</c:v>
                </c:pt>
                <c:pt idx="15">
                  <c:v>579.14</c:v>
                </c:pt>
                <c:pt idx="16">
                  <c:v>573.54999999999995</c:v>
                </c:pt>
                <c:pt idx="17">
                  <c:v>570.45000000000005</c:v>
                </c:pt>
                <c:pt idx="18">
                  <c:v>492.46</c:v>
                </c:pt>
                <c:pt idx="19">
                  <c:v>513.86</c:v>
                </c:pt>
                <c:pt idx="20">
                  <c:v>521.19000000000005</c:v>
                </c:pt>
                <c:pt idx="21">
                  <c:v>519.14</c:v>
                </c:pt>
                <c:pt idx="22">
                  <c:v>511.25</c:v>
                </c:pt>
                <c:pt idx="23">
                  <c:v>499.52</c:v>
                </c:pt>
                <c:pt idx="24">
                  <c:v>507.23</c:v>
                </c:pt>
                <c:pt idx="25">
                  <c:v>507.6</c:v>
                </c:pt>
                <c:pt idx="26">
                  <c:v>504.4</c:v>
                </c:pt>
                <c:pt idx="27">
                  <c:v>504.6</c:v>
                </c:pt>
                <c:pt idx="28">
                  <c:v>502.09</c:v>
                </c:pt>
                <c:pt idx="29">
                  <c:v>499.21</c:v>
                </c:pt>
                <c:pt idx="30">
                  <c:v>497.01</c:v>
                </c:pt>
                <c:pt idx="31">
                  <c:v>487.11</c:v>
                </c:pt>
                <c:pt idx="32">
                  <c:v>485.12</c:v>
                </c:pt>
                <c:pt idx="33">
                  <c:v>484.28</c:v>
                </c:pt>
                <c:pt idx="34">
                  <c:v>492.55</c:v>
                </c:pt>
                <c:pt idx="35">
                  <c:v>487.22</c:v>
                </c:pt>
                <c:pt idx="36">
                  <c:v>484.28</c:v>
                </c:pt>
                <c:pt idx="37">
                  <c:v>474.09</c:v>
                </c:pt>
                <c:pt idx="38">
                  <c:v>470.1</c:v>
                </c:pt>
                <c:pt idx="39">
                  <c:v>476.22</c:v>
                </c:pt>
                <c:pt idx="40">
                  <c:v>474.45</c:v>
                </c:pt>
                <c:pt idx="41">
                  <c:v>473.18</c:v>
                </c:pt>
                <c:pt idx="42">
                  <c:v>465.02</c:v>
                </c:pt>
                <c:pt idx="43">
                  <c:v>466.89</c:v>
                </c:pt>
                <c:pt idx="44">
                  <c:v>472.9</c:v>
                </c:pt>
                <c:pt idx="45">
                  <c:v>477.12</c:v>
                </c:pt>
                <c:pt idx="46">
                  <c:v>473.44</c:v>
                </c:pt>
                <c:pt idx="47">
                  <c:v>477.56</c:v>
                </c:pt>
                <c:pt idx="48">
                  <c:v>473.07</c:v>
                </c:pt>
                <c:pt idx="49">
                  <c:v>462.83</c:v>
                </c:pt>
                <c:pt idx="50">
                  <c:v>469.39</c:v>
                </c:pt>
                <c:pt idx="51">
                  <c:v>476.57</c:v>
                </c:pt>
                <c:pt idx="52">
                  <c:v>486.18</c:v>
                </c:pt>
                <c:pt idx="53">
                  <c:v>493.59</c:v>
                </c:pt>
                <c:pt idx="54">
                  <c:v>492.27</c:v>
                </c:pt>
                <c:pt idx="55">
                  <c:v>488.1</c:v>
                </c:pt>
                <c:pt idx="56">
                  <c:v>482.65</c:v>
                </c:pt>
                <c:pt idx="57">
                  <c:v>482.29</c:v>
                </c:pt>
                <c:pt idx="58">
                  <c:v>483.11</c:v>
                </c:pt>
                <c:pt idx="59">
                  <c:v>475.95</c:v>
                </c:pt>
                <c:pt idx="60">
                  <c:v>485.35</c:v>
                </c:pt>
                <c:pt idx="61">
                  <c:v>482.88</c:v>
                </c:pt>
                <c:pt idx="62">
                  <c:v>483.43</c:v>
                </c:pt>
                <c:pt idx="63">
                  <c:v>484.69</c:v>
                </c:pt>
                <c:pt idx="64">
                  <c:v>481.85</c:v>
                </c:pt>
                <c:pt idx="65">
                  <c:v>483.93</c:v>
                </c:pt>
                <c:pt idx="66">
                  <c:v>483.31</c:v>
                </c:pt>
                <c:pt idx="67">
                  <c:v>475.43</c:v>
                </c:pt>
                <c:pt idx="68">
                  <c:v>478.43</c:v>
                </c:pt>
                <c:pt idx="69">
                  <c:v>477.6</c:v>
                </c:pt>
                <c:pt idx="70">
                  <c:v>445.87</c:v>
                </c:pt>
                <c:pt idx="71">
                  <c:v>444.76</c:v>
                </c:pt>
                <c:pt idx="72">
                  <c:v>439.02</c:v>
                </c:pt>
                <c:pt idx="73">
                  <c:v>448.37</c:v>
                </c:pt>
                <c:pt idx="74">
                  <c:v>455.8</c:v>
                </c:pt>
                <c:pt idx="75">
                  <c:v>458.13</c:v>
                </c:pt>
                <c:pt idx="76">
                  <c:v>465.43</c:v>
                </c:pt>
                <c:pt idx="77">
                  <c:v>459.94</c:v>
                </c:pt>
                <c:pt idx="78">
                  <c:v>462.69</c:v>
                </c:pt>
                <c:pt idx="79">
                  <c:v>459.87</c:v>
                </c:pt>
                <c:pt idx="80">
                  <c:v>458.74</c:v>
                </c:pt>
                <c:pt idx="81">
                  <c:v>525.30999999999995</c:v>
                </c:pt>
                <c:pt idx="82">
                  <c:v>518.74</c:v>
                </c:pt>
                <c:pt idx="83">
                  <c:v>522.25</c:v>
                </c:pt>
                <c:pt idx="84">
                  <c:v>522.95000000000005</c:v>
                </c:pt>
                <c:pt idx="85">
                  <c:v>533.44000000000005</c:v>
                </c:pt>
                <c:pt idx="86">
                  <c:v>524.16999999999996</c:v>
                </c:pt>
                <c:pt idx="87">
                  <c:v>526.88</c:v>
                </c:pt>
                <c:pt idx="88">
                  <c:v>528.66</c:v>
                </c:pt>
                <c:pt idx="89">
                  <c:v>546.76</c:v>
                </c:pt>
                <c:pt idx="90">
                  <c:v>555.54</c:v>
                </c:pt>
                <c:pt idx="91">
                  <c:v>560.01</c:v>
                </c:pt>
                <c:pt idx="92">
                  <c:v>567.71</c:v>
                </c:pt>
                <c:pt idx="93">
                  <c:v>570.15</c:v>
                </c:pt>
                <c:pt idx="94">
                  <c:v>578.34</c:v>
                </c:pt>
                <c:pt idx="95">
                  <c:v>575.4</c:v>
                </c:pt>
                <c:pt idx="96">
                  <c:v>566.02</c:v>
                </c:pt>
                <c:pt idx="97">
                  <c:v>564.54999999999995</c:v>
                </c:pt>
                <c:pt idx="98">
                  <c:v>557.63</c:v>
                </c:pt>
                <c:pt idx="99">
                  <c:v>559.04999999999995</c:v>
                </c:pt>
                <c:pt idx="100">
                  <c:v>565.71</c:v>
                </c:pt>
                <c:pt idx="101">
                  <c:v>566.54</c:v>
                </c:pt>
                <c:pt idx="102">
                  <c:v>563.09</c:v>
                </c:pt>
                <c:pt idx="103">
                  <c:v>556.85</c:v>
                </c:pt>
                <c:pt idx="104">
                  <c:v>551</c:v>
                </c:pt>
                <c:pt idx="105">
                  <c:v>554.82000000000005</c:v>
                </c:pt>
                <c:pt idx="106">
                  <c:v>546.01</c:v>
                </c:pt>
                <c:pt idx="107">
                  <c:v>531.04</c:v>
                </c:pt>
                <c:pt idx="108">
                  <c:v>532.15</c:v>
                </c:pt>
                <c:pt idx="109">
                  <c:v>542.44000000000005</c:v>
                </c:pt>
                <c:pt idx="110">
                  <c:v>536.61</c:v>
                </c:pt>
                <c:pt idx="111">
                  <c:v>538.71</c:v>
                </c:pt>
                <c:pt idx="112">
                  <c:v>551.65</c:v>
                </c:pt>
                <c:pt idx="113">
                  <c:v>546.41</c:v>
                </c:pt>
                <c:pt idx="114">
                  <c:v>526.16999999999996</c:v>
                </c:pt>
                <c:pt idx="115">
                  <c:v>509.32</c:v>
                </c:pt>
                <c:pt idx="116">
                  <c:v>514.20000000000005</c:v>
                </c:pt>
                <c:pt idx="117">
                  <c:v>513.62</c:v>
                </c:pt>
                <c:pt idx="118">
                  <c:v>530.24</c:v>
                </c:pt>
                <c:pt idx="119">
                  <c:v>536.29999999999995</c:v>
                </c:pt>
                <c:pt idx="120">
                  <c:v>530.92999999999995</c:v>
                </c:pt>
                <c:pt idx="121">
                  <c:v>535.22</c:v>
                </c:pt>
                <c:pt idx="122">
                  <c:v>539.79</c:v>
                </c:pt>
                <c:pt idx="123">
                  <c:v>554.16</c:v>
                </c:pt>
                <c:pt idx="124">
                  <c:v>553.46</c:v>
                </c:pt>
                <c:pt idx="125">
                  <c:v>563.12</c:v>
                </c:pt>
                <c:pt idx="126">
                  <c:v>562.25</c:v>
                </c:pt>
                <c:pt idx="127">
                  <c:v>565.79</c:v>
                </c:pt>
                <c:pt idx="128">
                  <c:v>557.44000000000005</c:v>
                </c:pt>
                <c:pt idx="129">
                  <c:v>558.29999999999995</c:v>
                </c:pt>
                <c:pt idx="130">
                  <c:v>559.44000000000005</c:v>
                </c:pt>
                <c:pt idx="131">
                  <c:v>567.82000000000005</c:v>
                </c:pt>
                <c:pt idx="132">
                  <c:v>560.54</c:v>
                </c:pt>
                <c:pt idx="133">
                  <c:v>569.63</c:v>
                </c:pt>
                <c:pt idx="134">
                  <c:v>574.41</c:v>
                </c:pt>
                <c:pt idx="135">
                  <c:v>571.04</c:v>
                </c:pt>
                <c:pt idx="136">
                  <c:v>575.25</c:v>
                </c:pt>
                <c:pt idx="137">
                  <c:v>567.92999999999995</c:v>
                </c:pt>
                <c:pt idx="138">
                  <c:v>563.41</c:v>
                </c:pt>
                <c:pt idx="139">
                  <c:v>569.88</c:v>
                </c:pt>
                <c:pt idx="140">
                  <c:v>574.48</c:v>
                </c:pt>
                <c:pt idx="141">
                  <c:v>580.38</c:v>
                </c:pt>
                <c:pt idx="142">
                  <c:v>586.54999999999995</c:v>
                </c:pt>
                <c:pt idx="143">
                  <c:v>536.87</c:v>
                </c:pt>
                <c:pt idx="144">
                  <c:v>521.5</c:v>
                </c:pt>
                <c:pt idx="145">
                  <c:v>515.03</c:v>
                </c:pt>
                <c:pt idx="146">
                  <c:v>508.13</c:v>
                </c:pt>
                <c:pt idx="147">
                  <c:v>526.44000000000005</c:v>
                </c:pt>
                <c:pt idx="148">
                  <c:v>522.29999999999995</c:v>
                </c:pt>
                <c:pt idx="149">
                  <c:v>527.87</c:v>
                </c:pt>
                <c:pt idx="150">
                  <c:v>524.07000000000005</c:v>
                </c:pt>
                <c:pt idx="151">
                  <c:v>517.9</c:v>
                </c:pt>
                <c:pt idx="152">
                  <c:v>515.38</c:v>
                </c:pt>
                <c:pt idx="153">
                  <c:v>515.48</c:v>
                </c:pt>
                <c:pt idx="154">
                  <c:v>517.78</c:v>
                </c:pt>
                <c:pt idx="155">
                  <c:v>502.8</c:v>
                </c:pt>
                <c:pt idx="156">
                  <c:v>505.81</c:v>
                </c:pt>
                <c:pt idx="157">
                  <c:v>503.8</c:v>
                </c:pt>
                <c:pt idx="158">
                  <c:v>507.22</c:v>
                </c:pt>
                <c:pt idx="159">
                  <c:v>487.3</c:v>
                </c:pt>
                <c:pt idx="160">
                  <c:v>496.24</c:v>
                </c:pt>
                <c:pt idx="161">
                  <c:v>494.08</c:v>
                </c:pt>
                <c:pt idx="162">
                  <c:v>503.57</c:v>
                </c:pt>
                <c:pt idx="163">
                  <c:v>495.42</c:v>
                </c:pt>
                <c:pt idx="164">
                  <c:v>509.65</c:v>
                </c:pt>
                <c:pt idx="165">
                  <c:v>508.03</c:v>
                </c:pt>
                <c:pt idx="166">
                  <c:v>502.54</c:v>
                </c:pt>
                <c:pt idx="167">
                  <c:v>496.83</c:v>
                </c:pt>
                <c:pt idx="168">
                  <c:v>494.9</c:v>
                </c:pt>
                <c:pt idx="169">
                  <c:v>497.71</c:v>
                </c:pt>
                <c:pt idx="170">
                  <c:v>493.11</c:v>
                </c:pt>
                <c:pt idx="171">
                  <c:v>485.03</c:v>
                </c:pt>
                <c:pt idx="172">
                  <c:v>482.87</c:v>
                </c:pt>
                <c:pt idx="173">
                  <c:v>483.72</c:v>
                </c:pt>
                <c:pt idx="174">
                  <c:v>481.04</c:v>
                </c:pt>
                <c:pt idx="175">
                  <c:v>485.39</c:v>
                </c:pt>
                <c:pt idx="176">
                  <c:v>486.68</c:v>
                </c:pt>
                <c:pt idx="177">
                  <c:v>478.08</c:v>
                </c:pt>
                <c:pt idx="178">
                  <c:v>482.8</c:v>
                </c:pt>
                <c:pt idx="179">
                  <c:v>481.35</c:v>
                </c:pt>
                <c:pt idx="180">
                  <c:v>486.42</c:v>
                </c:pt>
                <c:pt idx="181">
                  <c:v>504.83</c:v>
                </c:pt>
                <c:pt idx="182">
                  <c:v>500.92</c:v>
                </c:pt>
                <c:pt idx="183">
                  <c:v>494.68</c:v>
                </c:pt>
                <c:pt idx="184">
                  <c:v>504.48</c:v>
                </c:pt>
                <c:pt idx="185">
                  <c:v>526.41999999999996</c:v>
                </c:pt>
                <c:pt idx="186">
                  <c:v>532.5</c:v>
                </c:pt>
                <c:pt idx="187">
                  <c:v>529.87</c:v>
                </c:pt>
                <c:pt idx="188">
                  <c:v>503.37</c:v>
                </c:pt>
                <c:pt idx="189">
                  <c:v>499.51</c:v>
                </c:pt>
                <c:pt idx="190">
                  <c:v>499.61</c:v>
                </c:pt>
                <c:pt idx="191">
                  <c:v>499.5</c:v>
                </c:pt>
                <c:pt idx="192">
                  <c:v>504.44</c:v>
                </c:pt>
                <c:pt idx="193">
                  <c:v>512.15</c:v>
                </c:pt>
                <c:pt idx="194">
                  <c:v>518.73</c:v>
                </c:pt>
                <c:pt idx="195">
                  <c:v>525.29999999999995</c:v>
                </c:pt>
                <c:pt idx="196">
                  <c:v>513.67999999999995</c:v>
                </c:pt>
                <c:pt idx="197">
                  <c:v>515.92999999999995</c:v>
                </c:pt>
                <c:pt idx="198">
                  <c:v>516.20000000000005</c:v>
                </c:pt>
                <c:pt idx="199">
                  <c:v>516.26</c:v>
                </c:pt>
                <c:pt idx="200">
                  <c:v>536.49</c:v>
                </c:pt>
                <c:pt idx="201">
                  <c:v>538.22</c:v>
                </c:pt>
                <c:pt idx="202">
                  <c:v>552.96</c:v>
                </c:pt>
                <c:pt idx="203">
                  <c:v>547.92999999999995</c:v>
                </c:pt>
                <c:pt idx="204">
                  <c:v>547.04999999999995</c:v>
                </c:pt>
                <c:pt idx="205">
                  <c:v>549.92999999999995</c:v>
                </c:pt>
                <c:pt idx="206">
                  <c:v>474.63</c:v>
                </c:pt>
                <c:pt idx="207">
                  <c:v>465.69</c:v>
                </c:pt>
                <c:pt idx="208">
                  <c:v>461.53</c:v>
                </c:pt>
                <c:pt idx="209">
                  <c:v>455.23</c:v>
                </c:pt>
                <c:pt idx="210">
                  <c:v>441.31</c:v>
                </c:pt>
                <c:pt idx="211">
                  <c:v>437.39</c:v>
                </c:pt>
                <c:pt idx="212">
                  <c:v>447.17</c:v>
                </c:pt>
                <c:pt idx="213">
                  <c:v>446.74</c:v>
                </c:pt>
                <c:pt idx="214">
                  <c:v>447.94</c:v>
                </c:pt>
                <c:pt idx="215">
                  <c:v>450.16</c:v>
                </c:pt>
                <c:pt idx="216">
                  <c:v>446.48</c:v>
                </c:pt>
                <c:pt idx="217">
                  <c:v>445.8</c:v>
                </c:pt>
                <c:pt idx="218">
                  <c:v>444.68</c:v>
                </c:pt>
                <c:pt idx="219">
                  <c:v>441</c:v>
                </c:pt>
                <c:pt idx="220">
                  <c:v>430.57</c:v>
                </c:pt>
                <c:pt idx="221">
                  <c:v>431.18</c:v>
                </c:pt>
                <c:pt idx="222">
                  <c:v>422.63</c:v>
                </c:pt>
                <c:pt idx="223">
                  <c:v>419.58</c:v>
                </c:pt>
                <c:pt idx="224">
                  <c:v>405.92</c:v>
                </c:pt>
                <c:pt idx="225">
                  <c:v>408.5</c:v>
                </c:pt>
                <c:pt idx="226">
                  <c:v>412.71</c:v>
                </c:pt>
                <c:pt idx="227">
                  <c:v>417.28</c:v>
                </c:pt>
                <c:pt idx="228">
                  <c:v>426.93</c:v>
                </c:pt>
                <c:pt idx="229">
                  <c:v>429.99</c:v>
                </c:pt>
                <c:pt idx="230">
                  <c:v>436.36</c:v>
                </c:pt>
                <c:pt idx="231">
                  <c:v>437.32</c:v>
                </c:pt>
                <c:pt idx="232">
                  <c:v>437.28</c:v>
                </c:pt>
                <c:pt idx="233">
                  <c:v>435.38</c:v>
                </c:pt>
                <c:pt idx="234">
                  <c:v>438.6</c:v>
                </c:pt>
                <c:pt idx="235">
                  <c:v>442.84</c:v>
                </c:pt>
                <c:pt idx="236">
                  <c:v>441.68</c:v>
                </c:pt>
                <c:pt idx="237">
                  <c:v>446</c:v>
                </c:pt>
                <c:pt idx="238">
                  <c:v>437.45</c:v>
                </c:pt>
                <c:pt idx="239">
                  <c:v>438.6</c:v>
                </c:pt>
                <c:pt idx="240">
                  <c:v>440.23</c:v>
                </c:pt>
                <c:pt idx="241">
                  <c:v>437.63</c:v>
                </c:pt>
                <c:pt idx="242">
                  <c:v>435.4</c:v>
                </c:pt>
                <c:pt idx="243">
                  <c:v>433.07</c:v>
                </c:pt>
                <c:pt idx="244">
                  <c:v>451.1</c:v>
                </c:pt>
                <c:pt idx="245">
                  <c:v>458.82</c:v>
                </c:pt>
                <c:pt idx="246">
                  <c:v>462.76</c:v>
                </c:pt>
                <c:pt idx="247">
                  <c:v>459.22</c:v>
                </c:pt>
                <c:pt idx="248">
                  <c:v>460.16</c:v>
                </c:pt>
              </c:numCache>
            </c:numRef>
          </c:val>
          <c:extLst>
            <c:ext xmlns:c16="http://schemas.microsoft.com/office/drawing/2014/chart" uri="{C3380CC4-5D6E-409C-BE32-E72D297353CC}">
              <c16:uniqueId val="{00000000-0F90-4C3C-9A93-2B865CB08EE6}"/>
            </c:ext>
          </c:extLst>
        </c:ser>
        <c:dLbls>
          <c:showLegendKey val="0"/>
          <c:showVal val="0"/>
          <c:showCatName val="0"/>
          <c:showSerName val="0"/>
          <c:showPercent val="0"/>
          <c:showBubbleSize val="0"/>
        </c:dLbls>
        <c:axId val="676075231"/>
        <c:axId val="676073311"/>
      </c:areaChart>
      <c:catAx>
        <c:axId val="676075231"/>
        <c:scaling>
          <c:orientation val="minMax"/>
        </c:scaling>
        <c:delete val="1"/>
        <c:axPos val="b"/>
        <c:majorTickMark val="out"/>
        <c:minorTickMark val="none"/>
        <c:tickLblPos val="nextTo"/>
        <c:crossAx val="676073311"/>
        <c:crosses val="autoZero"/>
        <c:auto val="1"/>
        <c:lblAlgn val="ctr"/>
        <c:lblOffset val="100"/>
        <c:noMultiLvlLbl val="0"/>
      </c:catAx>
      <c:valAx>
        <c:axId val="67607331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0752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PYPL!$B$1</c:f>
          <c:strCache>
            <c:ptCount val="1"/>
            <c:pt idx="0">
              <c:v>PAYPAL HOLDINGS, INC. (XNAS:PYPL)</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PYPL!$A$7</c:f>
              <c:strCache>
                <c:ptCount val="1"/>
                <c:pt idx="0">
                  <c:v>45678</c:v>
                </c:pt>
              </c:strCache>
            </c:strRef>
          </c:tx>
          <c:spPr>
            <a:solidFill>
              <a:schemeClr val="accent1"/>
            </a:solidFill>
            <a:ln>
              <a:noFill/>
            </a:ln>
            <a:effectLst/>
          </c:spPr>
          <c:invertIfNegative val="0"/>
          <c:cat>
            <c:strRef>
              <c:f>PYPL!$B$6:$F$6</c:f>
              <c:strCache>
                <c:ptCount val="5"/>
                <c:pt idx="0">
                  <c:v>Volume</c:v>
                </c:pt>
                <c:pt idx="1">
                  <c:v>Open</c:v>
                </c:pt>
                <c:pt idx="2">
                  <c:v>High</c:v>
                </c:pt>
                <c:pt idx="3">
                  <c:v>Low</c:v>
                </c:pt>
                <c:pt idx="4">
                  <c:v>Close</c:v>
                </c:pt>
              </c:strCache>
            </c:strRef>
          </c:cat>
          <c:val>
            <c:numRef>
              <c:f>PYPL!$B$7:$F$7</c:f>
              <c:numCache>
                <c:formatCode>_([$$-409]* #,##0.00_);_([$$-409]* \(#,##0.00\);_([$$-409]* "-"??_);_(@_)</c:formatCode>
                <c:ptCount val="5"/>
                <c:pt idx="0" formatCode="#,##0">
                  <c:v>12629343</c:v>
                </c:pt>
                <c:pt idx="1">
                  <c:v>92.21</c:v>
                </c:pt>
                <c:pt idx="2">
                  <c:v>92.21</c:v>
                </c:pt>
                <c:pt idx="3">
                  <c:v>89.39</c:v>
                </c:pt>
                <c:pt idx="4">
                  <c:v>89.77</c:v>
                </c:pt>
              </c:numCache>
            </c:numRef>
          </c:val>
          <c:extLst>
            <c:ext xmlns:c16="http://schemas.microsoft.com/office/drawing/2014/chart" uri="{C3380CC4-5D6E-409C-BE32-E72D297353CC}">
              <c16:uniqueId val="{00000000-4BE2-432B-B466-527419374D00}"/>
            </c:ext>
          </c:extLst>
        </c:ser>
        <c:ser>
          <c:idx val="1"/>
          <c:order val="1"/>
          <c:tx>
            <c:strRef>
              <c:f>PYPL!$A$8</c:f>
              <c:strCache>
                <c:ptCount val="1"/>
                <c:pt idx="0">
                  <c:v>45679</c:v>
                </c:pt>
              </c:strCache>
            </c:strRef>
          </c:tx>
          <c:spPr>
            <a:solidFill>
              <a:schemeClr val="accent2"/>
            </a:solidFill>
            <a:ln>
              <a:noFill/>
            </a:ln>
            <a:effectLst/>
          </c:spPr>
          <c:invertIfNegative val="0"/>
          <c:cat>
            <c:strRef>
              <c:f>PYPL!$B$6:$F$6</c:f>
              <c:strCache>
                <c:ptCount val="5"/>
                <c:pt idx="0">
                  <c:v>Volume</c:v>
                </c:pt>
                <c:pt idx="1">
                  <c:v>Open</c:v>
                </c:pt>
                <c:pt idx="2">
                  <c:v>High</c:v>
                </c:pt>
                <c:pt idx="3">
                  <c:v>Low</c:v>
                </c:pt>
                <c:pt idx="4">
                  <c:v>Close</c:v>
                </c:pt>
              </c:strCache>
            </c:strRef>
          </c:cat>
          <c:val>
            <c:numRef>
              <c:f>PYPL!$B$8:$F$8</c:f>
              <c:numCache>
                <c:formatCode>_([$$-409]* #,##0.00_);_([$$-409]* \(#,##0.00\);_([$$-409]* "-"??_);_(@_)</c:formatCode>
                <c:ptCount val="5"/>
                <c:pt idx="0" formatCode="#,##0">
                  <c:v>7345739</c:v>
                </c:pt>
                <c:pt idx="1">
                  <c:v>90</c:v>
                </c:pt>
                <c:pt idx="2">
                  <c:v>90.37</c:v>
                </c:pt>
                <c:pt idx="3">
                  <c:v>89.139799999999994</c:v>
                </c:pt>
                <c:pt idx="4">
                  <c:v>89.85</c:v>
                </c:pt>
              </c:numCache>
            </c:numRef>
          </c:val>
          <c:extLst>
            <c:ext xmlns:c16="http://schemas.microsoft.com/office/drawing/2014/chart" uri="{C3380CC4-5D6E-409C-BE32-E72D297353CC}">
              <c16:uniqueId val="{00000001-4BE2-432B-B466-527419374D00}"/>
            </c:ext>
          </c:extLst>
        </c:ser>
        <c:ser>
          <c:idx val="2"/>
          <c:order val="2"/>
          <c:tx>
            <c:strRef>
              <c:f>PYPL!$A$9</c:f>
              <c:strCache>
                <c:ptCount val="1"/>
                <c:pt idx="0">
                  <c:v>45680</c:v>
                </c:pt>
              </c:strCache>
            </c:strRef>
          </c:tx>
          <c:spPr>
            <a:solidFill>
              <a:schemeClr val="accent3"/>
            </a:solidFill>
            <a:ln>
              <a:noFill/>
            </a:ln>
            <a:effectLst/>
          </c:spPr>
          <c:invertIfNegative val="0"/>
          <c:cat>
            <c:strRef>
              <c:f>PYPL!$B$6:$F$6</c:f>
              <c:strCache>
                <c:ptCount val="5"/>
                <c:pt idx="0">
                  <c:v>Volume</c:v>
                </c:pt>
                <c:pt idx="1">
                  <c:v>Open</c:v>
                </c:pt>
                <c:pt idx="2">
                  <c:v>High</c:v>
                </c:pt>
                <c:pt idx="3">
                  <c:v>Low</c:v>
                </c:pt>
                <c:pt idx="4">
                  <c:v>Close</c:v>
                </c:pt>
              </c:strCache>
            </c:strRef>
          </c:cat>
          <c:val>
            <c:numRef>
              <c:f>PYPL!$B$9:$F$9</c:f>
              <c:numCache>
                <c:formatCode>_([$$-409]* #,##0.00_);_([$$-409]* \(#,##0.00\);_([$$-409]* "-"??_);_(@_)</c:formatCode>
                <c:ptCount val="5"/>
                <c:pt idx="0" formatCode="#,##0">
                  <c:v>7540610</c:v>
                </c:pt>
                <c:pt idx="1">
                  <c:v>89.76</c:v>
                </c:pt>
                <c:pt idx="2">
                  <c:v>89.78</c:v>
                </c:pt>
                <c:pt idx="3">
                  <c:v>88.24</c:v>
                </c:pt>
                <c:pt idx="4">
                  <c:v>89.73</c:v>
                </c:pt>
              </c:numCache>
            </c:numRef>
          </c:val>
          <c:extLst>
            <c:ext xmlns:c16="http://schemas.microsoft.com/office/drawing/2014/chart" uri="{C3380CC4-5D6E-409C-BE32-E72D297353CC}">
              <c16:uniqueId val="{00000002-4BE2-432B-B466-527419374D00}"/>
            </c:ext>
          </c:extLst>
        </c:ser>
        <c:ser>
          <c:idx val="3"/>
          <c:order val="3"/>
          <c:tx>
            <c:strRef>
              <c:f>PYPL!$A$10</c:f>
              <c:strCache>
                <c:ptCount val="1"/>
                <c:pt idx="0">
                  <c:v>45681</c:v>
                </c:pt>
              </c:strCache>
            </c:strRef>
          </c:tx>
          <c:spPr>
            <a:solidFill>
              <a:schemeClr val="accent4"/>
            </a:solidFill>
            <a:ln>
              <a:noFill/>
            </a:ln>
            <a:effectLst/>
          </c:spPr>
          <c:invertIfNegative val="0"/>
          <c:cat>
            <c:strRef>
              <c:f>PYPL!$B$6:$F$6</c:f>
              <c:strCache>
                <c:ptCount val="5"/>
                <c:pt idx="0">
                  <c:v>Volume</c:v>
                </c:pt>
                <c:pt idx="1">
                  <c:v>Open</c:v>
                </c:pt>
                <c:pt idx="2">
                  <c:v>High</c:v>
                </c:pt>
                <c:pt idx="3">
                  <c:v>Low</c:v>
                </c:pt>
                <c:pt idx="4">
                  <c:v>Close</c:v>
                </c:pt>
              </c:strCache>
            </c:strRef>
          </c:cat>
          <c:val>
            <c:numRef>
              <c:f>PYPL!$B$10:$F$10</c:f>
              <c:numCache>
                <c:formatCode>_([$$-409]* #,##0.00_);_([$$-409]* \(#,##0.00\);_([$$-409]* "-"??_);_(@_)</c:formatCode>
                <c:ptCount val="5"/>
                <c:pt idx="0" formatCode="#,##0">
                  <c:v>6004674</c:v>
                </c:pt>
                <c:pt idx="1">
                  <c:v>89.59</c:v>
                </c:pt>
                <c:pt idx="2">
                  <c:v>90.024000000000001</c:v>
                </c:pt>
                <c:pt idx="3">
                  <c:v>88.84</c:v>
                </c:pt>
                <c:pt idx="4">
                  <c:v>89.11</c:v>
                </c:pt>
              </c:numCache>
            </c:numRef>
          </c:val>
          <c:extLst>
            <c:ext xmlns:c16="http://schemas.microsoft.com/office/drawing/2014/chart" uri="{C3380CC4-5D6E-409C-BE32-E72D297353CC}">
              <c16:uniqueId val="{00000003-4BE2-432B-B466-527419374D00}"/>
            </c:ext>
          </c:extLst>
        </c:ser>
        <c:ser>
          <c:idx val="4"/>
          <c:order val="4"/>
          <c:tx>
            <c:strRef>
              <c:f>PYPL!$A$11</c:f>
              <c:strCache>
                <c:ptCount val="1"/>
                <c:pt idx="0">
                  <c:v>45684</c:v>
                </c:pt>
              </c:strCache>
            </c:strRef>
          </c:tx>
          <c:spPr>
            <a:solidFill>
              <a:schemeClr val="accent5"/>
            </a:solidFill>
            <a:ln>
              <a:noFill/>
            </a:ln>
            <a:effectLst/>
          </c:spPr>
          <c:invertIfNegative val="0"/>
          <c:cat>
            <c:strRef>
              <c:f>PYPL!$B$6:$F$6</c:f>
              <c:strCache>
                <c:ptCount val="5"/>
                <c:pt idx="0">
                  <c:v>Volume</c:v>
                </c:pt>
                <c:pt idx="1">
                  <c:v>Open</c:v>
                </c:pt>
                <c:pt idx="2">
                  <c:v>High</c:v>
                </c:pt>
                <c:pt idx="3">
                  <c:v>Low</c:v>
                </c:pt>
                <c:pt idx="4">
                  <c:v>Close</c:v>
                </c:pt>
              </c:strCache>
            </c:strRef>
          </c:cat>
          <c:val>
            <c:numRef>
              <c:f>PYPL!$B$11:$F$11</c:f>
              <c:numCache>
                <c:formatCode>_([$$-409]* #,##0.00_);_([$$-409]* \(#,##0.00\);_([$$-409]* "-"??_);_(@_)</c:formatCode>
                <c:ptCount val="5"/>
                <c:pt idx="0" formatCode="#,##0">
                  <c:v>6923826</c:v>
                </c:pt>
                <c:pt idx="1">
                  <c:v>87.545000000000002</c:v>
                </c:pt>
                <c:pt idx="2">
                  <c:v>90.29</c:v>
                </c:pt>
                <c:pt idx="3">
                  <c:v>87.39</c:v>
                </c:pt>
                <c:pt idx="4">
                  <c:v>90.24</c:v>
                </c:pt>
              </c:numCache>
            </c:numRef>
          </c:val>
          <c:extLst>
            <c:ext xmlns:c16="http://schemas.microsoft.com/office/drawing/2014/chart" uri="{C3380CC4-5D6E-409C-BE32-E72D297353CC}">
              <c16:uniqueId val="{00000004-4BE2-432B-B466-527419374D00}"/>
            </c:ext>
          </c:extLst>
        </c:ser>
        <c:ser>
          <c:idx val="5"/>
          <c:order val="5"/>
          <c:tx>
            <c:strRef>
              <c:f>PYPL!$A$12</c:f>
              <c:strCache>
                <c:ptCount val="1"/>
                <c:pt idx="0">
                  <c:v>45685</c:v>
                </c:pt>
              </c:strCache>
            </c:strRef>
          </c:tx>
          <c:spPr>
            <a:solidFill>
              <a:schemeClr val="accent6"/>
            </a:solidFill>
            <a:ln>
              <a:noFill/>
            </a:ln>
            <a:effectLst/>
          </c:spPr>
          <c:invertIfNegative val="0"/>
          <c:cat>
            <c:strRef>
              <c:f>PYPL!$B$6:$F$6</c:f>
              <c:strCache>
                <c:ptCount val="5"/>
                <c:pt idx="0">
                  <c:v>Volume</c:v>
                </c:pt>
                <c:pt idx="1">
                  <c:v>Open</c:v>
                </c:pt>
                <c:pt idx="2">
                  <c:v>High</c:v>
                </c:pt>
                <c:pt idx="3">
                  <c:v>Low</c:v>
                </c:pt>
                <c:pt idx="4">
                  <c:v>Close</c:v>
                </c:pt>
              </c:strCache>
            </c:strRef>
          </c:cat>
          <c:val>
            <c:numRef>
              <c:f>PYPL!$B$12:$F$12</c:f>
              <c:numCache>
                <c:formatCode>_([$$-409]* #,##0.00_);_([$$-409]* \(#,##0.00\);_([$$-409]* "-"??_);_(@_)</c:formatCode>
                <c:ptCount val="5"/>
                <c:pt idx="0" formatCode="#,##0">
                  <c:v>8665994</c:v>
                </c:pt>
                <c:pt idx="1">
                  <c:v>89.76</c:v>
                </c:pt>
                <c:pt idx="2">
                  <c:v>89.83</c:v>
                </c:pt>
                <c:pt idx="3">
                  <c:v>86.88</c:v>
                </c:pt>
                <c:pt idx="4">
                  <c:v>88.19</c:v>
                </c:pt>
              </c:numCache>
            </c:numRef>
          </c:val>
          <c:extLst>
            <c:ext xmlns:c16="http://schemas.microsoft.com/office/drawing/2014/chart" uri="{C3380CC4-5D6E-409C-BE32-E72D297353CC}">
              <c16:uniqueId val="{00000005-4BE2-432B-B466-527419374D00}"/>
            </c:ext>
          </c:extLst>
        </c:ser>
        <c:ser>
          <c:idx val="6"/>
          <c:order val="6"/>
          <c:tx>
            <c:strRef>
              <c:f>PYPL!$A$13</c:f>
              <c:strCache>
                <c:ptCount val="1"/>
                <c:pt idx="0">
                  <c:v>45686</c:v>
                </c:pt>
              </c:strCache>
            </c:strRef>
          </c:tx>
          <c:spPr>
            <a:solidFill>
              <a:schemeClr val="accent1">
                <a:lumMod val="6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PYPL!$B$13:$F$13</c:f>
              <c:numCache>
                <c:formatCode>_([$$-409]* #,##0.00_);_([$$-409]* \(#,##0.00\);_([$$-409]* "-"??_);_(@_)</c:formatCode>
                <c:ptCount val="5"/>
                <c:pt idx="0" formatCode="#,##0">
                  <c:v>5234468</c:v>
                </c:pt>
                <c:pt idx="1">
                  <c:v>88.17</c:v>
                </c:pt>
                <c:pt idx="2">
                  <c:v>89.415000000000006</c:v>
                </c:pt>
                <c:pt idx="3">
                  <c:v>88.17</c:v>
                </c:pt>
                <c:pt idx="4">
                  <c:v>88.76</c:v>
                </c:pt>
              </c:numCache>
            </c:numRef>
          </c:val>
          <c:extLst>
            <c:ext xmlns:c16="http://schemas.microsoft.com/office/drawing/2014/chart" uri="{C3380CC4-5D6E-409C-BE32-E72D297353CC}">
              <c16:uniqueId val="{00000006-4BE2-432B-B466-527419374D00}"/>
            </c:ext>
          </c:extLst>
        </c:ser>
        <c:ser>
          <c:idx val="7"/>
          <c:order val="7"/>
          <c:tx>
            <c:strRef>
              <c:f>PYPL!$A$14</c:f>
              <c:strCache>
                <c:ptCount val="1"/>
                <c:pt idx="0">
                  <c:v>45687</c:v>
                </c:pt>
              </c:strCache>
            </c:strRef>
          </c:tx>
          <c:spPr>
            <a:solidFill>
              <a:schemeClr val="accent2">
                <a:lumMod val="6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PYPL!$B$14:$F$14</c:f>
              <c:numCache>
                <c:formatCode>_([$$-409]* #,##0.00_);_([$$-409]* \(#,##0.00\);_([$$-409]* "-"??_);_(@_)</c:formatCode>
                <c:ptCount val="5"/>
                <c:pt idx="0" formatCode="#,##0">
                  <c:v>7708468</c:v>
                </c:pt>
                <c:pt idx="1">
                  <c:v>89.51</c:v>
                </c:pt>
                <c:pt idx="2">
                  <c:v>90.924999999999997</c:v>
                </c:pt>
                <c:pt idx="3">
                  <c:v>88.84</c:v>
                </c:pt>
                <c:pt idx="4">
                  <c:v>89.57</c:v>
                </c:pt>
              </c:numCache>
            </c:numRef>
          </c:val>
          <c:extLst>
            <c:ext xmlns:c16="http://schemas.microsoft.com/office/drawing/2014/chart" uri="{C3380CC4-5D6E-409C-BE32-E72D297353CC}">
              <c16:uniqueId val="{00000007-4BE2-432B-B466-527419374D00}"/>
            </c:ext>
          </c:extLst>
        </c:ser>
        <c:ser>
          <c:idx val="8"/>
          <c:order val="8"/>
          <c:tx>
            <c:strRef>
              <c:f>PYPL!$A$15</c:f>
              <c:strCache>
                <c:ptCount val="1"/>
                <c:pt idx="0">
                  <c:v>45688</c:v>
                </c:pt>
              </c:strCache>
            </c:strRef>
          </c:tx>
          <c:spPr>
            <a:solidFill>
              <a:schemeClr val="accent3">
                <a:lumMod val="6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PYPL!$B$15:$F$15</c:f>
              <c:numCache>
                <c:formatCode>_([$$-409]* #,##0.00_);_([$$-409]* \(#,##0.00\);_([$$-409]* "-"??_);_(@_)</c:formatCode>
                <c:ptCount val="5"/>
                <c:pt idx="0" formatCode="#,##0">
                  <c:v>8338934</c:v>
                </c:pt>
                <c:pt idx="1">
                  <c:v>89.57</c:v>
                </c:pt>
                <c:pt idx="2">
                  <c:v>90.4</c:v>
                </c:pt>
                <c:pt idx="3">
                  <c:v>88.54</c:v>
                </c:pt>
                <c:pt idx="4">
                  <c:v>88.58</c:v>
                </c:pt>
              </c:numCache>
            </c:numRef>
          </c:val>
          <c:extLst>
            <c:ext xmlns:c16="http://schemas.microsoft.com/office/drawing/2014/chart" uri="{C3380CC4-5D6E-409C-BE32-E72D297353CC}">
              <c16:uniqueId val="{00000008-4BE2-432B-B466-527419374D00}"/>
            </c:ext>
          </c:extLst>
        </c:ser>
        <c:ser>
          <c:idx val="9"/>
          <c:order val="9"/>
          <c:tx>
            <c:strRef>
              <c:f>PYPL!$A$16</c:f>
              <c:strCache>
                <c:ptCount val="1"/>
                <c:pt idx="0">
                  <c:v>45691</c:v>
                </c:pt>
              </c:strCache>
            </c:strRef>
          </c:tx>
          <c:spPr>
            <a:solidFill>
              <a:schemeClr val="accent4">
                <a:lumMod val="6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PYPL!$B$16:$F$16</c:f>
              <c:numCache>
                <c:formatCode>_([$$-409]* #,##0.00_);_([$$-409]* \(#,##0.00\);_([$$-409]* "-"??_);_(@_)</c:formatCode>
                <c:ptCount val="5"/>
                <c:pt idx="0" formatCode="#,##0">
                  <c:v>11215041</c:v>
                </c:pt>
                <c:pt idx="1">
                  <c:v>86.5</c:v>
                </c:pt>
                <c:pt idx="2">
                  <c:v>89.71</c:v>
                </c:pt>
                <c:pt idx="3">
                  <c:v>86</c:v>
                </c:pt>
                <c:pt idx="4">
                  <c:v>89.51</c:v>
                </c:pt>
              </c:numCache>
            </c:numRef>
          </c:val>
          <c:extLst>
            <c:ext xmlns:c16="http://schemas.microsoft.com/office/drawing/2014/chart" uri="{C3380CC4-5D6E-409C-BE32-E72D297353CC}">
              <c16:uniqueId val="{00000009-4BE2-432B-B466-527419374D00}"/>
            </c:ext>
          </c:extLst>
        </c:ser>
        <c:ser>
          <c:idx val="10"/>
          <c:order val="10"/>
          <c:tx>
            <c:strRef>
              <c:f>PYPL!$A$17</c:f>
              <c:strCache>
                <c:ptCount val="1"/>
                <c:pt idx="0">
                  <c:v>45692</c:v>
                </c:pt>
              </c:strCache>
            </c:strRef>
          </c:tx>
          <c:spPr>
            <a:solidFill>
              <a:schemeClr val="accent5">
                <a:lumMod val="6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PYPL!$B$17:$F$17</c:f>
              <c:numCache>
                <c:formatCode>_([$$-409]* #,##0.00_);_([$$-409]* \(#,##0.00\);_([$$-409]* "-"??_);_(@_)</c:formatCode>
                <c:ptCount val="5"/>
                <c:pt idx="0" formatCode="#,##0">
                  <c:v>58801889</c:v>
                </c:pt>
                <c:pt idx="1">
                  <c:v>82.26</c:v>
                </c:pt>
                <c:pt idx="2">
                  <c:v>82.69</c:v>
                </c:pt>
                <c:pt idx="3">
                  <c:v>77.38</c:v>
                </c:pt>
                <c:pt idx="4">
                  <c:v>77.724999999999994</c:v>
                </c:pt>
              </c:numCache>
            </c:numRef>
          </c:val>
          <c:extLst>
            <c:ext xmlns:c16="http://schemas.microsoft.com/office/drawing/2014/chart" uri="{C3380CC4-5D6E-409C-BE32-E72D297353CC}">
              <c16:uniqueId val="{0000000A-4BE2-432B-B466-527419374D00}"/>
            </c:ext>
          </c:extLst>
        </c:ser>
        <c:ser>
          <c:idx val="11"/>
          <c:order val="11"/>
          <c:tx>
            <c:strRef>
              <c:f>PYPL!$A$18</c:f>
              <c:strCache>
                <c:ptCount val="1"/>
                <c:pt idx="0">
                  <c:v>45693</c:v>
                </c:pt>
              </c:strCache>
            </c:strRef>
          </c:tx>
          <c:spPr>
            <a:solidFill>
              <a:schemeClr val="accent6">
                <a:lumMod val="6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PYPL!$B$18:$F$18</c:f>
              <c:numCache>
                <c:formatCode>_([$$-409]* #,##0.00_);_([$$-409]* \(#,##0.00\);_([$$-409]* "-"??_);_(@_)</c:formatCode>
                <c:ptCount val="5"/>
                <c:pt idx="0" formatCode="#,##0">
                  <c:v>23646046</c:v>
                </c:pt>
                <c:pt idx="1">
                  <c:v>78.209999999999994</c:v>
                </c:pt>
                <c:pt idx="2">
                  <c:v>79.5</c:v>
                </c:pt>
                <c:pt idx="3">
                  <c:v>77.67</c:v>
                </c:pt>
                <c:pt idx="4">
                  <c:v>79.2</c:v>
                </c:pt>
              </c:numCache>
            </c:numRef>
          </c:val>
          <c:extLst>
            <c:ext xmlns:c16="http://schemas.microsoft.com/office/drawing/2014/chart" uri="{C3380CC4-5D6E-409C-BE32-E72D297353CC}">
              <c16:uniqueId val="{0000000B-4BE2-432B-B466-527419374D00}"/>
            </c:ext>
          </c:extLst>
        </c:ser>
        <c:ser>
          <c:idx val="12"/>
          <c:order val="12"/>
          <c:tx>
            <c:strRef>
              <c:f>PYPL!$A$19</c:f>
              <c:strCache>
                <c:ptCount val="1"/>
                <c:pt idx="0">
                  <c:v>45694</c:v>
                </c:pt>
              </c:strCache>
            </c:strRef>
          </c:tx>
          <c:spPr>
            <a:solidFill>
              <a:schemeClr val="accent1">
                <a:lumMod val="80000"/>
                <a:lumOff val="2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PYPL!$B$19:$F$19</c:f>
              <c:numCache>
                <c:formatCode>_([$$-409]* #,##0.00_);_([$$-409]* \(#,##0.00\);_([$$-409]* "-"??_);_(@_)</c:formatCode>
                <c:ptCount val="5"/>
                <c:pt idx="0" formatCode="#,##0">
                  <c:v>14440462</c:v>
                </c:pt>
                <c:pt idx="1">
                  <c:v>79.680000000000007</c:v>
                </c:pt>
                <c:pt idx="2">
                  <c:v>79.739999999999995</c:v>
                </c:pt>
                <c:pt idx="3">
                  <c:v>78.11</c:v>
                </c:pt>
                <c:pt idx="4">
                  <c:v>78.569999999999993</c:v>
                </c:pt>
              </c:numCache>
            </c:numRef>
          </c:val>
          <c:extLst>
            <c:ext xmlns:c16="http://schemas.microsoft.com/office/drawing/2014/chart" uri="{C3380CC4-5D6E-409C-BE32-E72D297353CC}">
              <c16:uniqueId val="{0000000C-4BE2-432B-B466-527419374D00}"/>
            </c:ext>
          </c:extLst>
        </c:ser>
        <c:ser>
          <c:idx val="13"/>
          <c:order val="13"/>
          <c:tx>
            <c:strRef>
              <c:f>PYPL!$A$20</c:f>
              <c:strCache>
                <c:ptCount val="1"/>
                <c:pt idx="0">
                  <c:v>45695</c:v>
                </c:pt>
              </c:strCache>
            </c:strRef>
          </c:tx>
          <c:spPr>
            <a:solidFill>
              <a:schemeClr val="accent2">
                <a:lumMod val="80000"/>
                <a:lumOff val="2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PYPL!$B$20:$F$20</c:f>
              <c:numCache>
                <c:formatCode>_([$$-409]* #,##0.00_);_([$$-409]* \(#,##0.00\);_([$$-409]* "-"??_);_(@_)</c:formatCode>
                <c:ptCount val="5"/>
                <c:pt idx="0" formatCode="#,##0">
                  <c:v>13597269</c:v>
                </c:pt>
                <c:pt idx="1">
                  <c:v>79</c:v>
                </c:pt>
                <c:pt idx="2">
                  <c:v>79.489999999999995</c:v>
                </c:pt>
                <c:pt idx="3">
                  <c:v>77.23</c:v>
                </c:pt>
                <c:pt idx="4">
                  <c:v>77.31</c:v>
                </c:pt>
              </c:numCache>
            </c:numRef>
          </c:val>
          <c:extLst>
            <c:ext xmlns:c16="http://schemas.microsoft.com/office/drawing/2014/chart" uri="{C3380CC4-5D6E-409C-BE32-E72D297353CC}">
              <c16:uniqueId val="{0000000D-4BE2-432B-B466-527419374D00}"/>
            </c:ext>
          </c:extLst>
        </c:ser>
        <c:ser>
          <c:idx val="14"/>
          <c:order val="14"/>
          <c:tx>
            <c:strRef>
              <c:f>PYPL!$A$21</c:f>
              <c:strCache>
                <c:ptCount val="1"/>
                <c:pt idx="0">
                  <c:v>45698</c:v>
                </c:pt>
              </c:strCache>
            </c:strRef>
          </c:tx>
          <c:spPr>
            <a:solidFill>
              <a:schemeClr val="accent3">
                <a:lumMod val="80000"/>
                <a:lumOff val="2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PYPL!$B$21:$F$21</c:f>
              <c:numCache>
                <c:formatCode>_([$$-409]* #,##0.00_);_([$$-409]* \(#,##0.00\);_([$$-409]* "-"??_);_(@_)</c:formatCode>
                <c:ptCount val="5"/>
                <c:pt idx="0" formatCode="#,##0">
                  <c:v>11815591</c:v>
                </c:pt>
                <c:pt idx="1">
                  <c:v>78.16</c:v>
                </c:pt>
                <c:pt idx="2">
                  <c:v>78.92</c:v>
                </c:pt>
                <c:pt idx="3">
                  <c:v>77.61</c:v>
                </c:pt>
                <c:pt idx="4">
                  <c:v>78.239999999999995</c:v>
                </c:pt>
              </c:numCache>
            </c:numRef>
          </c:val>
          <c:extLst>
            <c:ext xmlns:c16="http://schemas.microsoft.com/office/drawing/2014/chart" uri="{C3380CC4-5D6E-409C-BE32-E72D297353CC}">
              <c16:uniqueId val="{0000000E-4BE2-432B-B466-527419374D00}"/>
            </c:ext>
          </c:extLst>
        </c:ser>
        <c:ser>
          <c:idx val="15"/>
          <c:order val="15"/>
          <c:tx>
            <c:strRef>
              <c:f>PYPL!$A$22</c:f>
              <c:strCache>
                <c:ptCount val="1"/>
                <c:pt idx="0">
                  <c:v>45699</c:v>
                </c:pt>
              </c:strCache>
            </c:strRef>
          </c:tx>
          <c:spPr>
            <a:solidFill>
              <a:schemeClr val="accent4">
                <a:lumMod val="80000"/>
                <a:lumOff val="2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PYPL!$B$22:$F$22</c:f>
              <c:numCache>
                <c:formatCode>_([$$-409]* #,##0.00_);_([$$-409]* \(#,##0.00\);_([$$-409]* "-"??_);_(@_)</c:formatCode>
                <c:ptCount val="5"/>
                <c:pt idx="0" formatCode="#,##0">
                  <c:v>15769395</c:v>
                </c:pt>
                <c:pt idx="1">
                  <c:v>77.814999999999998</c:v>
                </c:pt>
                <c:pt idx="2">
                  <c:v>77.849999999999994</c:v>
                </c:pt>
                <c:pt idx="3">
                  <c:v>76.040000000000006</c:v>
                </c:pt>
                <c:pt idx="4">
                  <c:v>76.209999999999994</c:v>
                </c:pt>
              </c:numCache>
            </c:numRef>
          </c:val>
          <c:extLst>
            <c:ext xmlns:c16="http://schemas.microsoft.com/office/drawing/2014/chart" uri="{C3380CC4-5D6E-409C-BE32-E72D297353CC}">
              <c16:uniqueId val="{0000000F-4BE2-432B-B466-527419374D00}"/>
            </c:ext>
          </c:extLst>
        </c:ser>
        <c:ser>
          <c:idx val="16"/>
          <c:order val="16"/>
          <c:tx>
            <c:strRef>
              <c:f>PYPL!$A$23</c:f>
              <c:strCache>
                <c:ptCount val="1"/>
                <c:pt idx="0">
                  <c:v>45700</c:v>
                </c:pt>
              </c:strCache>
            </c:strRef>
          </c:tx>
          <c:spPr>
            <a:solidFill>
              <a:schemeClr val="accent5">
                <a:lumMod val="80000"/>
                <a:lumOff val="2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PYPL!$B$23:$F$23</c:f>
              <c:numCache>
                <c:formatCode>_([$$-409]* #,##0.00_);_([$$-409]* \(#,##0.00\);_([$$-409]* "-"??_);_(@_)</c:formatCode>
                <c:ptCount val="5"/>
                <c:pt idx="0" formatCode="#,##0">
                  <c:v>11782529</c:v>
                </c:pt>
                <c:pt idx="1">
                  <c:v>75.42</c:v>
                </c:pt>
                <c:pt idx="2">
                  <c:v>76.849999999999994</c:v>
                </c:pt>
                <c:pt idx="3">
                  <c:v>75.3</c:v>
                </c:pt>
                <c:pt idx="4">
                  <c:v>76.27</c:v>
                </c:pt>
              </c:numCache>
            </c:numRef>
          </c:val>
          <c:extLst>
            <c:ext xmlns:c16="http://schemas.microsoft.com/office/drawing/2014/chart" uri="{C3380CC4-5D6E-409C-BE32-E72D297353CC}">
              <c16:uniqueId val="{00000010-4BE2-432B-B466-527419374D00}"/>
            </c:ext>
          </c:extLst>
        </c:ser>
        <c:ser>
          <c:idx val="17"/>
          <c:order val="17"/>
          <c:tx>
            <c:strRef>
              <c:f>PYPL!$A$24</c:f>
              <c:strCache>
                <c:ptCount val="1"/>
                <c:pt idx="0">
                  <c:v>45701</c:v>
                </c:pt>
              </c:strCache>
            </c:strRef>
          </c:tx>
          <c:spPr>
            <a:solidFill>
              <a:schemeClr val="accent6">
                <a:lumMod val="80000"/>
                <a:lumOff val="2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PYPL!$B$24:$F$24</c:f>
              <c:numCache>
                <c:formatCode>_([$$-409]* #,##0.00_);_([$$-409]* \(#,##0.00\);_([$$-409]* "-"??_);_(@_)</c:formatCode>
                <c:ptCount val="5"/>
                <c:pt idx="0" formatCode="#,##0">
                  <c:v>9958597</c:v>
                </c:pt>
                <c:pt idx="1">
                  <c:v>76.37</c:v>
                </c:pt>
                <c:pt idx="2">
                  <c:v>76.924999999999997</c:v>
                </c:pt>
                <c:pt idx="3">
                  <c:v>75.73</c:v>
                </c:pt>
                <c:pt idx="4">
                  <c:v>76.59</c:v>
                </c:pt>
              </c:numCache>
            </c:numRef>
          </c:val>
          <c:extLst>
            <c:ext xmlns:c16="http://schemas.microsoft.com/office/drawing/2014/chart" uri="{C3380CC4-5D6E-409C-BE32-E72D297353CC}">
              <c16:uniqueId val="{00000011-4BE2-432B-B466-527419374D00}"/>
            </c:ext>
          </c:extLst>
        </c:ser>
        <c:ser>
          <c:idx val="18"/>
          <c:order val="18"/>
          <c:tx>
            <c:strRef>
              <c:f>PYPL!$A$25</c:f>
              <c:strCache>
                <c:ptCount val="1"/>
                <c:pt idx="0">
                  <c:v>45702</c:v>
                </c:pt>
              </c:strCache>
            </c:strRef>
          </c:tx>
          <c:spPr>
            <a:solidFill>
              <a:schemeClr val="accent1">
                <a:lumMod val="8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PYPL!$B$25:$F$25</c:f>
              <c:numCache>
                <c:formatCode>_([$$-409]* #,##0.00_);_([$$-409]* \(#,##0.00\);_([$$-409]* "-"??_);_(@_)</c:formatCode>
                <c:ptCount val="5"/>
                <c:pt idx="0" formatCode="#,##0">
                  <c:v>10504560</c:v>
                </c:pt>
                <c:pt idx="1">
                  <c:v>76.900000000000006</c:v>
                </c:pt>
                <c:pt idx="2">
                  <c:v>78.33</c:v>
                </c:pt>
                <c:pt idx="3">
                  <c:v>76.63</c:v>
                </c:pt>
                <c:pt idx="4">
                  <c:v>77.97</c:v>
                </c:pt>
              </c:numCache>
            </c:numRef>
          </c:val>
          <c:extLst>
            <c:ext xmlns:c16="http://schemas.microsoft.com/office/drawing/2014/chart" uri="{C3380CC4-5D6E-409C-BE32-E72D297353CC}">
              <c16:uniqueId val="{00000012-4BE2-432B-B466-527419374D00}"/>
            </c:ext>
          </c:extLst>
        </c:ser>
        <c:ser>
          <c:idx val="19"/>
          <c:order val="19"/>
          <c:tx>
            <c:strRef>
              <c:f>PYPL!$A$26</c:f>
              <c:strCache>
                <c:ptCount val="1"/>
                <c:pt idx="0">
                  <c:v>45706</c:v>
                </c:pt>
              </c:strCache>
            </c:strRef>
          </c:tx>
          <c:spPr>
            <a:solidFill>
              <a:schemeClr val="accent2">
                <a:lumMod val="80000"/>
              </a:schemeClr>
            </a:solidFill>
            <a:ln>
              <a:noFill/>
            </a:ln>
            <a:effectLst/>
          </c:spPr>
          <c:invertIfNegative val="0"/>
          <c:cat>
            <c:strRef>
              <c:f>PYPL!$B$6:$F$6</c:f>
              <c:strCache>
                <c:ptCount val="5"/>
                <c:pt idx="0">
                  <c:v>Volume</c:v>
                </c:pt>
                <c:pt idx="1">
                  <c:v>Open</c:v>
                </c:pt>
                <c:pt idx="2">
                  <c:v>High</c:v>
                </c:pt>
                <c:pt idx="3">
                  <c:v>Low</c:v>
                </c:pt>
                <c:pt idx="4">
                  <c:v>Close</c:v>
                </c:pt>
              </c:strCache>
            </c:strRef>
          </c:cat>
          <c:val>
            <c:numRef>
              <c:f>PYPL!$B$26:$F$26</c:f>
              <c:numCache>
                <c:formatCode>_([$$-409]* #,##0.00_);_([$$-409]* \(#,##0.00\);_([$$-409]* "-"??_);_(@_)</c:formatCode>
                <c:ptCount val="5"/>
                <c:pt idx="0" formatCode="#,##0">
                  <c:v>11281243</c:v>
                </c:pt>
                <c:pt idx="1">
                  <c:v>78.2</c:v>
                </c:pt>
                <c:pt idx="2">
                  <c:v>78.760000000000005</c:v>
                </c:pt>
                <c:pt idx="3">
                  <c:v>77.500600000000006</c:v>
                </c:pt>
                <c:pt idx="4">
                  <c:v>78.62</c:v>
                </c:pt>
              </c:numCache>
            </c:numRef>
          </c:val>
          <c:extLst>
            <c:ext xmlns:c16="http://schemas.microsoft.com/office/drawing/2014/chart" uri="{C3380CC4-5D6E-409C-BE32-E72D297353CC}">
              <c16:uniqueId val="{00000013-4BE2-432B-B466-527419374D00}"/>
            </c:ext>
          </c:extLst>
        </c:ser>
        <c:dLbls>
          <c:showLegendKey val="0"/>
          <c:showVal val="0"/>
          <c:showCatName val="0"/>
          <c:showSerName val="0"/>
          <c:showPercent val="0"/>
          <c:showBubbleSize val="0"/>
        </c:dLbls>
        <c:gapWidth val="150"/>
        <c:axId val="669033455"/>
        <c:axId val="669034895"/>
      </c:barChart>
      <c:catAx>
        <c:axId val="669033455"/>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34895"/>
        <c:crosses val="autoZero"/>
        <c:auto val="1"/>
        <c:lblAlgn val="ctr"/>
        <c:lblOffset val="100"/>
        <c:noMultiLvlLbl val="1"/>
      </c:catAx>
      <c:valAx>
        <c:axId val="669034895"/>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33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HK"/>
              <a:t>Close Last</a:t>
            </a:r>
            <a:r>
              <a:rPr lang="en-HK" baseline="0"/>
              <a:t> 12 Months</a:t>
            </a:r>
          </a:p>
          <a:p>
            <a:pPr>
              <a:defRPr/>
            </a:pPr>
            <a:endParaRPr lang="en-HK"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PYPL!$C$4:$IQ$4</c:f>
              <c:numCache>
                <c:formatCode>_([$$-409]* #,##0.00_);_([$$-409]* \(#,##0.00\);_([$$-409]* "-"??_);_(@_)</c:formatCode>
                <c:ptCount val="249"/>
                <c:pt idx="0">
                  <c:v>58.63</c:v>
                </c:pt>
                <c:pt idx="1">
                  <c:v>57.48</c:v>
                </c:pt>
                <c:pt idx="2">
                  <c:v>58.35</c:v>
                </c:pt>
                <c:pt idx="3">
                  <c:v>59.16</c:v>
                </c:pt>
                <c:pt idx="4">
                  <c:v>59.33</c:v>
                </c:pt>
                <c:pt idx="5">
                  <c:v>60.16</c:v>
                </c:pt>
                <c:pt idx="6">
                  <c:v>60.25</c:v>
                </c:pt>
                <c:pt idx="7">
                  <c:v>60.34</c:v>
                </c:pt>
                <c:pt idx="8">
                  <c:v>60.54</c:v>
                </c:pt>
                <c:pt idx="9">
                  <c:v>59.98</c:v>
                </c:pt>
                <c:pt idx="10">
                  <c:v>58.27</c:v>
                </c:pt>
                <c:pt idx="11">
                  <c:v>58.12</c:v>
                </c:pt>
                <c:pt idx="12">
                  <c:v>58.5</c:v>
                </c:pt>
                <c:pt idx="13">
                  <c:v>59.01</c:v>
                </c:pt>
                <c:pt idx="14">
                  <c:v>60.08</c:v>
                </c:pt>
                <c:pt idx="15">
                  <c:v>60.03</c:v>
                </c:pt>
                <c:pt idx="16">
                  <c:v>62.45</c:v>
                </c:pt>
                <c:pt idx="17">
                  <c:v>63</c:v>
                </c:pt>
                <c:pt idx="18">
                  <c:v>62.85</c:v>
                </c:pt>
                <c:pt idx="19">
                  <c:v>64.23</c:v>
                </c:pt>
                <c:pt idx="20">
                  <c:v>63.01</c:v>
                </c:pt>
                <c:pt idx="21">
                  <c:v>65.05</c:v>
                </c:pt>
                <c:pt idx="22">
                  <c:v>66.14</c:v>
                </c:pt>
                <c:pt idx="23">
                  <c:v>64.77</c:v>
                </c:pt>
                <c:pt idx="24">
                  <c:v>66</c:v>
                </c:pt>
                <c:pt idx="25">
                  <c:v>66.67</c:v>
                </c:pt>
                <c:pt idx="26">
                  <c:v>66.569999999999993</c:v>
                </c:pt>
                <c:pt idx="27">
                  <c:v>66.989999999999995</c:v>
                </c:pt>
                <c:pt idx="28">
                  <c:v>65.03</c:v>
                </c:pt>
                <c:pt idx="29">
                  <c:v>64.66</c:v>
                </c:pt>
                <c:pt idx="30">
                  <c:v>65.34</c:v>
                </c:pt>
                <c:pt idx="31">
                  <c:v>64.540000000000006</c:v>
                </c:pt>
                <c:pt idx="32">
                  <c:v>65.150000000000006</c:v>
                </c:pt>
                <c:pt idx="33">
                  <c:v>66.34</c:v>
                </c:pt>
                <c:pt idx="34">
                  <c:v>67</c:v>
                </c:pt>
                <c:pt idx="35">
                  <c:v>65.88</c:v>
                </c:pt>
                <c:pt idx="36">
                  <c:v>65.8</c:v>
                </c:pt>
                <c:pt idx="37">
                  <c:v>64.59</c:v>
                </c:pt>
                <c:pt idx="38">
                  <c:v>63.51</c:v>
                </c:pt>
                <c:pt idx="39">
                  <c:v>63.43</c:v>
                </c:pt>
                <c:pt idx="40">
                  <c:v>63.26</c:v>
                </c:pt>
                <c:pt idx="41">
                  <c:v>62.1</c:v>
                </c:pt>
                <c:pt idx="42">
                  <c:v>62.31</c:v>
                </c:pt>
                <c:pt idx="43">
                  <c:v>63.19</c:v>
                </c:pt>
                <c:pt idx="44">
                  <c:v>64.430000000000007</c:v>
                </c:pt>
                <c:pt idx="45">
                  <c:v>64.84</c:v>
                </c:pt>
                <c:pt idx="46">
                  <c:v>64.099999999999994</c:v>
                </c:pt>
                <c:pt idx="47">
                  <c:v>65.959999999999994</c:v>
                </c:pt>
                <c:pt idx="48">
                  <c:v>66.989999999999995</c:v>
                </c:pt>
                <c:pt idx="49">
                  <c:v>67.92</c:v>
                </c:pt>
                <c:pt idx="50">
                  <c:v>66.14</c:v>
                </c:pt>
                <c:pt idx="51">
                  <c:v>66.98</c:v>
                </c:pt>
                <c:pt idx="52">
                  <c:v>65.7</c:v>
                </c:pt>
                <c:pt idx="53">
                  <c:v>65.61</c:v>
                </c:pt>
                <c:pt idx="54">
                  <c:v>65.92</c:v>
                </c:pt>
                <c:pt idx="55">
                  <c:v>63.81</c:v>
                </c:pt>
                <c:pt idx="56">
                  <c:v>64.45</c:v>
                </c:pt>
                <c:pt idx="57">
                  <c:v>62.93</c:v>
                </c:pt>
                <c:pt idx="58">
                  <c:v>63.95</c:v>
                </c:pt>
                <c:pt idx="59">
                  <c:v>64.58</c:v>
                </c:pt>
                <c:pt idx="60">
                  <c:v>63.9</c:v>
                </c:pt>
                <c:pt idx="61">
                  <c:v>64.099999999999994</c:v>
                </c:pt>
                <c:pt idx="62">
                  <c:v>64.48</c:v>
                </c:pt>
                <c:pt idx="63">
                  <c:v>64.77</c:v>
                </c:pt>
                <c:pt idx="64">
                  <c:v>64.099999999999994</c:v>
                </c:pt>
                <c:pt idx="65">
                  <c:v>62.19</c:v>
                </c:pt>
                <c:pt idx="66">
                  <c:v>61.58</c:v>
                </c:pt>
                <c:pt idx="67">
                  <c:v>61.64</c:v>
                </c:pt>
                <c:pt idx="68">
                  <c:v>62.17</c:v>
                </c:pt>
                <c:pt idx="69">
                  <c:v>61.05</c:v>
                </c:pt>
                <c:pt idx="70">
                  <c:v>62.51</c:v>
                </c:pt>
                <c:pt idx="71">
                  <c:v>62.99</c:v>
                </c:pt>
                <c:pt idx="72">
                  <c:v>63.46</c:v>
                </c:pt>
                <c:pt idx="73">
                  <c:v>63.33</c:v>
                </c:pt>
                <c:pt idx="74">
                  <c:v>63.53</c:v>
                </c:pt>
                <c:pt idx="75">
                  <c:v>67.02</c:v>
                </c:pt>
                <c:pt idx="76">
                  <c:v>67.3</c:v>
                </c:pt>
                <c:pt idx="77">
                  <c:v>67.09</c:v>
                </c:pt>
                <c:pt idx="78">
                  <c:v>64.77</c:v>
                </c:pt>
                <c:pt idx="79">
                  <c:v>63.43</c:v>
                </c:pt>
                <c:pt idx="80">
                  <c:v>61.54</c:v>
                </c:pt>
                <c:pt idx="81">
                  <c:v>60.634999999999998</c:v>
                </c:pt>
                <c:pt idx="82">
                  <c:v>60.13</c:v>
                </c:pt>
                <c:pt idx="83">
                  <c:v>59.12</c:v>
                </c:pt>
                <c:pt idx="84">
                  <c:v>59.8</c:v>
                </c:pt>
                <c:pt idx="85">
                  <c:v>60.61</c:v>
                </c:pt>
                <c:pt idx="86">
                  <c:v>59.49</c:v>
                </c:pt>
                <c:pt idx="87">
                  <c:v>59.33</c:v>
                </c:pt>
                <c:pt idx="88">
                  <c:v>58.26</c:v>
                </c:pt>
                <c:pt idx="89">
                  <c:v>58.37</c:v>
                </c:pt>
                <c:pt idx="90">
                  <c:v>58.03</c:v>
                </c:pt>
                <c:pt idx="91">
                  <c:v>57.81</c:v>
                </c:pt>
                <c:pt idx="92">
                  <c:v>58.97</c:v>
                </c:pt>
                <c:pt idx="93">
                  <c:v>59.64</c:v>
                </c:pt>
                <c:pt idx="94">
                  <c:v>59.76</c:v>
                </c:pt>
                <c:pt idx="95">
                  <c:v>59.09</c:v>
                </c:pt>
                <c:pt idx="96">
                  <c:v>59</c:v>
                </c:pt>
                <c:pt idx="97">
                  <c:v>58.9</c:v>
                </c:pt>
                <c:pt idx="98">
                  <c:v>59.99</c:v>
                </c:pt>
                <c:pt idx="99">
                  <c:v>60.27</c:v>
                </c:pt>
                <c:pt idx="100">
                  <c:v>60.47</c:v>
                </c:pt>
                <c:pt idx="101">
                  <c:v>61.81</c:v>
                </c:pt>
                <c:pt idx="102">
                  <c:v>61.24</c:v>
                </c:pt>
                <c:pt idx="103">
                  <c:v>60</c:v>
                </c:pt>
                <c:pt idx="104">
                  <c:v>59.33</c:v>
                </c:pt>
                <c:pt idx="105">
                  <c:v>60.77</c:v>
                </c:pt>
                <c:pt idx="106">
                  <c:v>59.71</c:v>
                </c:pt>
                <c:pt idx="107">
                  <c:v>58.07</c:v>
                </c:pt>
                <c:pt idx="108">
                  <c:v>57.22</c:v>
                </c:pt>
                <c:pt idx="109">
                  <c:v>58.29</c:v>
                </c:pt>
                <c:pt idx="110">
                  <c:v>58.94</c:v>
                </c:pt>
                <c:pt idx="111">
                  <c:v>64</c:v>
                </c:pt>
                <c:pt idx="112">
                  <c:v>65.78</c:v>
                </c:pt>
                <c:pt idx="113">
                  <c:v>65.31</c:v>
                </c:pt>
                <c:pt idx="114">
                  <c:v>61.98</c:v>
                </c:pt>
                <c:pt idx="115">
                  <c:v>60.46</c:v>
                </c:pt>
                <c:pt idx="116">
                  <c:v>62.75</c:v>
                </c:pt>
                <c:pt idx="117">
                  <c:v>62.74</c:v>
                </c:pt>
                <c:pt idx="118">
                  <c:v>64.28</c:v>
                </c:pt>
                <c:pt idx="119">
                  <c:v>64.72</c:v>
                </c:pt>
                <c:pt idx="120">
                  <c:v>63.46</c:v>
                </c:pt>
                <c:pt idx="121">
                  <c:v>65.11</c:v>
                </c:pt>
                <c:pt idx="122">
                  <c:v>66.14</c:v>
                </c:pt>
                <c:pt idx="123">
                  <c:v>67.94</c:v>
                </c:pt>
                <c:pt idx="124">
                  <c:v>67.959999999999994</c:v>
                </c:pt>
                <c:pt idx="125">
                  <c:v>69.430000000000007</c:v>
                </c:pt>
                <c:pt idx="126">
                  <c:v>71.89</c:v>
                </c:pt>
                <c:pt idx="127">
                  <c:v>71.459999999999994</c:v>
                </c:pt>
                <c:pt idx="128">
                  <c:v>71.52</c:v>
                </c:pt>
                <c:pt idx="129">
                  <c:v>71.7</c:v>
                </c:pt>
                <c:pt idx="130">
                  <c:v>72.040000000000006</c:v>
                </c:pt>
                <c:pt idx="131">
                  <c:v>71.59</c:v>
                </c:pt>
                <c:pt idx="132">
                  <c:v>70.430000000000007</c:v>
                </c:pt>
                <c:pt idx="133">
                  <c:v>73.16</c:v>
                </c:pt>
                <c:pt idx="134">
                  <c:v>72.430000000000007</c:v>
                </c:pt>
                <c:pt idx="135">
                  <c:v>72</c:v>
                </c:pt>
                <c:pt idx="136">
                  <c:v>72.61</c:v>
                </c:pt>
                <c:pt idx="137">
                  <c:v>72.03</c:v>
                </c:pt>
                <c:pt idx="138">
                  <c:v>68.89</c:v>
                </c:pt>
                <c:pt idx="139">
                  <c:v>69.349999999999994</c:v>
                </c:pt>
                <c:pt idx="140">
                  <c:v>68.849999999999994</c:v>
                </c:pt>
                <c:pt idx="141">
                  <c:v>69.349999999999994</c:v>
                </c:pt>
                <c:pt idx="142">
                  <c:v>70.36</c:v>
                </c:pt>
                <c:pt idx="143">
                  <c:v>70.099999999999994</c:v>
                </c:pt>
                <c:pt idx="144">
                  <c:v>71.069999999999993</c:v>
                </c:pt>
                <c:pt idx="145">
                  <c:v>71.77</c:v>
                </c:pt>
                <c:pt idx="146">
                  <c:v>73.12</c:v>
                </c:pt>
                <c:pt idx="147">
                  <c:v>77.569999999999993</c:v>
                </c:pt>
                <c:pt idx="148">
                  <c:v>76.760000000000005</c:v>
                </c:pt>
                <c:pt idx="149">
                  <c:v>77.67</c:v>
                </c:pt>
                <c:pt idx="150">
                  <c:v>78.34</c:v>
                </c:pt>
                <c:pt idx="151">
                  <c:v>77.36</c:v>
                </c:pt>
                <c:pt idx="152">
                  <c:v>80.08</c:v>
                </c:pt>
                <c:pt idx="153">
                  <c:v>77.88</c:v>
                </c:pt>
                <c:pt idx="154">
                  <c:v>78.03</c:v>
                </c:pt>
                <c:pt idx="155">
                  <c:v>77.47</c:v>
                </c:pt>
                <c:pt idx="156">
                  <c:v>77.44</c:v>
                </c:pt>
                <c:pt idx="157">
                  <c:v>77.31</c:v>
                </c:pt>
                <c:pt idx="158">
                  <c:v>79.36</c:v>
                </c:pt>
                <c:pt idx="159">
                  <c:v>80.260000000000005</c:v>
                </c:pt>
                <c:pt idx="160">
                  <c:v>81.16</c:v>
                </c:pt>
                <c:pt idx="161">
                  <c:v>81.650000000000006</c:v>
                </c:pt>
                <c:pt idx="162">
                  <c:v>78.98</c:v>
                </c:pt>
                <c:pt idx="163">
                  <c:v>80.510000000000005</c:v>
                </c:pt>
                <c:pt idx="164">
                  <c:v>80.67</c:v>
                </c:pt>
                <c:pt idx="165">
                  <c:v>79.55</c:v>
                </c:pt>
                <c:pt idx="166">
                  <c:v>80.819999999999993</c:v>
                </c:pt>
                <c:pt idx="167">
                  <c:v>79.819999999999993</c:v>
                </c:pt>
                <c:pt idx="168">
                  <c:v>80.94</c:v>
                </c:pt>
                <c:pt idx="169">
                  <c:v>80.56</c:v>
                </c:pt>
                <c:pt idx="170">
                  <c:v>80.91</c:v>
                </c:pt>
                <c:pt idx="171">
                  <c:v>80.83</c:v>
                </c:pt>
                <c:pt idx="172">
                  <c:v>81.39</c:v>
                </c:pt>
                <c:pt idx="173">
                  <c:v>81.7</c:v>
                </c:pt>
                <c:pt idx="174">
                  <c:v>83.59</c:v>
                </c:pt>
                <c:pt idx="175">
                  <c:v>80.28</c:v>
                </c:pt>
                <c:pt idx="176">
                  <c:v>78.22</c:v>
                </c:pt>
                <c:pt idx="177">
                  <c:v>79.3</c:v>
                </c:pt>
                <c:pt idx="178">
                  <c:v>77.25</c:v>
                </c:pt>
                <c:pt idx="179">
                  <c:v>78.13</c:v>
                </c:pt>
                <c:pt idx="180">
                  <c:v>79.25</c:v>
                </c:pt>
                <c:pt idx="181">
                  <c:v>81.41</c:v>
                </c:pt>
                <c:pt idx="182">
                  <c:v>81.349999999999994</c:v>
                </c:pt>
                <c:pt idx="183">
                  <c:v>83.01</c:v>
                </c:pt>
                <c:pt idx="184">
                  <c:v>86.94</c:v>
                </c:pt>
                <c:pt idx="185">
                  <c:v>86.4</c:v>
                </c:pt>
                <c:pt idx="186">
                  <c:v>87.31</c:v>
                </c:pt>
                <c:pt idx="187">
                  <c:v>85.79</c:v>
                </c:pt>
                <c:pt idx="188">
                  <c:v>85.83</c:v>
                </c:pt>
                <c:pt idx="189">
                  <c:v>84.67</c:v>
                </c:pt>
                <c:pt idx="190">
                  <c:v>84.09</c:v>
                </c:pt>
                <c:pt idx="191">
                  <c:v>84.74</c:v>
                </c:pt>
                <c:pt idx="192">
                  <c:v>84.82</c:v>
                </c:pt>
                <c:pt idx="193">
                  <c:v>86.77</c:v>
                </c:pt>
                <c:pt idx="194">
                  <c:v>87.77</c:v>
                </c:pt>
                <c:pt idx="195">
                  <c:v>86.94</c:v>
                </c:pt>
                <c:pt idx="196">
                  <c:v>86.57</c:v>
                </c:pt>
                <c:pt idx="197">
                  <c:v>86.77</c:v>
                </c:pt>
                <c:pt idx="198">
                  <c:v>86.53</c:v>
                </c:pt>
                <c:pt idx="199">
                  <c:v>85.14</c:v>
                </c:pt>
                <c:pt idx="200">
                  <c:v>89.33</c:v>
                </c:pt>
                <c:pt idx="201">
                  <c:v>89.045000000000002</c:v>
                </c:pt>
                <c:pt idx="202">
                  <c:v>89.88</c:v>
                </c:pt>
                <c:pt idx="203">
                  <c:v>90</c:v>
                </c:pt>
                <c:pt idx="204">
                  <c:v>88.76</c:v>
                </c:pt>
                <c:pt idx="205">
                  <c:v>90.75</c:v>
                </c:pt>
                <c:pt idx="206">
                  <c:v>89.4</c:v>
                </c:pt>
                <c:pt idx="207">
                  <c:v>91.02</c:v>
                </c:pt>
                <c:pt idx="208">
                  <c:v>91.3</c:v>
                </c:pt>
                <c:pt idx="209">
                  <c:v>90.86</c:v>
                </c:pt>
                <c:pt idx="210">
                  <c:v>85.45</c:v>
                </c:pt>
                <c:pt idx="211">
                  <c:v>86.78</c:v>
                </c:pt>
                <c:pt idx="212">
                  <c:v>87.13</c:v>
                </c:pt>
                <c:pt idx="213">
                  <c:v>86.9</c:v>
                </c:pt>
                <c:pt idx="214">
                  <c:v>88.25</c:v>
                </c:pt>
                <c:pt idx="215">
                  <c:v>88.14</c:v>
                </c:pt>
                <c:pt idx="216">
                  <c:v>86.86</c:v>
                </c:pt>
                <c:pt idx="217">
                  <c:v>85.43</c:v>
                </c:pt>
                <c:pt idx="218">
                  <c:v>85.35</c:v>
                </c:pt>
                <c:pt idx="219">
                  <c:v>86.18</c:v>
                </c:pt>
                <c:pt idx="220">
                  <c:v>87.6</c:v>
                </c:pt>
                <c:pt idx="221">
                  <c:v>89.53</c:v>
                </c:pt>
                <c:pt idx="222">
                  <c:v>87.97</c:v>
                </c:pt>
                <c:pt idx="223">
                  <c:v>87.94</c:v>
                </c:pt>
                <c:pt idx="224">
                  <c:v>83.36</c:v>
                </c:pt>
                <c:pt idx="225">
                  <c:v>83.99</c:v>
                </c:pt>
                <c:pt idx="226">
                  <c:v>87.18</c:v>
                </c:pt>
                <c:pt idx="227">
                  <c:v>89.64</c:v>
                </c:pt>
                <c:pt idx="228">
                  <c:v>88.92</c:v>
                </c:pt>
                <c:pt idx="229">
                  <c:v>91.81</c:v>
                </c:pt>
                <c:pt idx="230">
                  <c:v>89.77</c:v>
                </c:pt>
                <c:pt idx="231">
                  <c:v>89.85</c:v>
                </c:pt>
                <c:pt idx="232">
                  <c:v>89.73</c:v>
                </c:pt>
                <c:pt idx="233">
                  <c:v>89.11</c:v>
                </c:pt>
                <c:pt idx="234">
                  <c:v>90.24</c:v>
                </c:pt>
                <c:pt idx="235">
                  <c:v>88.19</c:v>
                </c:pt>
                <c:pt idx="236">
                  <c:v>88.76</c:v>
                </c:pt>
                <c:pt idx="237">
                  <c:v>89.57</c:v>
                </c:pt>
                <c:pt idx="238">
                  <c:v>88.58</c:v>
                </c:pt>
                <c:pt idx="239">
                  <c:v>89.51</c:v>
                </c:pt>
                <c:pt idx="240">
                  <c:v>77.724999999999994</c:v>
                </c:pt>
                <c:pt idx="241">
                  <c:v>79.2</c:v>
                </c:pt>
                <c:pt idx="242">
                  <c:v>78.569999999999993</c:v>
                </c:pt>
                <c:pt idx="243">
                  <c:v>77.31</c:v>
                </c:pt>
                <c:pt idx="244">
                  <c:v>78.239999999999995</c:v>
                </c:pt>
                <c:pt idx="245">
                  <c:v>76.209999999999994</c:v>
                </c:pt>
                <c:pt idx="246">
                  <c:v>76.27</c:v>
                </c:pt>
                <c:pt idx="247">
                  <c:v>76.59</c:v>
                </c:pt>
                <c:pt idx="248">
                  <c:v>77.97</c:v>
                </c:pt>
              </c:numCache>
            </c:numRef>
          </c:val>
          <c:extLst>
            <c:ext xmlns:c16="http://schemas.microsoft.com/office/drawing/2014/chart" uri="{C3380CC4-5D6E-409C-BE32-E72D297353CC}">
              <c16:uniqueId val="{00000000-61F6-4D92-8253-A67AF43BBD17}"/>
            </c:ext>
          </c:extLst>
        </c:ser>
        <c:dLbls>
          <c:showLegendKey val="0"/>
          <c:showVal val="0"/>
          <c:showCatName val="0"/>
          <c:showSerName val="0"/>
          <c:showPercent val="0"/>
          <c:showBubbleSize val="0"/>
        </c:dLbls>
        <c:axId val="672686879"/>
        <c:axId val="672682559"/>
      </c:areaChart>
      <c:catAx>
        <c:axId val="672686879"/>
        <c:scaling>
          <c:orientation val="minMax"/>
        </c:scaling>
        <c:delete val="1"/>
        <c:axPos val="b"/>
        <c:majorTickMark val="out"/>
        <c:minorTickMark val="none"/>
        <c:tickLblPos val="nextTo"/>
        <c:crossAx val="672682559"/>
        <c:crosses val="autoZero"/>
        <c:auto val="1"/>
        <c:lblAlgn val="ctr"/>
        <c:lblOffset val="100"/>
        <c:noMultiLvlLbl val="0"/>
      </c:catAx>
      <c:valAx>
        <c:axId val="67268255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6868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CSCO!$B$1</c:f>
          <c:strCache>
            <c:ptCount val="1"/>
            <c:pt idx="0">
              <c:v>CISCO SYSTEMS, INC. (XNAS:CSCO)</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CSCO!$A$7</c:f>
              <c:strCache>
                <c:ptCount val="1"/>
                <c:pt idx="0">
                  <c:v>45678</c:v>
                </c:pt>
              </c:strCache>
            </c:strRef>
          </c:tx>
          <c:spPr>
            <a:solidFill>
              <a:schemeClr val="accent1"/>
            </a:solidFill>
            <a:ln>
              <a:noFill/>
            </a:ln>
            <a:effectLst/>
          </c:spPr>
          <c:invertIfNegative val="0"/>
          <c:cat>
            <c:strRef>
              <c:f>CSCO!$B$6:$F$6</c:f>
              <c:strCache>
                <c:ptCount val="5"/>
                <c:pt idx="0">
                  <c:v>Volume</c:v>
                </c:pt>
                <c:pt idx="1">
                  <c:v>Open</c:v>
                </c:pt>
                <c:pt idx="2">
                  <c:v>High</c:v>
                </c:pt>
                <c:pt idx="3">
                  <c:v>Low</c:v>
                </c:pt>
                <c:pt idx="4">
                  <c:v>Close</c:v>
                </c:pt>
              </c:strCache>
            </c:strRef>
          </c:cat>
          <c:val>
            <c:numRef>
              <c:f>CSCO!$B$7:$F$7</c:f>
              <c:numCache>
                <c:formatCode>_([$$-409]* #,##0.00_);_([$$-409]* \(#,##0.00\);_([$$-409]* "-"??_);_(@_)</c:formatCode>
                <c:ptCount val="5"/>
                <c:pt idx="0" formatCode="#,##0">
                  <c:v>18623768</c:v>
                </c:pt>
                <c:pt idx="1">
                  <c:v>60.47</c:v>
                </c:pt>
                <c:pt idx="2">
                  <c:v>61.33</c:v>
                </c:pt>
                <c:pt idx="3">
                  <c:v>60.28</c:v>
                </c:pt>
                <c:pt idx="4">
                  <c:v>61.03</c:v>
                </c:pt>
              </c:numCache>
            </c:numRef>
          </c:val>
          <c:extLst>
            <c:ext xmlns:c16="http://schemas.microsoft.com/office/drawing/2014/chart" uri="{C3380CC4-5D6E-409C-BE32-E72D297353CC}">
              <c16:uniqueId val="{00000000-64E2-472B-8053-4849B90B6DDC}"/>
            </c:ext>
          </c:extLst>
        </c:ser>
        <c:ser>
          <c:idx val="1"/>
          <c:order val="1"/>
          <c:tx>
            <c:strRef>
              <c:f>CSCO!$A$8</c:f>
              <c:strCache>
                <c:ptCount val="1"/>
                <c:pt idx="0">
                  <c:v>45679</c:v>
                </c:pt>
              </c:strCache>
            </c:strRef>
          </c:tx>
          <c:spPr>
            <a:solidFill>
              <a:schemeClr val="accent2"/>
            </a:solidFill>
            <a:ln>
              <a:noFill/>
            </a:ln>
            <a:effectLst/>
          </c:spPr>
          <c:invertIfNegative val="0"/>
          <c:cat>
            <c:strRef>
              <c:f>CSCO!$B$6:$F$6</c:f>
              <c:strCache>
                <c:ptCount val="5"/>
                <c:pt idx="0">
                  <c:v>Volume</c:v>
                </c:pt>
                <c:pt idx="1">
                  <c:v>Open</c:v>
                </c:pt>
                <c:pt idx="2">
                  <c:v>High</c:v>
                </c:pt>
                <c:pt idx="3">
                  <c:v>Low</c:v>
                </c:pt>
                <c:pt idx="4">
                  <c:v>Close</c:v>
                </c:pt>
              </c:strCache>
            </c:strRef>
          </c:cat>
          <c:val>
            <c:numRef>
              <c:f>CSCO!$B$8:$F$8</c:f>
              <c:numCache>
                <c:formatCode>_([$$-409]* #,##0.00_);_([$$-409]* \(#,##0.00\);_([$$-409]* "-"??_);_(@_)</c:formatCode>
                <c:ptCount val="5"/>
                <c:pt idx="0" formatCode="#,##0">
                  <c:v>19436629</c:v>
                </c:pt>
                <c:pt idx="1">
                  <c:v>61.04</c:v>
                </c:pt>
                <c:pt idx="2">
                  <c:v>61.755000000000003</c:v>
                </c:pt>
                <c:pt idx="3">
                  <c:v>60.99</c:v>
                </c:pt>
                <c:pt idx="4">
                  <c:v>61.63</c:v>
                </c:pt>
              </c:numCache>
            </c:numRef>
          </c:val>
          <c:extLst>
            <c:ext xmlns:c16="http://schemas.microsoft.com/office/drawing/2014/chart" uri="{C3380CC4-5D6E-409C-BE32-E72D297353CC}">
              <c16:uniqueId val="{00000001-64E2-472B-8053-4849B90B6DDC}"/>
            </c:ext>
          </c:extLst>
        </c:ser>
        <c:ser>
          <c:idx val="2"/>
          <c:order val="2"/>
          <c:tx>
            <c:strRef>
              <c:f>CSCO!$A$9</c:f>
              <c:strCache>
                <c:ptCount val="1"/>
                <c:pt idx="0">
                  <c:v>45680</c:v>
                </c:pt>
              </c:strCache>
            </c:strRef>
          </c:tx>
          <c:spPr>
            <a:solidFill>
              <a:schemeClr val="accent3"/>
            </a:solidFill>
            <a:ln>
              <a:noFill/>
            </a:ln>
            <a:effectLst/>
          </c:spPr>
          <c:invertIfNegative val="0"/>
          <c:cat>
            <c:strRef>
              <c:f>CSCO!$B$6:$F$6</c:f>
              <c:strCache>
                <c:ptCount val="5"/>
                <c:pt idx="0">
                  <c:v>Volume</c:v>
                </c:pt>
                <c:pt idx="1">
                  <c:v>Open</c:v>
                </c:pt>
                <c:pt idx="2">
                  <c:v>High</c:v>
                </c:pt>
                <c:pt idx="3">
                  <c:v>Low</c:v>
                </c:pt>
                <c:pt idx="4">
                  <c:v>Close</c:v>
                </c:pt>
              </c:strCache>
            </c:strRef>
          </c:cat>
          <c:val>
            <c:numRef>
              <c:f>CSCO!$B$9:$F$9</c:f>
              <c:numCache>
                <c:formatCode>_([$$-409]* #,##0.00_);_([$$-409]* \(#,##0.00\);_([$$-409]* "-"??_);_(@_)</c:formatCode>
                <c:ptCount val="5"/>
                <c:pt idx="0" formatCode="#,##0">
                  <c:v>14212046</c:v>
                </c:pt>
                <c:pt idx="1">
                  <c:v>61.8</c:v>
                </c:pt>
                <c:pt idx="2">
                  <c:v>62.314999999999998</c:v>
                </c:pt>
                <c:pt idx="3">
                  <c:v>61.380099999999999</c:v>
                </c:pt>
                <c:pt idx="4">
                  <c:v>62.23</c:v>
                </c:pt>
              </c:numCache>
            </c:numRef>
          </c:val>
          <c:extLst>
            <c:ext xmlns:c16="http://schemas.microsoft.com/office/drawing/2014/chart" uri="{C3380CC4-5D6E-409C-BE32-E72D297353CC}">
              <c16:uniqueId val="{00000002-64E2-472B-8053-4849B90B6DDC}"/>
            </c:ext>
          </c:extLst>
        </c:ser>
        <c:ser>
          <c:idx val="3"/>
          <c:order val="3"/>
          <c:tx>
            <c:strRef>
              <c:f>CSCO!$A$10</c:f>
              <c:strCache>
                <c:ptCount val="1"/>
                <c:pt idx="0">
                  <c:v>45681</c:v>
                </c:pt>
              </c:strCache>
            </c:strRef>
          </c:tx>
          <c:spPr>
            <a:solidFill>
              <a:schemeClr val="accent4"/>
            </a:solidFill>
            <a:ln>
              <a:noFill/>
            </a:ln>
            <a:effectLst/>
          </c:spPr>
          <c:invertIfNegative val="0"/>
          <c:cat>
            <c:strRef>
              <c:f>CSCO!$B$6:$F$6</c:f>
              <c:strCache>
                <c:ptCount val="5"/>
                <c:pt idx="0">
                  <c:v>Volume</c:v>
                </c:pt>
                <c:pt idx="1">
                  <c:v>Open</c:v>
                </c:pt>
                <c:pt idx="2">
                  <c:v>High</c:v>
                </c:pt>
                <c:pt idx="3">
                  <c:v>Low</c:v>
                </c:pt>
                <c:pt idx="4">
                  <c:v>Close</c:v>
                </c:pt>
              </c:strCache>
            </c:strRef>
          </c:cat>
          <c:val>
            <c:numRef>
              <c:f>CSCO!$B$10:$F$10</c:f>
              <c:numCache>
                <c:formatCode>_([$$-409]* #,##0.00_);_([$$-409]* \(#,##0.00\);_([$$-409]* "-"??_);_(@_)</c:formatCode>
                <c:ptCount val="5"/>
                <c:pt idx="0" formatCode="#,##0">
                  <c:v>17232945</c:v>
                </c:pt>
                <c:pt idx="1">
                  <c:v>62.06</c:v>
                </c:pt>
                <c:pt idx="2">
                  <c:v>62.289900000000003</c:v>
                </c:pt>
                <c:pt idx="3">
                  <c:v>61.86</c:v>
                </c:pt>
                <c:pt idx="4">
                  <c:v>62.23</c:v>
                </c:pt>
              </c:numCache>
            </c:numRef>
          </c:val>
          <c:extLst>
            <c:ext xmlns:c16="http://schemas.microsoft.com/office/drawing/2014/chart" uri="{C3380CC4-5D6E-409C-BE32-E72D297353CC}">
              <c16:uniqueId val="{00000003-64E2-472B-8053-4849B90B6DDC}"/>
            </c:ext>
          </c:extLst>
        </c:ser>
        <c:ser>
          <c:idx val="4"/>
          <c:order val="4"/>
          <c:tx>
            <c:strRef>
              <c:f>CSCO!$A$11</c:f>
              <c:strCache>
                <c:ptCount val="1"/>
                <c:pt idx="0">
                  <c:v>45684</c:v>
                </c:pt>
              </c:strCache>
            </c:strRef>
          </c:tx>
          <c:spPr>
            <a:solidFill>
              <a:schemeClr val="accent5"/>
            </a:solidFill>
            <a:ln>
              <a:noFill/>
            </a:ln>
            <a:effectLst/>
          </c:spPr>
          <c:invertIfNegative val="0"/>
          <c:cat>
            <c:strRef>
              <c:f>CSCO!$B$6:$F$6</c:f>
              <c:strCache>
                <c:ptCount val="5"/>
                <c:pt idx="0">
                  <c:v>Volume</c:v>
                </c:pt>
                <c:pt idx="1">
                  <c:v>Open</c:v>
                </c:pt>
                <c:pt idx="2">
                  <c:v>High</c:v>
                </c:pt>
                <c:pt idx="3">
                  <c:v>Low</c:v>
                </c:pt>
                <c:pt idx="4">
                  <c:v>Close</c:v>
                </c:pt>
              </c:strCache>
            </c:strRef>
          </c:cat>
          <c:val>
            <c:numRef>
              <c:f>CSCO!$B$11:$F$11</c:f>
              <c:numCache>
                <c:formatCode>_([$$-409]* #,##0.00_);_([$$-409]* \(#,##0.00\);_([$$-409]* "-"??_);_(@_)</c:formatCode>
                <c:ptCount val="5"/>
                <c:pt idx="0" formatCode="#,##0">
                  <c:v>33730340</c:v>
                </c:pt>
                <c:pt idx="1">
                  <c:v>61.39</c:v>
                </c:pt>
                <c:pt idx="2">
                  <c:v>61.46</c:v>
                </c:pt>
                <c:pt idx="3">
                  <c:v>58.76</c:v>
                </c:pt>
                <c:pt idx="4">
                  <c:v>59.08</c:v>
                </c:pt>
              </c:numCache>
            </c:numRef>
          </c:val>
          <c:extLst>
            <c:ext xmlns:c16="http://schemas.microsoft.com/office/drawing/2014/chart" uri="{C3380CC4-5D6E-409C-BE32-E72D297353CC}">
              <c16:uniqueId val="{00000004-64E2-472B-8053-4849B90B6DDC}"/>
            </c:ext>
          </c:extLst>
        </c:ser>
        <c:ser>
          <c:idx val="5"/>
          <c:order val="5"/>
          <c:tx>
            <c:strRef>
              <c:f>CSCO!$A$12</c:f>
              <c:strCache>
                <c:ptCount val="1"/>
                <c:pt idx="0">
                  <c:v>45685</c:v>
                </c:pt>
              </c:strCache>
            </c:strRef>
          </c:tx>
          <c:spPr>
            <a:solidFill>
              <a:schemeClr val="accent6"/>
            </a:solidFill>
            <a:ln>
              <a:noFill/>
            </a:ln>
            <a:effectLst/>
          </c:spPr>
          <c:invertIfNegative val="0"/>
          <c:cat>
            <c:strRef>
              <c:f>CSCO!$B$6:$F$6</c:f>
              <c:strCache>
                <c:ptCount val="5"/>
                <c:pt idx="0">
                  <c:v>Volume</c:v>
                </c:pt>
                <c:pt idx="1">
                  <c:v>Open</c:v>
                </c:pt>
                <c:pt idx="2">
                  <c:v>High</c:v>
                </c:pt>
                <c:pt idx="3">
                  <c:v>Low</c:v>
                </c:pt>
                <c:pt idx="4">
                  <c:v>Close</c:v>
                </c:pt>
              </c:strCache>
            </c:strRef>
          </c:cat>
          <c:val>
            <c:numRef>
              <c:f>CSCO!$B$12:$F$12</c:f>
              <c:numCache>
                <c:formatCode>_([$$-409]* #,##0.00_);_([$$-409]* \(#,##0.00\);_([$$-409]* "-"??_);_(@_)</c:formatCode>
                <c:ptCount val="5"/>
                <c:pt idx="0" formatCode="#,##0">
                  <c:v>25473316</c:v>
                </c:pt>
                <c:pt idx="1">
                  <c:v>59.02</c:v>
                </c:pt>
                <c:pt idx="2">
                  <c:v>59.56</c:v>
                </c:pt>
                <c:pt idx="3">
                  <c:v>58.92</c:v>
                </c:pt>
                <c:pt idx="4">
                  <c:v>59.43</c:v>
                </c:pt>
              </c:numCache>
            </c:numRef>
          </c:val>
          <c:extLst>
            <c:ext xmlns:c16="http://schemas.microsoft.com/office/drawing/2014/chart" uri="{C3380CC4-5D6E-409C-BE32-E72D297353CC}">
              <c16:uniqueId val="{00000005-64E2-472B-8053-4849B90B6DDC}"/>
            </c:ext>
          </c:extLst>
        </c:ser>
        <c:ser>
          <c:idx val="6"/>
          <c:order val="6"/>
          <c:tx>
            <c:strRef>
              <c:f>CSCO!$A$13</c:f>
              <c:strCache>
                <c:ptCount val="1"/>
                <c:pt idx="0">
                  <c:v>45686</c:v>
                </c:pt>
              </c:strCache>
            </c:strRef>
          </c:tx>
          <c:spPr>
            <a:solidFill>
              <a:schemeClr val="accent1">
                <a:lumMod val="6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CSCO!$B$13:$F$13</c:f>
              <c:numCache>
                <c:formatCode>_([$$-409]* #,##0.00_);_([$$-409]* \(#,##0.00\);_([$$-409]* "-"??_);_(@_)</c:formatCode>
                <c:ptCount val="5"/>
                <c:pt idx="0" formatCode="#,##0">
                  <c:v>17925289</c:v>
                </c:pt>
                <c:pt idx="1">
                  <c:v>59.95</c:v>
                </c:pt>
                <c:pt idx="2">
                  <c:v>60.536299999999997</c:v>
                </c:pt>
                <c:pt idx="3">
                  <c:v>59.51</c:v>
                </c:pt>
                <c:pt idx="4">
                  <c:v>59.55</c:v>
                </c:pt>
              </c:numCache>
            </c:numRef>
          </c:val>
          <c:extLst>
            <c:ext xmlns:c16="http://schemas.microsoft.com/office/drawing/2014/chart" uri="{C3380CC4-5D6E-409C-BE32-E72D297353CC}">
              <c16:uniqueId val="{00000006-64E2-472B-8053-4849B90B6DDC}"/>
            </c:ext>
          </c:extLst>
        </c:ser>
        <c:ser>
          <c:idx val="7"/>
          <c:order val="7"/>
          <c:tx>
            <c:strRef>
              <c:f>CSCO!$A$14</c:f>
              <c:strCache>
                <c:ptCount val="1"/>
                <c:pt idx="0">
                  <c:v>45687</c:v>
                </c:pt>
              </c:strCache>
            </c:strRef>
          </c:tx>
          <c:spPr>
            <a:solidFill>
              <a:schemeClr val="accent2">
                <a:lumMod val="6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CSCO!$B$14:$F$14</c:f>
              <c:numCache>
                <c:formatCode>_([$$-409]* #,##0.00_);_([$$-409]* \(#,##0.00\);_([$$-409]* "-"??_);_(@_)</c:formatCode>
                <c:ptCount val="5"/>
                <c:pt idx="0" formatCode="#,##0">
                  <c:v>17079036</c:v>
                </c:pt>
                <c:pt idx="1">
                  <c:v>60.47</c:v>
                </c:pt>
                <c:pt idx="2">
                  <c:v>61.075000000000003</c:v>
                </c:pt>
                <c:pt idx="3">
                  <c:v>60.250100000000003</c:v>
                </c:pt>
                <c:pt idx="4">
                  <c:v>60.47</c:v>
                </c:pt>
              </c:numCache>
            </c:numRef>
          </c:val>
          <c:extLst>
            <c:ext xmlns:c16="http://schemas.microsoft.com/office/drawing/2014/chart" uri="{C3380CC4-5D6E-409C-BE32-E72D297353CC}">
              <c16:uniqueId val="{00000007-64E2-472B-8053-4849B90B6DDC}"/>
            </c:ext>
          </c:extLst>
        </c:ser>
        <c:ser>
          <c:idx val="8"/>
          <c:order val="8"/>
          <c:tx>
            <c:strRef>
              <c:f>CSCO!$A$15</c:f>
              <c:strCache>
                <c:ptCount val="1"/>
                <c:pt idx="0">
                  <c:v>45688</c:v>
                </c:pt>
              </c:strCache>
            </c:strRef>
          </c:tx>
          <c:spPr>
            <a:solidFill>
              <a:schemeClr val="accent3">
                <a:lumMod val="6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CSCO!$B$15:$F$15</c:f>
              <c:numCache>
                <c:formatCode>_([$$-409]* #,##0.00_);_([$$-409]* \(#,##0.00\);_([$$-409]* "-"??_);_(@_)</c:formatCode>
                <c:ptCount val="5"/>
                <c:pt idx="0" formatCode="#,##0">
                  <c:v>16555695</c:v>
                </c:pt>
                <c:pt idx="1">
                  <c:v>60.53</c:v>
                </c:pt>
                <c:pt idx="2">
                  <c:v>61.19</c:v>
                </c:pt>
                <c:pt idx="3">
                  <c:v>60.454999999999998</c:v>
                </c:pt>
                <c:pt idx="4">
                  <c:v>60.6</c:v>
                </c:pt>
              </c:numCache>
            </c:numRef>
          </c:val>
          <c:extLst>
            <c:ext xmlns:c16="http://schemas.microsoft.com/office/drawing/2014/chart" uri="{C3380CC4-5D6E-409C-BE32-E72D297353CC}">
              <c16:uniqueId val="{00000008-64E2-472B-8053-4849B90B6DDC}"/>
            </c:ext>
          </c:extLst>
        </c:ser>
        <c:ser>
          <c:idx val="9"/>
          <c:order val="9"/>
          <c:tx>
            <c:strRef>
              <c:f>CSCO!$A$16</c:f>
              <c:strCache>
                <c:ptCount val="1"/>
                <c:pt idx="0">
                  <c:v>45691</c:v>
                </c:pt>
              </c:strCache>
            </c:strRef>
          </c:tx>
          <c:spPr>
            <a:solidFill>
              <a:schemeClr val="accent4">
                <a:lumMod val="6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CSCO!$B$16:$F$16</c:f>
              <c:numCache>
                <c:formatCode>_([$$-409]* #,##0.00_);_([$$-409]* \(#,##0.00\);_([$$-409]* "-"??_);_(@_)</c:formatCode>
                <c:ptCount val="5"/>
                <c:pt idx="0" formatCode="#,##0">
                  <c:v>20375707</c:v>
                </c:pt>
                <c:pt idx="1">
                  <c:v>60.19</c:v>
                </c:pt>
                <c:pt idx="2">
                  <c:v>61.255000000000003</c:v>
                </c:pt>
                <c:pt idx="3">
                  <c:v>59.55</c:v>
                </c:pt>
                <c:pt idx="4">
                  <c:v>61.04</c:v>
                </c:pt>
              </c:numCache>
            </c:numRef>
          </c:val>
          <c:extLst>
            <c:ext xmlns:c16="http://schemas.microsoft.com/office/drawing/2014/chart" uri="{C3380CC4-5D6E-409C-BE32-E72D297353CC}">
              <c16:uniqueId val="{00000009-64E2-472B-8053-4849B90B6DDC}"/>
            </c:ext>
          </c:extLst>
        </c:ser>
        <c:ser>
          <c:idx val="10"/>
          <c:order val="10"/>
          <c:tx>
            <c:strRef>
              <c:f>CSCO!$A$17</c:f>
              <c:strCache>
                <c:ptCount val="1"/>
                <c:pt idx="0">
                  <c:v>45692</c:v>
                </c:pt>
              </c:strCache>
            </c:strRef>
          </c:tx>
          <c:spPr>
            <a:solidFill>
              <a:schemeClr val="accent5">
                <a:lumMod val="6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CSCO!$B$17:$F$17</c:f>
              <c:numCache>
                <c:formatCode>_([$$-409]* #,##0.00_);_([$$-409]* \(#,##0.00\);_([$$-409]* "-"??_);_(@_)</c:formatCode>
                <c:ptCount val="5"/>
                <c:pt idx="0" formatCode="#,##0">
                  <c:v>12742713</c:v>
                </c:pt>
                <c:pt idx="1">
                  <c:v>60.84</c:v>
                </c:pt>
                <c:pt idx="2">
                  <c:v>61.594700000000003</c:v>
                </c:pt>
                <c:pt idx="3">
                  <c:v>60.73</c:v>
                </c:pt>
                <c:pt idx="4">
                  <c:v>61.34</c:v>
                </c:pt>
              </c:numCache>
            </c:numRef>
          </c:val>
          <c:extLst>
            <c:ext xmlns:c16="http://schemas.microsoft.com/office/drawing/2014/chart" uri="{C3380CC4-5D6E-409C-BE32-E72D297353CC}">
              <c16:uniqueId val="{0000000A-64E2-472B-8053-4849B90B6DDC}"/>
            </c:ext>
          </c:extLst>
        </c:ser>
        <c:ser>
          <c:idx val="11"/>
          <c:order val="11"/>
          <c:tx>
            <c:strRef>
              <c:f>CSCO!$A$18</c:f>
              <c:strCache>
                <c:ptCount val="1"/>
                <c:pt idx="0">
                  <c:v>45693</c:v>
                </c:pt>
              </c:strCache>
            </c:strRef>
          </c:tx>
          <c:spPr>
            <a:solidFill>
              <a:schemeClr val="accent6">
                <a:lumMod val="6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CSCO!$B$18:$F$18</c:f>
              <c:numCache>
                <c:formatCode>_([$$-409]* #,##0.00_);_([$$-409]* \(#,##0.00\);_([$$-409]* "-"??_);_(@_)</c:formatCode>
                <c:ptCount val="5"/>
                <c:pt idx="0" formatCode="#,##0">
                  <c:v>19008323</c:v>
                </c:pt>
                <c:pt idx="1">
                  <c:v>61.45</c:v>
                </c:pt>
                <c:pt idx="2">
                  <c:v>62.71</c:v>
                </c:pt>
                <c:pt idx="3">
                  <c:v>61.3</c:v>
                </c:pt>
                <c:pt idx="4">
                  <c:v>62.57</c:v>
                </c:pt>
              </c:numCache>
            </c:numRef>
          </c:val>
          <c:extLst>
            <c:ext xmlns:c16="http://schemas.microsoft.com/office/drawing/2014/chart" uri="{C3380CC4-5D6E-409C-BE32-E72D297353CC}">
              <c16:uniqueId val="{0000000B-64E2-472B-8053-4849B90B6DDC}"/>
            </c:ext>
          </c:extLst>
        </c:ser>
        <c:ser>
          <c:idx val="12"/>
          <c:order val="12"/>
          <c:tx>
            <c:strRef>
              <c:f>CSCO!$A$19</c:f>
              <c:strCache>
                <c:ptCount val="1"/>
                <c:pt idx="0">
                  <c:v>45694</c:v>
                </c:pt>
              </c:strCache>
            </c:strRef>
          </c:tx>
          <c:spPr>
            <a:solidFill>
              <a:schemeClr val="accent1">
                <a:lumMod val="80000"/>
                <a:lumOff val="2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CSCO!$B$19:$F$19</c:f>
              <c:numCache>
                <c:formatCode>_([$$-409]* #,##0.00_);_([$$-409]* \(#,##0.00\);_([$$-409]* "-"??_);_(@_)</c:formatCode>
                <c:ptCount val="5"/>
                <c:pt idx="0" formatCode="#,##0">
                  <c:v>15521841</c:v>
                </c:pt>
                <c:pt idx="1">
                  <c:v>62.82</c:v>
                </c:pt>
                <c:pt idx="2">
                  <c:v>62.91</c:v>
                </c:pt>
                <c:pt idx="3">
                  <c:v>62.070099999999996</c:v>
                </c:pt>
                <c:pt idx="4">
                  <c:v>62.27</c:v>
                </c:pt>
              </c:numCache>
            </c:numRef>
          </c:val>
          <c:extLst>
            <c:ext xmlns:c16="http://schemas.microsoft.com/office/drawing/2014/chart" uri="{C3380CC4-5D6E-409C-BE32-E72D297353CC}">
              <c16:uniqueId val="{0000000C-64E2-472B-8053-4849B90B6DDC}"/>
            </c:ext>
          </c:extLst>
        </c:ser>
        <c:ser>
          <c:idx val="13"/>
          <c:order val="13"/>
          <c:tx>
            <c:strRef>
              <c:f>CSCO!$A$20</c:f>
              <c:strCache>
                <c:ptCount val="1"/>
                <c:pt idx="0">
                  <c:v>45695</c:v>
                </c:pt>
              </c:strCache>
            </c:strRef>
          </c:tx>
          <c:spPr>
            <a:solidFill>
              <a:schemeClr val="accent2">
                <a:lumMod val="80000"/>
                <a:lumOff val="2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CSCO!$B$20:$F$20</c:f>
              <c:numCache>
                <c:formatCode>_([$$-409]* #,##0.00_);_([$$-409]* \(#,##0.00\);_([$$-409]* "-"??_);_(@_)</c:formatCode>
                <c:ptCount val="5"/>
                <c:pt idx="0" formatCode="#,##0">
                  <c:v>23861029</c:v>
                </c:pt>
                <c:pt idx="1">
                  <c:v>62.74</c:v>
                </c:pt>
                <c:pt idx="2">
                  <c:v>63.25</c:v>
                </c:pt>
                <c:pt idx="3">
                  <c:v>62.21</c:v>
                </c:pt>
                <c:pt idx="4">
                  <c:v>62.27</c:v>
                </c:pt>
              </c:numCache>
            </c:numRef>
          </c:val>
          <c:extLst>
            <c:ext xmlns:c16="http://schemas.microsoft.com/office/drawing/2014/chart" uri="{C3380CC4-5D6E-409C-BE32-E72D297353CC}">
              <c16:uniqueId val="{0000000D-64E2-472B-8053-4849B90B6DDC}"/>
            </c:ext>
          </c:extLst>
        </c:ser>
        <c:ser>
          <c:idx val="14"/>
          <c:order val="14"/>
          <c:tx>
            <c:strRef>
              <c:f>CSCO!$A$21</c:f>
              <c:strCache>
                <c:ptCount val="1"/>
                <c:pt idx="0">
                  <c:v>45698</c:v>
                </c:pt>
              </c:strCache>
            </c:strRef>
          </c:tx>
          <c:spPr>
            <a:solidFill>
              <a:schemeClr val="accent3">
                <a:lumMod val="80000"/>
                <a:lumOff val="2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CSCO!$B$21:$F$21</c:f>
              <c:numCache>
                <c:formatCode>_([$$-409]* #,##0.00_);_([$$-409]* \(#,##0.00\);_([$$-409]* "-"??_);_(@_)</c:formatCode>
                <c:ptCount val="5"/>
                <c:pt idx="0" formatCode="#,##0">
                  <c:v>15816237</c:v>
                </c:pt>
                <c:pt idx="1">
                  <c:v>63.12</c:v>
                </c:pt>
                <c:pt idx="2">
                  <c:v>63.1541</c:v>
                </c:pt>
                <c:pt idx="3">
                  <c:v>62.38</c:v>
                </c:pt>
                <c:pt idx="4">
                  <c:v>62.81</c:v>
                </c:pt>
              </c:numCache>
            </c:numRef>
          </c:val>
          <c:extLst>
            <c:ext xmlns:c16="http://schemas.microsoft.com/office/drawing/2014/chart" uri="{C3380CC4-5D6E-409C-BE32-E72D297353CC}">
              <c16:uniqueId val="{0000000E-64E2-472B-8053-4849B90B6DDC}"/>
            </c:ext>
          </c:extLst>
        </c:ser>
        <c:ser>
          <c:idx val="15"/>
          <c:order val="15"/>
          <c:tx>
            <c:strRef>
              <c:f>CSCO!$A$22</c:f>
              <c:strCache>
                <c:ptCount val="1"/>
                <c:pt idx="0">
                  <c:v>45699</c:v>
                </c:pt>
              </c:strCache>
            </c:strRef>
          </c:tx>
          <c:spPr>
            <a:solidFill>
              <a:schemeClr val="accent4">
                <a:lumMod val="80000"/>
                <a:lumOff val="2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CSCO!$B$22:$F$22</c:f>
              <c:numCache>
                <c:formatCode>_([$$-409]* #,##0.00_);_([$$-409]* \(#,##0.00\);_([$$-409]* "-"??_);_(@_)</c:formatCode>
                <c:ptCount val="5"/>
                <c:pt idx="0" formatCode="#,##0">
                  <c:v>17702464</c:v>
                </c:pt>
                <c:pt idx="1">
                  <c:v>62.53</c:v>
                </c:pt>
                <c:pt idx="2">
                  <c:v>62.8</c:v>
                </c:pt>
                <c:pt idx="3">
                  <c:v>62.174999999999997</c:v>
                </c:pt>
                <c:pt idx="4">
                  <c:v>62.43</c:v>
                </c:pt>
              </c:numCache>
            </c:numRef>
          </c:val>
          <c:extLst>
            <c:ext xmlns:c16="http://schemas.microsoft.com/office/drawing/2014/chart" uri="{C3380CC4-5D6E-409C-BE32-E72D297353CC}">
              <c16:uniqueId val="{0000000F-64E2-472B-8053-4849B90B6DDC}"/>
            </c:ext>
          </c:extLst>
        </c:ser>
        <c:ser>
          <c:idx val="16"/>
          <c:order val="16"/>
          <c:tx>
            <c:strRef>
              <c:f>CSCO!$A$23</c:f>
              <c:strCache>
                <c:ptCount val="1"/>
                <c:pt idx="0">
                  <c:v>45700</c:v>
                </c:pt>
              </c:strCache>
            </c:strRef>
          </c:tx>
          <c:spPr>
            <a:solidFill>
              <a:schemeClr val="accent5">
                <a:lumMod val="80000"/>
                <a:lumOff val="2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CSCO!$B$23:$F$23</c:f>
              <c:numCache>
                <c:formatCode>_([$$-409]* #,##0.00_);_([$$-409]* \(#,##0.00\);_([$$-409]* "-"??_);_(@_)</c:formatCode>
                <c:ptCount val="5"/>
                <c:pt idx="0" formatCode="#,##0">
                  <c:v>30116284</c:v>
                </c:pt>
                <c:pt idx="1">
                  <c:v>61.44</c:v>
                </c:pt>
                <c:pt idx="2">
                  <c:v>62.56</c:v>
                </c:pt>
                <c:pt idx="3">
                  <c:v>61.2</c:v>
                </c:pt>
                <c:pt idx="4">
                  <c:v>62.53</c:v>
                </c:pt>
              </c:numCache>
            </c:numRef>
          </c:val>
          <c:extLst>
            <c:ext xmlns:c16="http://schemas.microsoft.com/office/drawing/2014/chart" uri="{C3380CC4-5D6E-409C-BE32-E72D297353CC}">
              <c16:uniqueId val="{00000010-64E2-472B-8053-4849B90B6DDC}"/>
            </c:ext>
          </c:extLst>
        </c:ser>
        <c:ser>
          <c:idx val="17"/>
          <c:order val="17"/>
          <c:tx>
            <c:strRef>
              <c:f>CSCO!$A$24</c:f>
              <c:strCache>
                <c:ptCount val="1"/>
                <c:pt idx="0">
                  <c:v>45701</c:v>
                </c:pt>
              </c:strCache>
            </c:strRef>
          </c:tx>
          <c:spPr>
            <a:solidFill>
              <a:schemeClr val="accent6">
                <a:lumMod val="80000"/>
                <a:lumOff val="2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CSCO!$B$24:$F$24</c:f>
              <c:numCache>
                <c:formatCode>_([$$-409]* #,##0.00_);_([$$-409]* \(#,##0.00\);_([$$-409]* "-"??_);_(@_)</c:formatCode>
                <c:ptCount val="5"/>
                <c:pt idx="0" formatCode="#,##0">
                  <c:v>43257663</c:v>
                </c:pt>
                <c:pt idx="1">
                  <c:v>66.099999999999994</c:v>
                </c:pt>
                <c:pt idx="2">
                  <c:v>66.5</c:v>
                </c:pt>
                <c:pt idx="3">
                  <c:v>62.72</c:v>
                </c:pt>
                <c:pt idx="4">
                  <c:v>63.84</c:v>
                </c:pt>
              </c:numCache>
            </c:numRef>
          </c:val>
          <c:extLst>
            <c:ext xmlns:c16="http://schemas.microsoft.com/office/drawing/2014/chart" uri="{C3380CC4-5D6E-409C-BE32-E72D297353CC}">
              <c16:uniqueId val="{00000011-64E2-472B-8053-4849B90B6DDC}"/>
            </c:ext>
          </c:extLst>
        </c:ser>
        <c:ser>
          <c:idx val="18"/>
          <c:order val="18"/>
          <c:tx>
            <c:strRef>
              <c:f>CSCO!$A$25</c:f>
              <c:strCache>
                <c:ptCount val="1"/>
                <c:pt idx="0">
                  <c:v>45702</c:v>
                </c:pt>
              </c:strCache>
            </c:strRef>
          </c:tx>
          <c:spPr>
            <a:solidFill>
              <a:schemeClr val="accent1">
                <a:lumMod val="8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CSCO!$B$25:$F$25</c:f>
              <c:numCache>
                <c:formatCode>_([$$-409]* #,##0.00_);_([$$-409]* \(#,##0.00\);_([$$-409]* "-"??_);_(@_)</c:formatCode>
                <c:ptCount val="5"/>
                <c:pt idx="0" formatCode="#,##0">
                  <c:v>23693320</c:v>
                </c:pt>
                <c:pt idx="1">
                  <c:v>63.79</c:v>
                </c:pt>
                <c:pt idx="2">
                  <c:v>65.069999999999993</c:v>
                </c:pt>
                <c:pt idx="3">
                  <c:v>63.44</c:v>
                </c:pt>
                <c:pt idx="4">
                  <c:v>64.87</c:v>
                </c:pt>
              </c:numCache>
            </c:numRef>
          </c:val>
          <c:extLst>
            <c:ext xmlns:c16="http://schemas.microsoft.com/office/drawing/2014/chart" uri="{C3380CC4-5D6E-409C-BE32-E72D297353CC}">
              <c16:uniqueId val="{00000012-64E2-472B-8053-4849B90B6DDC}"/>
            </c:ext>
          </c:extLst>
        </c:ser>
        <c:ser>
          <c:idx val="19"/>
          <c:order val="19"/>
          <c:tx>
            <c:strRef>
              <c:f>CSCO!$A$26</c:f>
              <c:strCache>
                <c:ptCount val="1"/>
                <c:pt idx="0">
                  <c:v>45706</c:v>
                </c:pt>
              </c:strCache>
            </c:strRef>
          </c:tx>
          <c:spPr>
            <a:solidFill>
              <a:schemeClr val="accent2">
                <a:lumMod val="80000"/>
              </a:schemeClr>
            </a:solidFill>
            <a:ln>
              <a:noFill/>
            </a:ln>
            <a:effectLst/>
          </c:spPr>
          <c:invertIfNegative val="0"/>
          <c:cat>
            <c:strRef>
              <c:f>CSCO!$B$6:$F$6</c:f>
              <c:strCache>
                <c:ptCount val="5"/>
                <c:pt idx="0">
                  <c:v>Volume</c:v>
                </c:pt>
                <c:pt idx="1">
                  <c:v>Open</c:v>
                </c:pt>
                <c:pt idx="2">
                  <c:v>High</c:v>
                </c:pt>
                <c:pt idx="3">
                  <c:v>Low</c:v>
                </c:pt>
                <c:pt idx="4">
                  <c:v>Close</c:v>
                </c:pt>
              </c:strCache>
            </c:strRef>
          </c:cat>
          <c:val>
            <c:numRef>
              <c:f>CSCO!$B$26:$F$26</c:f>
              <c:numCache>
                <c:formatCode>_([$$-409]* #,##0.00_);_([$$-409]* \(#,##0.00\);_([$$-409]* "-"??_);_(@_)</c:formatCode>
                <c:ptCount val="5"/>
                <c:pt idx="0" formatCode="#,##0">
                  <c:v>22047470</c:v>
                </c:pt>
                <c:pt idx="1">
                  <c:v>65.3</c:v>
                </c:pt>
                <c:pt idx="2">
                  <c:v>66.25</c:v>
                </c:pt>
                <c:pt idx="3">
                  <c:v>64.430000000000007</c:v>
                </c:pt>
                <c:pt idx="4">
                  <c:v>64.59</c:v>
                </c:pt>
              </c:numCache>
            </c:numRef>
          </c:val>
          <c:extLst>
            <c:ext xmlns:c16="http://schemas.microsoft.com/office/drawing/2014/chart" uri="{C3380CC4-5D6E-409C-BE32-E72D297353CC}">
              <c16:uniqueId val="{00000013-64E2-472B-8053-4849B90B6DDC}"/>
            </c:ext>
          </c:extLst>
        </c:ser>
        <c:dLbls>
          <c:showLegendKey val="0"/>
          <c:showVal val="0"/>
          <c:showCatName val="0"/>
          <c:showSerName val="0"/>
          <c:showPercent val="0"/>
          <c:showBubbleSize val="0"/>
        </c:dLbls>
        <c:gapWidth val="150"/>
        <c:axId val="243581455"/>
        <c:axId val="243586735"/>
      </c:barChart>
      <c:catAx>
        <c:axId val="243581455"/>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86735"/>
        <c:crosses val="autoZero"/>
        <c:auto val="1"/>
        <c:lblAlgn val="ctr"/>
        <c:lblOffset val="100"/>
        <c:noMultiLvlLbl val="1"/>
      </c:catAx>
      <c:valAx>
        <c:axId val="243586735"/>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58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HK" sz="1200"/>
              <a:t>Close</a:t>
            </a:r>
            <a:r>
              <a:rPr lang="en-HK" sz="1200" baseline="0"/>
              <a:t>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CSCO!$C$4:$IQ$4</c:f>
              <c:numCache>
                <c:formatCode>_([$$-409]* #,##0.00_);_([$$-409]* \(#,##0.00\);_([$$-409]* "-"??_);_(@_)</c:formatCode>
                <c:ptCount val="249"/>
                <c:pt idx="0">
                  <c:v>48.28</c:v>
                </c:pt>
                <c:pt idx="1">
                  <c:v>48.48</c:v>
                </c:pt>
                <c:pt idx="2">
                  <c:v>48.57</c:v>
                </c:pt>
                <c:pt idx="3">
                  <c:v>48.86</c:v>
                </c:pt>
                <c:pt idx="4">
                  <c:v>48.4</c:v>
                </c:pt>
                <c:pt idx="5">
                  <c:v>48.31</c:v>
                </c:pt>
                <c:pt idx="6">
                  <c:v>48.06</c:v>
                </c:pt>
                <c:pt idx="7">
                  <c:v>48.37</c:v>
                </c:pt>
                <c:pt idx="8">
                  <c:v>48.4</c:v>
                </c:pt>
                <c:pt idx="9">
                  <c:v>49.13</c:v>
                </c:pt>
                <c:pt idx="10">
                  <c:v>48.95</c:v>
                </c:pt>
                <c:pt idx="11">
                  <c:v>49.17</c:v>
                </c:pt>
                <c:pt idx="12">
                  <c:v>48.9</c:v>
                </c:pt>
                <c:pt idx="13">
                  <c:v>49.5</c:v>
                </c:pt>
                <c:pt idx="14">
                  <c:v>50.22</c:v>
                </c:pt>
                <c:pt idx="15">
                  <c:v>50.07</c:v>
                </c:pt>
                <c:pt idx="16">
                  <c:v>50.11</c:v>
                </c:pt>
                <c:pt idx="17">
                  <c:v>49.79</c:v>
                </c:pt>
                <c:pt idx="18">
                  <c:v>48.93</c:v>
                </c:pt>
                <c:pt idx="19">
                  <c:v>49.27</c:v>
                </c:pt>
                <c:pt idx="20">
                  <c:v>49.14</c:v>
                </c:pt>
                <c:pt idx="21">
                  <c:v>49.55</c:v>
                </c:pt>
                <c:pt idx="22">
                  <c:v>49.88</c:v>
                </c:pt>
                <c:pt idx="23">
                  <c:v>49.78</c:v>
                </c:pt>
                <c:pt idx="24">
                  <c:v>49.68</c:v>
                </c:pt>
                <c:pt idx="25">
                  <c:v>49.55</c:v>
                </c:pt>
                <c:pt idx="26">
                  <c:v>49.77</c:v>
                </c:pt>
                <c:pt idx="27">
                  <c:v>49.91</c:v>
                </c:pt>
                <c:pt idx="28">
                  <c:v>50.04</c:v>
                </c:pt>
                <c:pt idx="29">
                  <c:v>49.36</c:v>
                </c:pt>
                <c:pt idx="30">
                  <c:v>48.74</c:v>
                </c:pt>
                <c:pt idx="31">
                  <c:v>48.11</c:v>
                </c:pt>
                <c:pt idx="32">
                  <c:v>48.55</c:v>
                </c:pt>
                <c:pt idx="33">
                  <c:v>48.24</c:v>
                </c:pt>
                <c:pt idx="34">
                  <c:v>50.01</c:v>
                </c:pt>
                <c:pt idx="35">
                  <c:v>49.21</c:v>
                </c:pt>
                <c:pt idx="36">
                  <c:v>49.53</c:v>
                </c:pt>
                <c:pt idx="37">
                  <c:v>48.49</c:v>
                </c:pt>
                <c:pt idx="38">
                  <c:v>48.24</c:v>
                </c:pt>
                <c:pt idx="39">
                  <c:v>47.92</c:v>
                </c:pt>
                <c:pt idx="40">
                  <c:v>47.79</c:v>
                </c:pt>
                <c:pt idx="41">
                  <c:v>48.11</c:v>
                </c:pt>
                <c:pt idx="42">
                  <c:v>48.32</c:v>
                </c:pt>
                <c:pt idx="43">
                  <c:v>48.14</c:v>
                </c:pt>
                <c:pt idx="44">
                  <c:v>48.32</c:v>
                </c:pt>
                <c:pt idx="45">
                  <c:v>48.35</c:v>
                </c:pt>
                <c:pt idx="46">
                  <c:v>48.1</c:v>
                </c:pt>
                <c:pt idx="47">
                  <c:v>47.86</c:v>
                </c:pt>
                <c:pt idx="48">
                  <c:v>47.78</c:v>
                </c:pt>
                <c:pt idx="49">
                  <c:v>46.98</c:v>
                </c:pt>
                <c:pt idx="50">
                  <c:v>46.84</c:v>
                </c:pt>
                <c:pt idx="51">
                  <c:v>46.79</c:v>
                </c:pt>
                <c:pt idx="52">
                  <c:v>47.12</c:v>
                </c:pt>
                <c:pt idx="53">
                  <c:v>47.11</c:v>
                </c:pt>
                <c:pt idx="54">
                  <c:v>47.28</c:v>
                </c:pt>
                <c:pt idx="55">
                  <c:v>48</c:v>
                </c:pt>
                <c:pt idx="56">
                  <c:v>47.79</c:v>
                </c:pt>
                <c:pt idx="57">
                  <c:v>48.06</c:v>
                </c:pt>
                <c:pt idx="58">
                  <c:v>48.68</c:v>
                </c:pt>
                <c:pt idx="59">
                  <c:v>48.95</c:v>
                </c:pt>
                <c:pt idx="60">
                  <c:v>49.67</c:v>
                </c:pt>
                <c:pt idx="61">
                  <c:v>48.34</c:v>
                </c:pt>
                <c:pt idx="62">
                  <c:v>48.17</c:v>
                </c:pt>
                <c:pt idx="63">
                  <c:v>47.13</c:v>
                </c:pt>
                <c:pt idx="64">
                  <c:v>46.94</c:v>
                </c:pt>
                <c:pt idx="65">
                  <c:v>47.43</c:v>
                </c:pt>
                <c:pt idx="66">
                  <c:v>46.6</c:v>
                </c:pt>
                <c:pt idx="67">
                  <c:v>46.42</c:v>
                </c:pt>
                <c:pt idx="68">
                  <c:v>46.28</c:v>
                </c:pt>
                <c:pt idx="69">
                  <c:v>46.08</c:v>
                </c:pt>
                <c:pt idx="70">
                  <c:v>46.12</c:v>
                </c:pt>
                <c:pt idx="71">
                  <c:v>46.5</c:v>
                </c:pt>
                <c:pt idx="72">
                  <c:v>46.65</c:v>
                </c:pt>
                <c:pt idx="73">
                  <c:v>47.42</c:v>
                </c:pt>
                <c:pt idx="74">
                  <c:v>46.02</c:v>
                </c:pt>
                <c:pt idx="75">
                  <c:v>46.23</c:v>
                </c:pt>
                <c:pt idx="76">
                  <c:v>45.84</c:v>
                </c:pt>
                <c:pt idx="77">
                  <c:v>45.85</c:v>
                </c:pt>
                <c:pt idx="78">
                  <c:v>45.77</c:v>
                </c:pt>
                <c:pt idx="79">
                  <c:v>45.62</c:v>
                </c:pt>
                <c:pt idx="80">
                  <c:v>45.52</c:v>
                </c:pt>
                <c:pt idx="81">
                  <c:v>45.68</c:v>
                </c:pt>
                <c:pt idx="82">
                  <c:v>45.69</c:v>
                </c:pt>
                <c:pt idx="83">
                  <c:v>45.97</c:v>
                </c:pt>
                <c:pt idx="84">
                  <c:v>46.72</c:v>
                </c:pt>
                <c:pt idx="85">
                  <c:v>47.29</c:v>
                </c:pt>
                <c:pt idx="86">
                  <c:v>47.28</c:v>
                </c:pt>
                <c:pt idx="87">
                  <c:v>47.38</c:v>
                </c:pt>
                <c:pt idx="88">
                  <c:v>46.86</c:v>
                </c:pt>
                <c:pt idx="89">
                  <c:v>47.45</c:v>
                </c:pt>
                <c:pt idx="90">
                  <c:v>47.51</c:v>
                </c:pt>
                <c:pt idx="91">
                  <c:v>47.52</c:v>
                </c:pt>
                <c:pt idx="92">
                  <c:v>47.28</c:v>
                </c:pt>
                <c:pt idx="93">
                  <c:v>47.09</c:v>
                </c:pt>
                <c:pt idx="94">
                  <c:v>46.65</c:v>
                </c:pt>
                <c:pt idx="95">
                  <c:v>46.06</c:v>
                </c:pt>
                <c:pt idx="96">
                  <c:v>45.8</c:v>
                </c:pt>
                <c:pt idx="97">
                  <c:v>46.27</c:v>
                </c:pt>
                <c:pt idx="98">
                  <c:v>46.76</c:v>
                </c:pt>
                <c:pt idx="99">
                  <c:v>47.38</c:v>
                </c:pt>
                <c:pt idx="100">
                  <c:v>47.4</c:v>
                </c:pt>
                <c:pt idx="101">
                  <c:v>47.42</c:v>
                </c:pt>
                <c:pt idx="102">
                  <c:v>48.52</c:v>
                </c:pt>
                <c:pt idx="103">
                  <c:v>48.04</c:v>
                </c:pt>
                <c:pt idx="104">
                  <c:v>47.32</c:v>
                </c:pt>
                <c:pt idx="105">
                  <c:v>46.82</c:v>
                </c:pt>
                <c:pt idx="106">
                  <c:v>46.36</c:v>
                </c:pt>
                <c:pt idx="107">
                  <c:v>46.85</c:v>
                </c:pt>
                <c:pt idx="108">
                  <c:v>47.24</c:v>
                </c:pt>
                <c:pt idx="109">
                  <c:v>47.88</c:v>
                </c:pt>
                <c:pt idx="110">
                  <c:v>47.99</c:v>
                </c:pt>
                <c:pt idx="111">
                  <c:v>48.14</c:v>
                </c:pt>
                <c:pt idx="112">
                  <c:v>48.45</c:v>
                </c:pt>
                <c:pt idx="113">
                  <c:v>47.39</c:v>
                </c:pt>
                <c:pt idx="114">
                  <c:v>46.66</c:v>
                </c:pt>
                <c:pt idx="115">
                  <c:v>44.74</c:v>
                </c:pt>
                <c:pt idx="116">
                  <c:v>45.16</c:v>
                </c:pt>
                <c:pt idx="117">
                  <c:v>45.12</c:v>
                </c:pt>
                <c:pt idx="118">
                  <c:v>45.83</c:v>
                </c:pt>
                <c:pt idx="119">
                  <c:v>45.47</c:v>
                </c:pt>
                <c:pt idx="120">
                  <c:v>44.86</c:v>
                </c:pt>
                <c:pt idx="121">
                  <c:v>45.37</c:v>
                </c:pt>
                <c:pt idx="122">
                  <c:v>45.44</c:v>
                </c:pt>
                <c:pt idx="123">
                  <c:v>48.53</c:v>
                </c:pt>
                <c:pt idx="124">
                  <c:v>49.46</c:v>
                </c:pt>
                <c:pt idx="125">
                  <c:v>49.98</c:v>
                </c:pt>
                <c:pt idx="126">
                  <c:v>50.24</c:v>
                </c:pt>
                <c:pt idx="127">
                  <c:v>50.45</c:v>
                </c:pt>
                <c:pt idx="128">
                  <c:v>50.22</c:v>
                </c:pt>
                <c:pt idx="129">
                  <c:v>50.74</c:v>
                </c:pt>
                <c:pt idx="130">
                  <c:v>50.79</c:v>
                </c:pt>
                <c:pt idx="131">
                  <c:v>50.71</c:v>
                </c:pt>
                <c:pt idx="132">
                  <c:v>49.85</c:v>
                </c:pt>
                <c:pt idx="133">
                  <c:v>50.39</c:v>
                </c:pt>
                <c:pt idx="134">
                  <c:v>50.54</c:v>
                </c:pt>
                <c:pt idx="135">
                  <c:v>50.06</c:v>
                </c:pt>
                <c:pt idx="136">
                  <c:v>49.7</c:v>
                </c:pt>
                <c:pt idx="137">
                  <c:v>49.13</c:v>
                </c:pt>
                <c:pt idx="138">
                  <c:v>48.5</c:v>
                </c:pt>
                <c:pt idx="139">
                  <c:v>48.7</c:v>
                </c:pt>
                <c:pt idx="140">
                  <c:v>48.79</c:v>
                </c:pt>
                <c:pt idx="141">
                  <c:v>49.11</c:v>
                </c:pt>
                <c:pt idx="142">
                  <c:v>49.61</c:v>
                </c:pt>
                <c:pt idx="143">
                  <c:v>49.8</c:v>
                </c:pt>
                <c:pt idx="144">
                  <c:v>51.03</c:v>
                </c:pt>
                <c:pt idx="145">
                  <c:v>50.61</c:v>
                </c:pt>
                <c:pt idx="146">
                  <c:v>50.57</c:v>
                </c:pt>
                <c:pt idx="147">
                  <c:v>51.44</c:v>
                </c:pt>
                <c:pt idx="148">
                  <c:v>51.97</c:v>
                </c:pt>
                <c:pt idx="149">
                  <c:v>52.19</c:v>
                </c:pt>
                <c:pt idx="150">
                  <c:v>52.52</c:v>
                </c:pt>
                <c:pt idx="151">
                  <c:v>52.65</c:v>
                </c:pt>
                <c:pt idx="152">
                  <c:v>52.85</c:v>
                </c:pt>
                <c:pt idx="153">
                  <c:v>53.02</c:v>
                </c:pt>
                <c:pt idx="154">
                  <c:v>53.22</c:v>
                </c:pt>
                <c:pt idx="155">
                  <c:v>52.74</c:v>
                </c:pt>
                <c:pt idx="156">
                  <c:v>52.62</c:v>
                </c:pt>
                <c:pt idx="157">
                  <c:v>52.43</c:v>
                </c:pt>
                <c:pt idx="158">
                  <c:v>52.75</c:v>
                </c:pt>
                <c:pt idx="159">
                  <c:v>52.51</c:v>
                </c:pt>
                <c:pt idx="160">
                  <c:v>52.73</c:v>
                </c:pt>
                <c:pt idx="161">
                  <c:v>53.56</c:v>
                </c:pt>
                <c:pt idx="162">
                  <c:v>53.54</c:v>
                </c:pt>
                <c:pt idx="163">
                  <c:v>54.25</c:v>
                </c:pt>
                <c:pt idx="164">
                  <c:v>54.27</c:v>
                </c:pt>
                <c:pt idx="165">
                  <c:v>54.08</c:v>
                </c:pt>
                <c:pt idx="166">
                  <c:v>56.38</c:v>
                </c:pt>
                <c:pt idx="167">
                  <c:v>56.4</c:v>
                </c:pt>
                <c:pt idx="168">
                  <c:v>56.76</c:v>
                </c:pt>
                <c:pt idx="169">
                  <c:v>56.59</c:v>
                </c:pt>
                <c:pt idx="170">
                  <c:v>56.6</c:v>
                </c:pt>
                <c:pt idx="171">
                  <c:v>56.28</c:v>
                </c:pt>
                <c:pt idx="172">
                  <c:v>55.96</c:v>
                </c:pt>
                <c:pt idx="173">
                  <c:v>55.74</c:v>
                </c:pt>
                <c:pt idx="174">
                  <c:v>55.28</c:v>
                </c:pt>
                <c:pt idx="175">
                  <c:v>55.68</c:v>
                </c:pt>
                <c:pt idx="176">
                  <c:v>55.59</c:v>
                </c:pt>
                <c:pt idx="177">
                  <c:v>54.77</c:v>
                </c:pt>
                <c:pt idx="178">
                  <c:v>55.5</c:v>
                </c:pt>
                <c:pt idx="179">
                  <c:v>55.83</c:v>
                </c:pt>
                <c:pt idx="180">
                  <c:v>56.16</c:v>
                </c:pt>
                <c:pt idx="181">
                  <c:v>57.87</c:v>
                </c:pt>
                <c:pt idx="182">
                  <c:v>58.08</c:v>
                </c:pt>
                <c:pt idx="183">
                  <c:v>58.06</c:v>
                </c:pt>
                <c:pt idx="184">
                  <c:v>58.63</c:v>
                </c:pt>
                <c:pt idx="185">
                  <c:v>58.71</c:v>
                </c:pt>
                <c:pt idx="186">
                  <c:v>59.18</c:v>
                </c:pt>
                <c:pt idx="187">
                  <c:v>57.92</c:v>
                </c:pt>
                <c:pt idx="188">
                  <c:v>57.46</c:v>
                </c:pt>
                <c:pt idx="189">
                  <c:v>57.31</c:v>
                </c:pt>
                <c:pt idx="190">
                  <c:v>57.01</c:v>
                </c:pt>
                <c:pt idx="191">
                  <c:v>57.5</c:v>
                </c:pt>
                <c:pt idx="192">
                  <c:v>57.56</c:v>
                </c:pt>
                <c:pt idx="193">
                  <c:v>58.55</c:v>
                </c:pt>
                <c:pt idx="194">
                  <c:v>58.74</c:v>
                </c:pt>
                <c:pt idx="195">
                  <c:v>59.59</c:v>
                </c:pt>
                <c:pt idx="196">
                  <c:v>59.29</c:v>
                </c:pt>
                <c:pt idx="197">
                  <c:v>59.21</c:v>
                </c:pt>
                <c:pt idx="198">
                  <c:v>59.43</c:v>
                </c:pt>
                <c:pt idx="199">
                  <c:v>59.48</c:v>
                </c:pt>
                <c:pt idx="200">
                  <c:v>59.62</c:v>
                </c:pt>
                <c:pt idx="201">
                  <c:v>60.02</c:v>
                </c:pt>
                <c:pt idx="202">
                  <c:v>59.89</c:v>
                </c:pt>
                <c:pt idx="203">
                  <c:v>58.95</c:v>
                </c:pt>
                <c:pt idx="204">
                  <c:v>58.72</c:v>
                </c:pt>
                <c:pt idx="205">
                  <c:v>58.59</c:v>
                </c:pt>
                <c:pt idx="206">
                  <c:v>58.85</c:v>
                </c:pt>
                <c:pt idx="207">
                  <c:v>58.62</c:v>
                </c:pt>
                <c:pt idx="208">
                  <c:v>58.35</c:v>
                </c:pt>
                <c:pt idx="209">
                  <c:v>58.52</c:v>
                </c:pt>
                <c:pt idx="210">
                  <c:v>57.53</c:v>
                </c:pt>
                <c:pt idx="211">
                  <c:v>57.63</c:v>
                </c:pt>
                <c:pt idx="212">
                  <c:v>58.52</c:v>
                </c:pt>
                <c:pt idx="213">
                  <c:v>58.98</c:v>
                </c:pt>
                <c:pt idx="214">
                  <c:v>59.85</c:v>
                </c:pt>
                <c:pt idx="215">
                  <c:v>59.98</c:v>
                </c:pt>
                <c:pt idx="216">
                  <c:v>59.61</c:v>
                </c:pt>
                <c:pt idx="217">
                  <c:v>59.19</c:v>
                </c:pt>
                <c:pt idx="218">
                  <c:v>59.2</c:v>
                </c:pt>
                <c:pt idx="219">
                  <c:v>59.1</c:v>
                </c:pt>
                <c:pt idx="220">
                  <c:v>58.86</c:v>
                </c:pt>
                <c:pt idx="221">
                  <c:v>58.77</c:v>
                </c:pt>
                <c:pt idx="222">
                  <c:v>58.93</c:v>
                </c:pt>
                <c:pt idx="223">
                  <c:v>59.2</c:v>
                </c:pt>
                <c:pt idx="224">
                  <c:v>58.74</c:v>
                </c:pt>
                <c:pt idx="225">
                  <c:v>58.76</c:v>
                </c:pt>
                <c:pt idx="226">
                  <c:v>59.33</c:v>
                </c:pt>
                <c:pt idx="227">
                  <c:v>59.98</c:v>
                </c:pt>
                <c:pt idx="228">
                  <c:v>59.82</c:v>
                </c:pt>
                <c:pt idx="229">
                  <c:v>60.23</c:v>
                </c:pt>
                <c:pt idx="230">
                  <c:v>61.03</c:v>
                </c:pt>
                <c:pt idx="231">
                  <c:v>61.63</c:v>
                </c:pt>
                <c:pt idx="232">
                  <c:v>62.23</c:v>
                </c:pt>
                <c:pt idx="233">
                  <c:v>62.23</c:v>
                </c:pt>
                <c:pt idx="234">
                  <c:v>59.08</c:v>
                </c:pt>
                <c:pt idx="235">
                  <c:v>59.43</c:v>
                </c:pt>
                <c:pt idx="236">
                  <c:v>59.55</c:v>
                </c:pt>
                <c:pt idx="237">
                  <c:v>60.47</c:v>
                </c:pt>
                <c:pt idx="238">
                  <c:v>60.6</c:v>
                </c:pt>
                <c:pt idx="239">
                  <c:v>61.04</c:v>
                </c:pt>
                <c:pt idx="240">
                  <c:v>61.34</c:v>
                </c:pt>
                <c:pt idx="241">
                  <c:v>62.57</c:v>
                </c:pt>
                <c:pt idx="242">
                  <c:v>62.27</c:v>
                </c:pt>
                <c:pt idx="243">
                  <c:v>62.27</c:v>
                </c:pt>
                <c:pt idx="244">
                  <c:v>62.81</c:v>
                </c:pt>
                <c:pt idx="245">
                  <c:v>62.43</c:v>
                </c:pt>
                <c:pt idx="246">
                  <c:v>62.53</c:v>
                </c:pt>
                <c:pt idx="247">
                  <c:v>63.84</c:v>
                </c:pt>
                <c:pt idx="248">
                  <c:v>64.87</c:v>
                </c:pt>
              </c:numCache>
            </c:numRef>
          </c:val>
          <c:extLst>
            <c:ext xmlns:c16="http://schemas.microsoft.com/office/drawing/2014/chart" uri="{C3380CC4-5D6E-409C-BE32-E72D297353CC}">
              <c16:uniqueId val="{00000000-F87E-444E-98F4-6CE081C12236}"/>
            </c:ext>
          </c:extLst>
        </c:ser>
        <c:dLbls>
          <c:showLegendKey val="0"/>
          <c:showVal val="0"/>
          <c:showCatName val="0"/>
          <c:showSerName val="0"/>
          <c:showPercent val="0"/>
          <c:showBubbleSize val="0"/>
        </c:dLbls>
        <c:axId val="763941055"/>
        <c:axId val="763941535"/>
      </c:areaChart>
      <c:catAx>
        <c:axId val="763941055"/>
        <c:scaling>
          <c:orientation val="minMax"/>
        </c:scaling>
        <c:delete val="1"/>
        <c:axPos val="b"/>
        <c:majorTickMark val="out"/>
        <c:minorTickMark val="none"/>
        <c:tickLblPos val="nextTo"/>
        <c:crossAx val="763941535"/>
        <c:crosses val="autoZero"/>
        <c:auto val="1"/>
        <c:lblAlgn val="ctr"/>
        <c:lblOffset val="100"/>
        <c:noMultiLvlLbl val="0"/>
      </c:catAx>
      <c:valAx>
        <c:axId val="76394153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9410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INTC!$B$1</c:f>
          <c:strCache>
            <c:ptCount val="1"/>
            <c:pt idx="0">
              <c:v>INTEL CORPORATION (XNAS:INTC)</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INTC!$A$7</c:f>
              <c:strCache>
                <c:ptCount val="1"/>
                <c:pt idx="0">
                  <c:v>45678</c:v>
                </c:pt>
              </c:strCache>
            </c:strRef>
          </c:tx>
          <c:spPr>
            <a:solidFill>
              <a:schemeClr val="accent1"/>
            </a:solidFill>
            <a:ln>
              <a:noFill/>
            </a:ln>
            <a:effectLst/>
          </c:spPr>
          <c:invertIfNegative val="0"/>
          <c:cat>
            <c:strRef>
              <c:f>INTC!$B$6:$F$6</c:f>
              <c:strCache>
                <c:ptCount val="5"/>
                <c:pt idx="0">
                  <c:v>Volume</c:v>
                </c:pt>
                <c:pt idx="1">
                  <c:v>Open</c:v>
                </c:pt>
                <c:pt idx="2">
                  <c:v>High</c:v>
                </c:pt>
                <c:pt idx="3">
                  <c:v>Low</c:v>
                </c:pt>
                <c:pt idx="4">
                  <c:v>Close</c:v>
                </c:pt>
              </c:strCache>
            </c:strRef>
          </c:cat>
          <c:val>
            <c:numRef>
              <c:f>INTC!$B$7:$F$7</c:f>
              <c:numCache>
                <c:formatCode>_([$$-409]* #,##0.00_);_([$$-409]* \(#,##0.00\);_([$$-409]* "-"??_);_(@_)</c:formatCode>
                <c:ptCount val="5"/>
                <c:pt idx="0" formatCode="#,##0">
                  <c:v>96262179</c:v>
                </c:pt>
                <c:pt idx="1">
                  <c:v>22.03</c:v>
                </c:pt>
                <c:pt idx="2">
                  <c:v>22.41</c:v>
                </c:pt>
                <c:pt idx="3">
                  <c:v>21.75</c:v>
                </c:pt>
                <c:pt idx="4">
                  <c:v>21.77</c:v>
                </c:pt>
              </c:numCache>
            </c:numRef>
          </c:val>
          <c:extLst>
            <c:ext xmlns:c16="http://schemas.microsoft.com/office/drawing/2014/chart" uri="{C3380CC4-5D6E-409C-BE32-E72D297353CC}">
              <c16:uniqueId val="{00000000-9627-4202-934C-994EDA300FFE}"/>
            </c:ext>
          </c:extLst>
        </c:ser>
        <c:ser>
          <c:idx val="1"/>
          <c:order val="1"/>
          <c:tx>
            <c:strRef>
              <c:f>INTC!$A$8</c:f>
              <c:strCache>
                <c:ptCount val="1"/>
                <c:pt idx="0">
                  <c:v>45679</c:v>
                </c:pt>
              </c:strCache>
            </c:strRef>
          </c:tx>
          <c:spPr>
            <a:solidFill>
              <a:schemeClr val="accent2"/>
            </a:solidFill>
            <a:ln>
              <a:noFill/>
            </a:ln>
            <a:effectLst/>
          </c:spPr>
          <c:invertIfNegative val="0"/>
          <c:cat>
            <c:strRef>
              <c:f>INTC!$B$6:$F$6</c:f>
              <c:strCache>
                <c:ptCount val="5"/>
                <c:pt idx="0">
                  <c:v>Volume</c:v>
                </c:pt>
                <c:pt idx="1">
                  <c:v>Open</c:v>
                </c:pt>
                <c:pt idx="2">
                  <c:v>High</c:v>
                </c:pt>
                <c:pt idx="3">
                  <c:v>Low</c:v>
                </c:pt>
                <c:pt idx="4">
                  <c:v>Close</c:v>
                </c:pt>
              </c:strCache>
            </c:strRef>
          </c:cat>
          <c:val>
            <c:numRef>
              <c:f>INTC!$B$8:$F$8</c:f>
              <c:numCache>
                <c:formatCode>_([$$-409]* #,##0.00_);_([$$-409]* \(#,##0.00\);_([$$-409]* "-"??_);_(@_)</c:formatCode>
                <c:ptCount val="5"/>
                <c:pt idx="0" formatCode="#,##0">
                  <c:v>60972578</c:v>
                </c:pt>
                <c:pt idx="1">
                  <c:v>21.725000000000001</c:v>
                </c:pt>
                <c:pt idx="2">
                  <c:v>22.285</c:v>
                </c:pt>
                <c:pt idx="3">
                  <c:v>21.57</c:v>
                </c:pt>
                <c:pt idx="4">
                  <c:v>21.86</c:v>
                </c:pt>
              </c:numCache>
            </c:numRef>
          </c:val>
          <c:extLst>
            <c:ext xmlns:c16="http://schemas.microsoft.com/office/drawing/2014/chart" uri="{C3380CC4-5D6E-409C-BE32-E72D297353CC}">
              <c16:uniqueId val="{00000001-9627-4202-934C-994EDA300FFE}"/>
            </c:ext>
          </c:extLst>
        </c:ser>
        <c:ser>
          <c:idx val="2"/>
          <c:order val="2"/>
          <c:tx>
            <c:strRef>
              <c:f>INTC!$A$9</c:f>
              <c:strCache>
                <c:ptCount val="1"/>
                <c:pt idx="0">
                  <c:v>45680</c:v>
                </c:pt>
              </c:strCache>
            </c:strRef>
          </c:tx>
          <c:spPr>
            <a:solidFill>
              <a:schemeClr val="accent3"/>
            </a:solidFill>
            <a:ln>
              <a:noFill/>
            </a:ln>
            <a:effectLst/>
          </c:spPr>
          <c:invertIfNegative val="0"/>
          <c:cat>
            <c:strRef>
              <c:f>INTC!$B$6:$F$6</c:f>
              <c:strCache>
                <c:ptCount val="5"/>
                <c:pt idx="0">
                  <c:v>Volume</c:v>
                </c:pt>
                <c:pt idx="1">
                  <c:v>Open</c:v>
                </c:pt>
                <c:pt idx="2">
                  <c:v>High</c:v>
                </c:pt>
                <c:pt idx="3">
                  <c:v>Low</c:v>
                </c:pt>
                <c:pt idx="4">
                  <c:v>Close</c:v>
                </c:pt>
              </c:strCache>
            </c:strRef>
          </c:cat>
          <c:val>
            <c:numRef>
              <c:f>INTC!$B$9:$F$9</c:f>
              <c:numCache>
                <c:formatCode>_([$$-409]* #,##0.00_);_([$$-409]* \(#,##0.00\);_([$$-409]* "-"??_);_(@_)</c:formatCode>
                <c:ptCount val="5"/>
                <c:pt idx="0" formatCode="#,##0">
                  <c:v>55778156</c:v>
                </c:pt>
                <c:pt idx="1">
                  <c:v>21.69</c:v>
                </c:pt>
                <c:pt idx="2">
                  <c:v>21.75</c:v>
                </c:pt>
                <c:pt idx="3">
                  <c:v>21.35</c:v>
                </c:pt>
                <c:pt idx="4">
                  <c:v>21.57</c:v>
                </c:pt>
              </c:numCache>
            </c:numRef>
          </c:val>
          <c:extLst>
            <c:ext xmlns:c16="http://schemas.microsoft.com/office/drawing/2014/chart" uri="{C3380CC4-5D6E-409C-BE32-E72D297353CC}">
              <c16:uniqueId val="{00000002-9627-4202-934C-994EDA300FFE}"/>
            </c:ext>
          </c:extLst>
        </c:ser>
        <c:ser>
          <c:idx val="3"/>
          <c:order val="3"/>
          <c:tx>
            <c:strRef>
              <c:f>INTC!$A$10</c:f>
              <c:strCache>
                <c:ptCount val="1"/>
                <c:pt idx="0">
                  <c:v>45681</c:v>
                </c:pt>
              </c:strCache>
            </c:strRef>
          </c:tx>
          <c:spPr>
            <a:solidFill>
              <a:schemeClr val="accent4"/>
            </a:solidFill>
            <a:ln>
              <a:noFill/>
            </a:ln>
            <a:effectLst/>
          </c:spPr>
          <c:invertIfNegative val="0"/>
          <c:cat>
            <c:strRef>
              <c:f>INTC!$B$6:$F$6</c:f>
              <c:strCache>
                <c:ptCount val="5"/>
                <c:pt idx="0">
                  <c:v>Volume</c:v>
                </c:pt>
                <c:pt idx="1">
                  <c:v>Open</c:v>
                </c:pt>
                <c:pt idx="2">
                  <c:v>High</c:v>
                </c:pt>
                <c:pt idx="3">
                  <c:v>Low</c:v>
                </c:pt>
                <c:pt idx="4">
                  <c:v>Close</c:v>
                </c:pt>
              </c:strCache>
            </c:strRef>
          </c:cat>
          <c:val>
            <c:numRef>
              <c:f>INTC!$B$10:$F$10</c:f>
              <c:numCache>
                <c:formatCode>_([$$-409]* #,##0.00_);_([$$-409]* \(#,##0.00\);_([$$-409]* "-"??_);_(@_)</c:formatCode>
                <c:ptCount val="5"/>
                <c:pt idx="0" formatCode="#,##0">
                  <c:v>66300614</c:v>
                </c:pt>
                <c:pt idx="1">
                  <c:v>21.36</c:v>
                </c:pt>
                <c:pt idx="2">
                  <c:v>21.41</c:v>
                </c:pt>
                <c:pt idx="3">
                  <c:v>20.75</c:v>
                </c:pt>
                <c:pt idx="4">
                  <c:v>20.83</c:v>
                </c:pt>
              </c:numCache>
            </c:numRef>
          </c:val>
          <c:extLst>
            <c:ext xmlns:c16="http://schemas.microsoft.com/office/drawing/2014/chart" uri="{C3380CC4-5D6E-409C-BE32-E72D297353CC}">
              <c16:uniqueId val="{00000003-9627-4202-934C-994EDA300FFE}"/>
            </c:ext>
          </c:extLst>
        </c:ser>
        <c:ser>
          <c:idx val="4"/>
          <c:order val="4"/>
          <c:tx>
            <c:strRef>
              <c:f>INTC!$A$11</c:f>
              <c:strCache>
                <c:ptCount val="1"/>
                <c:pt idx="0">
                  <c:v>45684</c:v>
                </c:pt>
              </c:strCache>
            </c:strRef>
          </c:tx>
          <c:spPr>
            <a:solidFill>
              <a:schemeClr val="accent5"/>
            </a:solidFill>
            <a:ln>
              <a:noFill/>
            </a:ln>
            <a:effectLst/>
          </c:spPr>
          <c:invertIfNegative val="0"/>
          <c:cat>
            <c:strRef>
              <c:f>INTC!$B$6:$F$6</c:f>
              <c:strCache>
                <c:ptCount val="5"/>
                <c:pt idx="0">
                  <c:v>Volume</c:v>
                </c:pt>
                <c:pt idx="1">
                  <c:v>Open</c:v>
                </c:pt>
                <c:pt idx="2">
                  <c:v>High</c:v>
                </c:pt>
                <c:pt idx="3">
                  <c:v>Low</c:v>
                </c:pt>
                <c:pt idx="4">
                  <c:v>Close</c:v>
                </c:pt>
              </c:strCache>
            </c:strRef>
          </c:cat>
          <c:val>
            <c:numRef>
              <c:f>INTC!$B$11:$F$11</c:f>
              <c:numCache>
                <c:formatCode>_([$$-409]* #,##0.00_);_([$$-409]* \(#,##0.00\);_([$$-409]* "-"??_);_(@_)</c:formatCode>
                <c:ptCount val="5"/>
                <c:pt idx="0" formatCode="#,##0">
                  <c:v>83582097</c:v>
                </c:pt>
                <c:pt idx="1">
                  <c:v>20.81</c:v>
                </c:pt>
                <c:pt idx="2">
                  <c:v>21.06</c:v>
                </c:pt>
                <c:pt idx="3">
                  <c:v>20.14</c:v>
                </c:pt>
                <c:pt idx="4">
                  <c:v>20.29</c:v>
                </c:pt>
              </c:numCache>
            </c:numRef>
          </c:val>
          <c:extLst>
            <c:ext xmlns:c16="http://schemas.microsoft.com/office/drawing/2014/chart" uri="{C3380CC4-5D6E-409C-BE32-E72D297353CC}">
              <c16:uniqueId val="{00000004-9627-4202-934C-994EDA300FFE}"/>
            </c:ext>
          </c:extLst>
        </c:ser>
        <c:ser>
          <c:idx val="5"/>
          <c:order val="5"/>
          <c:tx>
            <c:strRef>
              <c:f>INTC!$A$12</c:f>
              <c:strCache>
                <c:ptCount val="1"/>
                <c:pt idx="0">
                  <c:v>45685</c:v>
                </c:pt>
              </c:strCache>
            </c:strRef>
          </c:tx>
          <c:spPr>
            <a:solidFill>
              <a:schemeClr val="accent6"/>
            </a:solidFill>
            <a:ln>
              <a:noFill/>
            </a:ln>
            <a:effectLst/>
          </c:spPr>
          <c:invertIfNegative val="0"/>
          <c:cat>
            <c:strRef>
              <c:f>INTC!$B$6:$F$6</c:f>
              <c:strCache>
                <c:ptCount val="5"/>
                <c:pt idx="0">
                  <c:v>Volume</c:v>
                </c:pt>
                <c:pt idx="1">
                  <c:v>Open</c:v>
                </c:pt>
                <c:pt idx="2">
                  <c:v>High</c:v>
                </c:pt>
                <c:pt idx="3">
                  <c:v>Low</c:v>
                </c:pt>
                <c:pt idx="4">
                  <c:v>Close</c:v>
                </c:pt>
              </c:strCache>
            </c:strRef>
          </c:cat>
          <c:val>
            <c:numRef>
              <c:f>INTC!$B$12:$F$12</c:f>
              <c:numCache>
                <c:formatCode>_([$$-409]* #,##0.00_);_([$$-409]* \(#,##0.00\);_([$$-409]* "-"??_);_(@_)</c:formatCode>
                <c:ptCount val="5"/>
                <c:pt idx="0" formatCode="#,##0">
                  <c:v>73411385</c:v>
                </c:pt>
                <c:pt idx="1">
                  <c:v>20.34</c:v>
                </c:pt>
                <c:pt idx="2">
                  <c:v>20.341999999999999</c:v>
                </c:pt>
                <c:pt idx="3">
                  <c:v>19.739999999999998</c:v>
                </c:pt>
                <c:pt idx="4">
                  <c:v>19.8</c:v>
                </c:pt>
              </c:numCache>
            </c:numRef>
          </c:val>
          <c:extLst>
            <c:ext xmlns:c16="http://schemas.microsoft.com/office/drawing/2014/chart" uri="{C3380CC4-5D6E-409C-BE32-E72D297353CC}">
              <c16:uniqueId val="{00000005-9627-4202-934C-994EDA300FFE}"/>
            </c:ext>
          </c:extLst>
        </c:ser>
        <c:ser>
          <c:idx val="6"/>
          <c:order val="6"/>
          <c:tx>
            <c:strRef>
              <c:f>INTC!$A$13</c:f>
              <c:strCache>
                <c:ptCount val="1"/>
                <c:pt idx="0">
                  <c:v>45686</c:v>
                </c:pt>
              </c:strCache>
            </c:strRef>
          </c:tx>
          <c:spPr>
            <a:solidFill>
              <a:schemeClr val="accent1">
                <a:lumMod val="6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INTC!$B$13:$F$13</c:f>
              <c:numCache>
                <c:formatCode>_([$$-409]* #,##0.00_);_([$$-409]* \(#,##0.00\);_([$$-409]* "-"??_);_(@_)</c:formatCode>
                <c:ptCount val="5"/>
                <c:pt idx="0" formatCode="#,##0">
                  <c:v>86506821</c:v>
                </c:pt>
                <c:pt idx="1">
                  <c:v>19.87</c:v>
                </c:pt>
                <c:pt idx="2">
                  <c:v>20.079999999999998</c:v>
                </c:pt>
                <c:pt idx="3">
                  <c:v>19.66</c:v>
                </c:pt>
                <c:pt idx="4">
                  <c:v>19.75</c:v>
                </c:pt>
              </c:numCache>
            </c:numRef>
          </c:val>
          <c:extLst>
            <c:ext xmlns:c16="http://schemas.microsoft.com/office/drawing/2014/chart" uri="{C3380CC4-5D6E-409C-BE32-E72D297353CC}">
              <c16:uniqueId val="{00000006-9627-4202-934C-994EDA300FFE}"/>
            </c:ext>
          </c:extLst>
        </c:ser>
        <c:ser>
          <c:idx val="7"/>
          <c:order val="7"/>
          <c:tx>
            <c:strRef>
              <c:f>INTC!$A$14</c:f>
              <c:strCache>
                <c:ptCount val="1"/>
                <c:pt idx="0">
                  <c:v>45687</c:v>
                </c:pt>
              </c:strCache>
            </c:strRef>
          </c:tx>
          <c:spPr>
            <a:solidFill>
              <a:schemeClr val="accent2">
                <a:lumMod val="6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INTC!$B$14:$F$14</c:f>
              <c:numCache>
                <c:formatCode>_([$$-409]* #,##0.00_);_([$$-409]* \(#,##0.00\);_([$$-409]* "-"??_);_(@_)</c:formatCode>
                <c:ptCount val="5"/>
                <c:pt idx="0" formatCode="#,##0">
                  <c:v>108166983</c:v>
                </c:pt>
                <c:pt idx="1">
                  <c:v>19.72</c:v>
                </c:pt>
                <c:pt idx="2">
                  <c:v>20.100000000000001</c:v>
                </c:pt>
                <c:pt idx="3">
                  <c:v>19.43</c:v>
                </c:pt>
                <c:pt idx="4">
                  <c:v>20.010000000000002</c:v>
                </c:pt>
              </c:numCache>
            </c:numRef>
          </c:val>
          <c:extLst>
            <c:ext xmlns:c16="http://schemas.microsoft.com/office/drawing/2014/chart" uri="{C3380CC4-5D6E-409C-BE32-E72D297353CC}">
              <c16:uniqueId val="{00000007-9627-4202-934C-994EDA300FFE}"/>
            </c:ext>
          </c:extLst>
        </c:ser>
        <c:ser>
          <c:idx val="8"/>
          <c:order val="8"/>
          <c:tx>
            <c:strRef>
              <c:f>INTC!$A$15</c:f>
              <c:strCache>
                <c:ptCount val="1"/>
                <c:pt idx="0">
                  <c:v>45688</c:v>
                </c:pt>
              </c:strCache>
            </c:strRef>
          </c:tx>
          <c:spPr>
            <a:solidFill>
              <a:schemeClr val="accent3">
                <a:lumMod val="6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INTC!$B$15:$F$15</c:f>
              <c:numCache>
                <c:formatCode>_([$$-409]* #,##0.00_);_([$$-409]* \(#,##0.00\);_([$$-409]* "-"??_);_(@_)</c:formatCode>
                <c:ptCount val="5"/>
                <c:pt idx="0" formatCode="#,##0">
                  <c:v>117474899</c:v>
                </c:pt>
                <c:pt idx="1">
                  <c:v>20.100000000000001</c:v>
                </c:pt>
                <c:pt idx="2">
                  <c:v>20.329999999999998</c:v>
                </c:pt>
                <c:pt idx="3">
                  <c:v>19.38</c:v>
                </c:pt>
                <c:pt idx="4">
                  <c:v>19.43</c:v>
                </c:pt>
              </c:numCache>
            </c:numRef>
          </c:val>
          <c:extLst>
            <c:ext xmlns:c16="http://schemas.microsoft.com/office/drawing/2014/chart" uri="{C3380CC4-5D6E-409C-BE32-E72D297353CC}">
              <c16:uniqueId val="{00000008-9627-4202-934C-994EDA300FFE}"/>
            </c:ext>
          </c:extLst>
        </c:ser>
        <c:ser>
          <c:idx val="9"/>
          <c:order val="9"/>
          <c:tx>
            <c:strRef>
              <c:f>INTC!$A$16</c:f>
              <c:strCache>
                <c:ptCount val="1"/>
                <c:pt idx="0">
                  <c:v>45691</c:v>
                </c:pt>
              </c:strCache>
            </c:strRef>
          </c:tx>
          <c:spPr>
            <a:solidFill>
              <a:schemeClr val="accent4">
                <a:lumMod val="6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INTC!$B$16:$F$16</c:f>
              <c:numCache>
                <c:formatCode>_([$$-409]* #,##0.00_);_([$$-409]* \(#,##0.00\);_([$$-409]* "-"??_);_(@_)</c:formatCode>
                <c:ptCount val="5"/>
                <c:pt idx="0" formatCode="#,##0">
                  <c:v>77523142</c:v>
                </c:pt>
                <c:pt idx="1">
                  <c:v>18.97</c:v>
                </c:pt>
                <c:pt idx="2">
                  <c:v>19.75</c:v>
                </c:pt>
                <c:pt idx="3">
                  <c:v>18.78</c:v>
                </c:pt>
                <c:pt idx="4">
                  <c:v>19.38</c:v>
                </c:pt>
              </c:numCache>
            </c:numRef>
          </c:val>
          <c:extLst>
            <c:ext xmlns:c16="http://schemas.microsoft.com/office/drawing/2014/chart" uri="{C3380CC4-5D6E-409C-BE32-E72D297353CC}">
              <c16:uniqueId val="{00000009-9627-4202-934C-994EDA300FFE}"/>
            </c:ext>
          </c:extLst>
        </c:ser>
        <c:ser>
          <c:idx val="10"/>
          <c:order val="10"/>
          <c:tx>
            <c:strRef>
              <c:f>INTC!$A$17</c:f>
              <c:strCache>
                <c:ptCount val="1"/>
                <c:pt idx="0">
                  <c:v>45692</c:v>
                </c:pt>
              </c:strCache>
            </c:strRef>
          </c:tx>
          <c:spPr>
            <a:solidFill>
              <a:schemeClr val="accent5">
                <a:lumMod val="6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INTC!$B$17:$F$17</c:f>
              <c:numCache>
                <c:formatCode>_([$$-409]* #,##0.00_);_([$$-409]* \(#,##0.00\);_([$$-409]* "-"??_);_(@_)</c:formatCode>
                <c:ptCount val="5"/>
                <c:pt idx="0" formatCode="#,##0">
                  <c:v>54098200</c:v>
                </c:pt>
                <c:pt idx="1">
                  <c:v>19.100000000000001</c:v>
                </c:pt>
                <c:pt idx="2">
                  <c:v>19.53</c:v>
                </c:pt>
                <c:pt idx="3">
                  <c:v>19.02</c:v>
                </c:pt>
                <c:pt idx="4">
                  <c:v>19.29</c:v>
                </c:pt>
              </c:numCache>
            </c:numRef>
          </c:val>
          <c:extLst>
            <c:ext xmlns:c16="http://schemas.microsoft.com/office/drawing/2014/chart" uri="{C3380CC4-5D6E-409C-BE32-E72D297353CC}">
              <c16:uniqueId val="{0000000A-9627-4202-934C-994EDA300FFE}"/>
            </c:ext>
          </c:extLst>
        </c:ser>
        <c:ser>
          <c:idx val="11"/>
          <c:order val="11"/>
          <c:tx>
            <c:strRef>
              <c:f>INTC!$A$18</c:f>
              <c:strCache>
                <c:ptCount val="1"/>
                <c:pt idx="0">
                  <c:v>45693</c:v>
                </c:pt>
              </c:strCache>
            </c:strRef>
          </c:tx>
          <c:spPr>
            <a:solidFill>
              <a:schemeClr val="accent6">
                <a:lumMod val="6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INTC!$B$18:$F$18</c:f>
              <c:numCache>
                <c:formatCode>_([$$-409]* #,##0.00_);_([$$-409]* \(#,##0.00\);_([$$-409]* "-"??_);_(@_)</c:formatCode>
                <c:ptCount val="5"/>
                <c:pt idx="0" formatCode="#,##0">
                  <c:v>66250254</c:v>
                </c:pt>
                <c:pt idx="1">
                  <c:v>19.190000000000001</c:v>
                </c:pt>
                <c:pt idx="2">
                  <c:v>19.77</c:v>
                </c:pt>
                <c:pt idx="3">
                  <c:v>18.91</c:v>
                </c:pt>
                <c:pt idx="4">
                  <c:v>19.649999999999999</c:v>
                </c:pt>
              </c:numCache>
            </c:numRef>
          </c:val>
          <c:extLst>
            <c:ext xmlns:c16="http://schemas.microsoft.com/office/drawing/2014/chart" uri="{C3380CC4-5D6E-409C-BE32-E72D297353CC}">
              <c16:uniqueId val="{0000000B-9627-4202-934C-994EDA300FFE}"/>
            </c:ext>
          </c:extLst>
        </c:ser>
        <c:ser>
          <c:idx val="12"/>
          <c:order val="12"/>
          <c:tx>
            <c:strRef>
              <c:f>INTC!$A$19</c:f>
              <c:strCache>
                <c:ptCount val="1"/>
                <c:pt idx="0">
                  <c:v>45694</c:v>
                </c:pt>
              </c:strCache>
            </c:strRef>
          </c:tx>
          <c:spPr>
            <a:solidFill>
              <a:schemeClr val="accent1">
                <a:lumMod val="80000"/>
                <a:lumOff val="2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INTC!$B$19:$F$19</c:f>
              <c:numCache>
                <c:formatCode>_([$$-409]* #,##0.00_);_([$$-409]* \(#,##0.00\);_([$$-409]* "-"??_);_(@_)</c:formatCode>
                <c:ptCount val="5"/>
                <c:pt idx="0" formatCode="#,##0">
                  <c:v>45553771</c:v>
                </c:pt>
                <c:pt idx="1">
                  <c:v>19.510000000000002</c:v>
                </c:pt>
                <c:pt idx="2">
                  <c:v>19.7</c:v>
                </c:pt>
                <c:pt idx="3">
                  <c:v>19.22</c:v>
                </c:pt>
                <c:pt idx="4">
                  <c:v>19.38</c:v>
                </c:pt>
              </c:numCache>
            </c:numRef>
          </c:val>
          <c:extLst>
            <c:ext xmlns:c16="http://schemas.microsoft.com/office/drawing/2014/chart" uri="{C3380CC4-5D6E-409C-BE32-E72D297353CC}">
              <c16:uniqueId val="{0000000C-9627-4202-934C-994EDA300FFE}"/>
            </c:ext>
          </c:extLst>
        </c:ser>
        <c:ser>
          <c:idx val="13"/>
          <c:order val="13"/>
          <c:tx>
            <c:strRef>
              <c:f>INTC!$A$20</c:f>
              <c:strCache>
                <c:ptCount val="1"/>
                <c:pt idx="0">
                  <c:v>45695</c:v>
                </c:pt>
              </c:strCache>
            </c:strRef>
          </c:tx>
          <c:spPr>
            <a:solidFill>
              <a:schemeClr val="accent2">
                <a:lumMod val="80000"/>
                <a:lumOff val="2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INTC!$B$20:$F$20</c:f>
              <c:numCache>
                <c:formatCode>_([$$-409]* #,##0.00_);_([$$-409]* \(#,##0.00\);_([$$-409]* "-"??_);_(@_)</c:formatCode>
                <c:ptCount val="5"/>
                <c:pt idx="0" formatCode="#,##0">
                  <c:v>58277917</c:v>
                </c:pt>
                <c:pt idx="1">
                  <c:v>19.350000000000001</c:v>
                </c:pt>
                <c:pt idx="2">
                  <c:v>19.36</c:v>
                </c:pt>
                <c:pt idx="3">
                  <c:v>19.03</c:v>
                </c:pt>
                <c:pt idx="4">
                  <c:v>19.100000000000001</c:v>
                </c:pt>
              </c:numCache>
            </c:numRef>
          </c:val>
          <c:extLst>
            <c:ext xmlns:c16="http://schemas.microsoft.com/office/drawing/2014/chart" uri="{C3380CC4-5D6E-409C-BE32-E72D297353CC}">
              <c16:uniqueId val="{0000000D-9627-4202-934C-994EDA300FFE}"/>
            </c:ext>
          </c:extLst>
        </c:ser>
        <c:ser>
          <c:idx val="14"/>
          <c:order val="14"/>
          <c:tx>
            <c:strRef>
              <c:f>INTC!$A$21</c:f>
              <c:strCache>
                <c:ptCount val="1"/>
                <c:pt idx="0">
                  <c:v>45698</c:v>
                </c:pt>
              </c:strCache>
            </c:strRef>
          </c:tx>
          <c:spPr>
            <a:solidFill>
              <a:schemeClr val="accent3">
                <a:lumMod val="80000"/>
                <a:lumOff val="2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INTC!$B$21:$F$21</c:f>
              <c:numCache>
                <c:formatCode>_([$$-409]* #,##0.00_);_([$$-409]* \(#,##0.00\);_([$$-409]* "-"??_);_(@_)</c:formatCode>
                <c:ptCount val="5"/>
                <c:pt idx="0" formatCode="#,##0">
                  <c:v>73007266</c:v>
                </c:pt>
                <c:pt idx="1">
                  <c:v>19.25</c:v>
                </c:pt>
                <c:pt idx="2">
                  <c:v>20.079999999999998</c:v>
                </c:pt>
                <c:pt idx="3">
                  <c:v>19.239999999999998</c:v>
                </c:pt>
                <c:pt idx="4">
                  <c:v>19.77</c:v>
                </c:pt>
              </c:numCache>
            </c:numRef>
          </c:val>
          <c:extLst>
            <c:ext xmlns:c16="http://schemas.microsoft.com/office/drawing/2014/chart" uri="{C3380CC4-5D6E-409C-BE32-E72D297353CC}">
              <c16:uniqueId val="{0000000E-9627-4202-934C-994EDA300FFE}"/>
            </c:ext>
          </c:extLst>
        </c:ser>
        <c:ser>
          <c:idx val="15"/>
          <c:order val="15"/>
          <c:tx>
            <c:strRef>
              <c:f>INTC!$A$22</c:f>
              <c:strCache>
                <c:ptCount val="1"/>
                <c:pt idx="0">
                  <c:v>45699</c:v>
                </c:pt>
              </c:strCache>
            </c:strRef>
          </c:tx>
          <c:spPr>
            <a:solidFill>
              <a:schemeClr val="accent4">
                <a:lumMod val="80000"/>
                <a:lumOff val="2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INTC!$B$22:$F$22</c:f>
              <c:numCache>
                <c:formatCode>_([$$-409]* #,##0.00_);_([$$-409]* \(#,##0.00\);_([$$-409]* "-"??_);_(@_)</c:formatCode>
                <c:ptCount val="5"/>
                <c:pt idx="0" formatCode="#,##0">
                  <c:v>150960704</c:v>
                </c:pt>
                <c:pt idx="1">
                  <c:v>19.87</c:v>
                </c:pt>
                <c:pt idx="2">
                  <c:v>21.88</c:v>
                </c:pt>
                <c:pt idx="3">
                  <c:v>19.861799999999999</c:v>
                </c:pt>
                <c:pt idx="4">
                  <c:v>20.97</c:v>
                </c:pt>
              </c:numCache>
            </c:numRef>
          </c:val>
          <c:extLst>
            <c:ext xmlns:c16="http://schemas.microsoft.com/office/drawing/2014/chart" uri="{C3380CC4-5D6E-409C-BE32-E72D297353CC}">
              <c16:uniqueId val="{0000000F-9627-4202-934C-994EDA300FFE}"/>
            </c:ext>
          </c:extLst>
        </c:ser>
        <c:ser>
          <c:idx val="16"/>
          <c:order val="16"/>
          <c:tx>
            <c:strRef>
              <c:f>INTC!$A$23</c:f>
              <c:strCache>
                <c:ptCount val="1"/>
                <c:pt idx="0">
                  <c:v>45700</c:v>
                </c:pt>
              </c:strCache>
            </c:strRef>
          </c:tx>
          <c:spPr>
            <a:solidFill>
              <a:schemeClr val="accent5">
                <a:lumMod val="80000"/>
                <a:lumOff val="2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INTC!$B$23:$F$23</c:f>
              <c:numCache>
                <c:formatCode>_([$$-409]* #,##0.00_);_([$$-409]* \(#,##0.00\);_([$$-409]* "-"??_);_(@_)</c:formatCode>
                <c:ptCount val="5"/>
                <c:pt idx="0" formatCode="#,##0">
                  <c:v>162631182</c:v>
                </c:pt>
                <c:pt idx="1">
                  <c:v>21.98</c:v>
                </c:pt>
                <c:pt idx="2">
                  <c:v>22.56</c:v>
                </c:pt>
                <c:pt idx="3">
                  <c:v>20.93</c:v>
                </c:pt>
                <c:pt idx="4">
                  <c:v>22.48</c:v>
                </c:pt>
              </c:numCache>
            </c:numRef>
          </c:val>
          <c:extLst>
            <c:ext xmlns:c16="http://schemas.microsoft.com/office/drawing/2014/chart" uri="{C3380CC4-5D6E-409C-BE32-E72D297353CC}">
              <c16:uniqueId val="{00000010-9627-4202-934C-994EDA300FFE}"/>
            </c:ext>
          </c:extLst>
        </c:ser>
        <c:ser>
          <c:idx val="17"/>
          <c:order val="17"/>
          <c:tx>
            <c:strRef>
              <c:f>INTC!$A$24</c:f>
              <c:strCache>
                <c:ptCount val="1"/>
                <c:pt idx="0">
                  <c:v>45701</c:v>
                </c:pt>
              </c:strCache>
            </c:strRef>
          </c:tx>
          <c:spPr>
            <a:solidFill>
              <a:schemeClr val="accent6">
                <a:lumMod val="80000"/>
                <a:lumOff val="2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INTC!$B$24:$F$24</c:f>
              <c:numCache>
                <c:formatCode>_([$$-409]* #,##0.00_);_([$$-409]* \(#,##0.00\);_([$$-409]* "-"??_);_(@_)</c:formatCode>
                <c:ptCount val="5"/>
                <c:pt idx="0" formatCode="#,##0">
                  <c:v>248661333</c:v>
                </c:pt>
                <c:pt idx="1">
                  <c:v>22.84</c:v>
                </c:pt>
                <c:pt idx="2">
                  <c:v>24.83</c:v>
                </c:pt>
                <c:pt idx="3">
                  <c:v>22.79</c:v>
                </c:pt>
                <c:pt idx="4">
                  <c:v>24.13</c:v>
                </c:pt>
              </c:numCache>
            </c:numRef>
          </c:val>
          <c:extLst>
            <c:ext xmlns:c16="http://schemas.microsoft.com/office/drawing/2014/chart" uri="{C3380CC4-5D6E-409C-BE32-E72D297353CC}">
              <c16:uniqueId val="{00000011-9627-4202-934C-994EDA300FFE}"/>
            </c:ext>
          </c:extLst>
        </c:ser>
        <c:ser>
          <c:idx val="18"/>
          <c:order val="18"/>
          <c:tx>
            <c:strRef>
              <c:f>INTC!$A$25</c:f>
              <c:strCache>
                <c:ptCount val="1"/>
                <c:pt idx="0">
                  <c:v>45702</c:v>
                </c:pt>
              </c:strCache>
            </c:strRef>
          </c:tx>
          <c:spPr>
            <a:solidFill>
              <a:schemeClr val="accent1">
                <a:lumMod val="8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INTC!$B$25:$F$25</c:f>
              <c:numCache>
                <c:formatCode>_([$$-409]* #,##0.00_);_([$$-409]* \(#,##0.00\);_([$$-409]* "-"??_);_(@_)</c:formatCode>
                <c:ptCount val="5"/>
                <c:pt idx="0" formatCode="#,##0">
                  <c:v>230254092</c:v>
                </c:pt>
                <c:pt idx="1">
                  <c:v>24.36</c:v>
                </c:pt>
                <c:pt idx="2">
                  <c:v>25.19</c:v>
                </c:pt>
                <c:pt idx="3">
                  <c:v>22.86</c:v>
                </c:pt>
                <c:pt idx="4">
                  <c:v>23.6</c:v>
                </c:pt>
              </c:numCache>
            </c:numRef>
          </c:val>
          <c:extLst>
            <c:ext xmlns:c16="http://schemas.microsoft.com/office/drawing/2014/chart" uri="{C3380CC4-5D6E-409C-BE32-E72D297353CC}">
              <c16:uniqueId val="{00000012-9627-4202-934C-994EDA300FFE}"/>
            </c:ext>
          </c:extLst>
        </c:ser>
        <c:ser>
          <c:idx val="19"/>
          <c:order val="19"/>
          <c:tx>
            <c:strRef>
              <c:f>INTC!$A$26</c:f>
              <c:strCache>
                <c:ptCount val="1"/>
                <c:pt idx="0">
                  <c:v>45706</c:v>
                </c:pt>
              </c:strCache>
            </c:strRef>
          </c:tx>
          <c:spPr>
            <a:solidFill>
              <a:schemeClr val="accent2">
                <a:lumMod val="80000"/>
              </a:schemeClr>
            </a:solidFill>
            <a:ln>
              <a:noFill/>
            </a:ln>
            <a:effectLst/>
          </c:spPr>
          <c:invertIfNegative val="0"/>
          <c:cat>
            <c:strRef>
              <c:f>INTC!$B$6:$F$6</c:f>
              <c:strCache>
                <c:ptCount val="5"/>
                <c:pt idx="0">
                  <c:v>Volume</c:v>
                </c:pt>
                <c:pt idx="1">
                  <c:v>Open</c:v>
                </c:pt>
                <c:pt idx="2">
                  <c:v>High</c:v>
                </c:pt>
                <c:pt idx="3">
                  <c:v>Low</c:v>
                </c:pt>
                <c:pt idx="4">
                  <c:v>Close</c:v>
                </c:pt>
              </c:strCache>
            </c:strRef>
          </c:cat>
          <c:val>
            <c:numRef>
              <c:f>INTC!$B$26:$F$26</c:f>
              <c:numCache>
                <c:formatCode>_([$$-409]* #,##0.00_);_([$$-409]* \(#,##0.00\);_([$$-409]* "-"??_);_(@_)</c:formatCode>
                <c:ptCount val="5"/>
                <c:pt idx="0" formatCode="#,##0">
                  <c:v>284292210</c:v>
                </c:pt>
                <c:pt idx="1">
                  <c:v>24.6</c:v>
                </c:pt>
                <c:pt idx="2">
                  <c:v>27.55</c:v>
                </c:pt>
                <c:pt idx="3">
                  <c:v>24.49</c:v>
                </c:pt>
                <c:pt idx="4">
                  <c:v>27.39</c:v>
                </c:pt>
              </c:numCache>
            </c:numRef>
          </c:val>
          <c:extLst>
            <c:ext xmlns:c16="http://schemas.microsoft.com/office/drawing/2014/chart" uri="{C3380CC4-5D6E-409C-BE32-E72D297353CC}">
              <c16:uniqueId val="{00000013-9627-4202-934C-994EDA300FFE}"/>
            </c:ext>
          </c:extLst>
        </c:ser>
        <c:dLbls>
          <c:showLegendKey val="0"/>
          <c:showVal val="0"/>
          <c:showCatName val="0"/>
          <c:showSerName val="0"/>
          <c:showPercent val="0"/>
          <c:showBubbleSize val="0"/>
        </c:dLbls>
        <c:gapWidth val="150"/>
        <c:axId val="216792736"/>
        <c:axId val="216768256"/>
      </c:barChart>
      <c:catAx>
        <c:axId val="21679273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768256"/>
        <c:crosses val="autoZero"/>
        <c:auto val="1"/>
        <c:lblAlgn val="ctr"/>
        <c:lblOffset val="100"/>
        <c:noMultiLvlLbl val="1"/>
      </c:catAx>
      <c:valAx>
        <c:axId val="216768256"/>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792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HK" sz="1200"/>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accent5"/>
                </a:gs>
                <a:gs pos="74000">
                  <a:schemeClr val="accent5">
                    <a:lumMod val="60000"/>
                    <a:lumOff val="40000"/>
                  </a:schemeClr>
                </a:gs>
                <a:gs pos="83000">
                  <a:schemeClr val="accent5">
                    <a:lumMod val="40000"/>
                    <a:lumOff val="60000"/>
                  </a:schemeClr>
                </a:gs>
                <a:gs pos="100000">
                  <a:schemeClr val="accent5">
                    <a:lumMod val="20000"/>
                    <a:lumOff val="80000"/>
                  </a:schemeClr>
                </a:gs>
              </a:gsLst>
              <a:lin ang="5400000" scaled="1"/>
            </a:gradFill>
            <a:ln>
              <a:noFill/>
            </a:ln>
            <a:effectLst/>
          </c:spPr>
          <c:val>
            <c:numRef>
              <c:f>INTC!$C$4:$IQ$4</c:f>
              <c:numCache>
                <c:formatCode>_([$$-409]* #,##0.00_);_([$$-409]* \(#,##0.00\);_([$$-409]* "-"??_);_(@_)</c:formatCode>
                <c:ptCount val="249"/>
                <c:pt idx="0">
                  <c:v>44.52</c:v>
                </c:pt>
                <c:pt idx="1">
                  <c:v>43.47</c:v>
                </c:pt>
                <c:pt idx="2">
                  <c:v>42.98</c:v>
                </c:pt>
                <c:pt idx="3">
                  <c:v>42.99</c:v>
                </c:pt>
                <c:pt idx="4">
                  <c:v>42.99</c:v>
                </c:pt>
                <c:pt idx="5">
                  <c:v>42.73</c:v>
                </c:pt>
                <c:pt idx="6">
                  <c:v>41.99</c:v>
                </c:pt>
                <c:pt idx="7">
                  <c:v>43.05</c:v>
                </c:pt>
                <c:pt idx="8">
                  <c:v>43.82</c:v>
                </c:pt>
                <c:pt idx="9">
                  <c:v>45.61</c:v>
                </c:pt>
                <c:pt idx="10">
                  <c:v>43.16</c:v>
                </c:pt>
                <c:pt idx="11">
                  <c:v>44.51</c:v>
                </c:pt>
                <c:pt idx="12">
                  <c:v>46.15</c:v>
                </c:pt>
                <c:pt idx="13">
                  <c:v>44</c:v>
                </c:pt>
                <c:pt idx="14">
                  <c:v>44.86</c:v>
                </c:pt>
                <c:pt idx="15">
                  <c:v>45.24</c:v>
                </c:pt>
                <c:pt idx="16">
                  <c:v>43.23</c:v>
                </c:pt>
                <c:pt idx="17">
                  <c:v>42.75</c:v>
                </c:pt>
                <c:pt idx="18">
                  <c:v>42.64</c:v>
                </c:pt>
                <c:pt idx="19">
                  <c:v>42.71</c:v>
                </c:pt>
                <c:pt idx="20">
                  <c:v>42.05</c:v>
                </c:pt>
                <c:pt idx="21">
                  <c:v>42.2</c:v>
                </c:pt>
                <c:pt idx="22">
                  <c:v>42.42</c:v>
                </c:pt>
                <c:pt idx="23">
                  <c:v>42.57</c:v>
                </c:pt>
                <c:pt idx="24">
                  <c:v>41.83</c:v>
                </c:pt>
                <c:pt idx="25">
                  <c:v>41.99</c:v>
                </c:pt>
                <c:pt idx="26">
                  <c:v>43.77</c:v>
                </c:pt>
                <c:pt idx="27">
                  <c:v>44.17</c:v>
                </c:pt>
                <c:pt idx="28">
                  <c:v>44.52</c:v>
                </c:pt>
                <c:pt idx="29">
                  <c:v>43.94</c:v>
                </c:pt>
                <c:pt idx="30">
                  <c:v>40.33</c:v>
                </c:pt>
                <c:pt idx="31">
                  <c:v>39.729999999999997</c:v>
                </c:pt>
                <c:pt idx="32">
                  <c:v>38.71</c:v>
                </c:pt>
                <c:pt idx="33">
                  <c:v>37.979999999999997</c:v>
                </c:pt>
                <c:pt idx="34">
                  <c:v>38.33</c:v>
                </c:pt>
                <c:pt idx="35">
                  <c:v>37.200000000000003</c:v>
                </c:pt>
                <c:pt idx="36">
                  <c:v>37.630000000000003</c:v>
                </c:pt>
                <c:pt idx="37">
                  <c:v>35.69</c:v>
                </c:pt>
                <c:pt idx="38">
                  <c:v>36.31</c:v>
                </c:pt>
                <c:pt idx="39">
                  <c:v>36.26</c:v>
                </c:pt>
                <c:pt idx="40">
                  <c:v>35.68</c:v>
                </c:pt>
                <c:pt idx="41">
                  <c:v>35.04</c:v>
                </c:pt>
                <c:pt idx="42">
                  <c:v>34.200000000000003</c:v>
                </c:pt>
                <c:pt idx="43">
                  <c:v>34.409999999999997</c:v>
                </c:pt>
                <c:pt idx="44">
                  <c:v>34.28</c:v>
                </c:pt>
                <c:pt idx="45">
                  <c:v>34.5</c:v>
                </c:pt>
                <c:pt idx="46">
                  <c:v>35.11</c:v>
                </c:pt>
                <c:pt idx="47">
                  <c:v>31.88</c:v>
                </c:pt>
                <c:pt idx="48">
                  <c:v>31.36</c:v>
                </c:pt>
                <c:pt idx="49">
                  <c:v>30.47</c:v>
                </c:pt>
                <c:pt idx="50">
                  <c:v>30.37</c:v>
                </c:pt>
                <c:pt idx="51">
                  <c:v>30.51</c:v>
                </c:pt>
                <c:pt idx="52">
                  <c:v>30.9</c:v>
                </c:pt>
                <c:pt idx="53">
                  <c:v>30.97</c:v>
                </c:pt>
                <c:pt idx="54">
                  <c:v>30.68</c:v>
                </c:pt>
                <c:pt idx="55">
                  <c:v>30</c:v>
                </c:pt>
                <c:pt idx="56">
                  <c:v>30.09</c:v>
                </c:pt>
                <c:pt idx="57">
                  <c:v>29.85</c:v>
                </c:pt>
                <c:pt idx="58">
                  <c:v>30.51</c:v>
                </c:pt>
                <c:pt idx="59">
                  <c:v>31.05</c:v>
                </c:pt>
                <c:pt idx="60">
                  <c:v>31.27</c:v>
                </c:pt>
                <c:pt idx="61">
                  <c:v>32.03</c:v>
                </c:pt>
                <c:pt idx="62">
                  <c:v>31.83</c:v>
                </c:pt>
                <c:pt idx="63">
                  <c:v>32.1</c:v>
                </c:pt>
                <c:pt idx="64">
                  <c:v>31.74</c:v>
                </c:pt>
                <c:pt idx="65">
                  <c:v>31.42</c:v>
                </c:pt>
                <c:pt idx="66">
                  <c:v>30.08</c:v>
                </c:pt>
                <c:pt idx="67">
                  <c:v>30.72</c:v>
                </c:pt>
                <c:pt idx="68">
                  <c:v>31.06</c:v>
                </c:pt>
                <c:pt idx="69">
                  <c:v>30.13</c:v>
                </c:pt>
                <c:pt idx="70">
                  <c:v>30.19</c:v>
                </c:pt>
                <c:pt idx="71">
                  <c:v>30.85</c:v>
                </c:pt>
                <c:pt idx="72">
                  <c:v>30.29</c:v>
                </c:pt>
                <c:pt idx="73">
                  <c:v>30.03</c:v>
                </c:pt>
                <c:pt idx="74">
                  <c:v>30.78</c:v>
                </c:pt>
                <c:pt idx="75">
                  <c:v>30.42</c:v>
                </c:pt>
                <c:pt idx="76">
                  <c:v>30.74</c:v>
                </c:pt>
                <c:pt idx="77">
                  <c:v>30.91</c:v>
                </c:pt>
                <c:pt idx="78">
                  <c:v>30.92</c:v>
                </c:pt>
                <c:pt idx="79">
                  <c:v>30.76</c:v>
                </c:pt>
                <c:pt idx="80">
                  <c:v>30.46</c:v>
                </c:pt>
                <c:pt idx="81">
                  <c:v>30.45</c:v>
                </c:pt>
                <c:pt idx="82">
                  <c:v>30.98</c:v>
                </c:pt>
                <c:pt idx="83">
                  <c:v>30.63</c:v>
                </c:pt>
                <c:pt idx="84">
                  <c:v>30.62</c:v>
                </c:pt>
                <c:pt idx="85">
                  <c:v>31.09</c:v>
                </c:pt>
                <c:pt idx="86">
                  <c:v>30.57</c:v>
                </c:pt>
                <c:pt idx="87">
                  <c:v>30.74</c:v>
                </c:pt>
                <c:pt idx="88">
                  <c:v>30.54</c:v>
                </c:pt>
                <c:pt idx="89">
                  <c:v>30.59</c:v>
                </c:pt>
                <c:pt idx="90">
                  <c:v>30.97</c:v>
                </c:pt>
                <c:pt idx="91">
                  <c:v>30.84</c:v>
                </c:pt>
                <c:pt idx="92">
                  <c:v>31.07</c:v>
                </c:pt>
                <c:pt idx="93">
                  <c:v>31.23</c:v>
                </c:pt>
                <c:pt idx="94">
                  <c:v>32.020000000000003</c:v>
                </c:pt>
                <c:pt idx="95">
                  <c:v>33.99</c:v>
                </c:pt>
                <c:pt idx="96">
                  <c:v>34.590000000000003</c:v>
                </c:pt>
                <c:pt idx="97">
                  <c:v>34.869999999999997</c:v>
                </c:pt>
                <c:pt idx="98">
                  <c:v>33.5</c:v>
                </c:pt>
                <c:pt idx="99">
                  <c:v>34.49</c:v>
                </c:pt>
                <c:pt idx="100">
                  <c:v>34.46</c:v>
                </c:pt>
                <c:pt idx="101">
                  <c:v>34.340000000000003</c:v>
                </c:pt>
                <c:pt idx="102">
                  <c:v>34.46</c:v>
                </c:pt>
                <c:pt idx="103">
                  <c:v>34.869999999999997</c:v>
                </c:pt>
                <c:pt idx="104">
                  <c:v>32.979999999999997</c:v>
                </c:pt>
                <c:pt idx="105">
                  <c:v>33.369999999999997</c:v>
                </c:pt>
                <c:pt idx="106">
                  <c:v>32.950000000000003</c:v>
                </c:pt>
                <c:pt idx="107">
                  <c:v>31.7</c:v>
                </c:pt>
                <c:pt idx="108">
                  <c:v>31.1</c:v>
                </c:pt>
                <c:pt idx="109">
                  <c:v>31.35</c:v>
                </c:pt>
                <c:pt idx="110">
                  <c:v>30.83</c:v>
                </c:pt>
                <c:pt idx="111">
                  <c:v>30.13</c:v>
                </c:pt>
                <c:pt idx="112">
                  <c:v>30.74</c:v>
                </c:pt>
                <c:pt idx="113">
                  <c:v>29.05</c:v>
                </c:pt>
                <c:pt idx="114">
                  <c:v>21.48</c:v>
                </c:pt>
                <c:pt idx="115">
                  <c:v>20.11</c:v>
                </c:pt>
                <c:pt idx="116">
                  <c:v>19.829999999999998</c:v>
                </c:pt>
                <c:pt idx="117">
                  <c:v>18.989999999999998</c:v>
                </c:pt>
                <c:pt idx="118">
                  <c:v>20.49</c:v>
                </c:pt>
                <c:pt idx="119">
                  <c:v>19.71</c:v>
                </c:pt>
                <c:pt idx="120">
                  <c:v>19.36</c:v>
                </c:pt>
                <c:pt idx="121">
                  <c:v>20.47</c:v>
                </c:pt>
                <c:pt idx="122">
                  <c:v>19.920000000000002</c:v>
                </c:pt>
                <c:pt idx="123">
                  <c:v>20.69</c:v>
                </c:pt>
                <c:pt idx="124">
                  <c:v>20.87</c:v>
                </c:pt>
                <c:pt idx="125">
                  <c:v>21.52</c:v>
                </c:pt>
                <c:pt idx="126">
                  <c:v>20.99</c:v>
                </c:pt>
                <c:pt idx="127">
                  <c:v>21.41</c:v>
                </c:pt>
                <c:pt idx="128">
                  <c:v>20.100000000000001</c:v>
                </c:pt>
                <c:pt idx="129">
                  <c:v>20.54</c:v>
                </c:pt>
                <c:pt idx="130">
                  <c:v>20.13</c:v>
                </c:pt>
                <c:pt idx="131">
                  <c:v>20.07</c:v>
                </c:pt>
                <c:pt idx="132">
                  <c:v>19.61</c:v>
                </c:pt>
                <c:pt idx="133">
                  <c:v>20.13</c:v>
                </c:pt>
                <c:pt idx="134">
                  <c:v>22.04</c:v>
                </c:pt>
                <c:pt idx="135">
                  <c:v>20.100000000000001</c:v>
                </c:pt>
                <c:pt idx="136">
                  <c:v>19.43</c:v>
                </c:pt>
                <c:pt idx="137">
                  <c:v>19.399999999999999</c:v>
                </c:pt>
                <c:pt idx="138">
                  <c:v>18.89</c:v>
                </c:pt>
                <c:pt idx="139">
                  <c:v>19.07</c:v>
                </c:pt>
                <c:pt idx="140">
                  <c:v>18.98</c:v>
                </c:pt>
                <c:pt idx="141">
                  <c:v>19.64</c:v>
                </c:pt>
                <c:pt idx="142">
                  <c:v>19.36</c:v>
                </c:pt>
                <c:pt idx="143">
                  <c:v>19.66</c:v>
                </c:pt>
                <c:pt idx="144">
                  <c:v>20.91</c:v>
                </c:pt>
                <c:pt idx="145">
                  <c:v>21.47</c:v>
                </c:pt>
                <c:pt idx="146">
                  <c:v>20.77</c:v>
                </c:pt>
                <c:pt idx="147">
                  <c:v>21.14</c:v>
                </c:pt>
                <c:pt idx="148">
                  <c:v>21.84</c:v>
                </c:pt>
                <c:pt idx="149">
                  <c:v>22.56</c:v>
                </c:pt>
                <c:pt idx="150">
                  <c:v>22.81</c:v>
                </c:pt>
                <c:pt idx="151">
                  <c:v>23.54</c:v>
                </c:pt>
                <c:pt idx="152">
                  <c:v>23.92</c:v>
                </c:pt>
                <c:pt idx="153">
                  <c:v>23.91</c:v>
                </c:pt>
                <c:pt idx="154">
                  <c:v>23.46</c:v>
                </c:pt>
                <c:pt idx="155">
                  <c:v>22.69</c:v>
                </c:pt>
                <c:pt idx="156">
                  <c:v>22.39</c:v>
                </c:pt>
                <c:pt idx="157">
                  <c:v>22.26</c:v>
                </c:pt>
                <c:pt idx="158">
                  <c:v>22.59</c:v>
                </c:pt>
                <c:pt idx="159">
                  <c:v>22.38</c:v>
                </c:pt>
                <c:pt idx="160">
                  <c:v>23.32</c:v>
                </c:pt>
                <c:pt idx="161">
                  <c:v>23.46</c:v>
                </c:pt>
                <c:pt idx="162">
                  <c:v>23.22</c:v>
                </c:pt>
                <c:pt idx="163">
                  <c:v>23.56</c:v>
                </c:pt>
                <c:pt idx="164">
                  <c:v>23.44</c:v>
                </c:pt>
                <c:pt idx="165">
                  <c:v>22.66</c:v>
                </c:pt>
                <c:pt idx="166">
                  <c:v>22.31</c:v>
                </c:pt>
                <c:pt idx="167">
                  <c:v>22.44</c:v>
                </c:pt>
                <c:pt idx="168">
                  <c:v>22.77</c:v>
                </c:pt>
                <c:pt idx="169">
                  <c:v>22.84</c:v>
                </c:pt>
                <c:pt idx="170">
                  <c:v>22.4</c:v>
                </c:pt>
                <c:pt idx="171">
                  <c:v>21.98</c:v>
                </c:pt>
                <c:pt idx="172">
                  <c:v>22.34</c:v>
                </c:pt>
                <c:pt idx="173">
                  <c:v>22.68</c:v>
                </c:pt>
                <c:pt idx="174">
                  <c:v>22.92</c:v>
                </c:pt>
                <c:pt idx="175">
                  <c:v>22.9</c:v>
                </c:pt>
                <c:pt idx="176">
                  <c:v>22.3</c:v>
                </c:pt>
                <c:pt idx="177">
                  <c:v>21.52</c:v>
                </c:pt>
                <c:pt idx="178">
                  <c:v>23.2</c:v>
                </c:pt>
                <c:pt idx="179">
                  <c:v>22.52</c:v>
                </c:pt>
                <c:pt idx="180">
                  <c:v>23.32</c:v>
                </c:pt>
                <c:pt idx="181">
                  <c:v>25.05</c:v>
                </c:pt>
                <c:pt idx="182">
                  <c:v>26.23</c:v>
                </c:pt>
                <c:pt idx="183">
                  <c:v>26.2</c:v>
                </c:pt>
                <c:pt idx="184">
                  <c:v>25.05</c:v>
                </c:pt>
                <c:pt idx="185">
                  <c:v>24.16</c:v>
                </c:pt>
                <c:pt idx="186">
                  <c:v>24.92</c:v>
                </c:pt>
                <c:pt idx="187">
                  <c:v>25.03</c:v>
                </c:pt>
                <c:pt idx="188">
                  <c:v>24.35</c:v>
                </c:pt>
                <c:pt idx="189">
                  <c:v>24.84</c:v>
                </c:pt>
                <c:pt idx="190">
                  <c:v>24.2</c:v>
                </c:pt>
                <c:pt idx="191">
                  <c:v>24.01</c:v>
                </c:pt>
                <c:pt idx="192">
                  <c:v>24.44</c:v>
                </c:pt>
                <c:pt idx="193">
                  <c:v>24.5</c:v>
                </c:pt>
                <c:pt idx="194">
                  <c:v>24.87</c:v>
                </c:pt>
                <c:pt idx="195">
                  <c:v>24.05</c:v>
                </c:pt>
                <c:pt idx="196">
                  <c:v>23.65</c:v>
                </c:pt>
                <c:pt idx="197">
                  <c:v>24.05</c:v>
                </c:pt>
                <c:pt idx="198">
                  <c:v>23.93</c:v>
                </c:pt>
                <c:pt idx="199">
                  <c:v>22.47</c:v>
                </c:pt>
                <c:pt idx="200">
                  <c:v>21.96</c:v>
                </c:pt>
                <c:pt idx="201">
                  <c:v>20.8</c:v>
                </c:pt>
                <c:pt idx="202">
                  <c:v>20.92</c:v>
                </c:pt>
                <c:pt idx="203">
                  <c:v>20.81</c:v>
                </c:pt>
                <c:pt idx="204">
                  <c:v>20.16</c:v>
                </c:pt>
                <c:pt idx="205">
                  <c:v>20.12</c:v>
                </c:pt>
                <c:pt idx="206">
                  <c:v>20.78</c:v>
                </c:pt>
                <c:pt idx="207">
                  <c:v>20.34</c:v>
                </c:pt>
                <c:pt idx="208">
                  <c:v>20.83</c:v>
                </c:pt>
                <c:pt idx="209">
                  <c:v>20.440000000000001</c:v>
                </c:pt>
                <c:pt idx="210">
                  <c:v>19.3</c:v>
                </c:pt>
                <c:pt idx="211">
                  <c:v>19.059999999999999</c:v>
                </c:pt>
                <c:pt idx="212">
                  <c:v>19.52</c:v>
                </c:pt>
                <c:pt idx="213">
                  <c:v>20.2</c:v>
                </c:pt>
                <c:pt idx="214">
                  <c:v>20.399999999999999</c:v>
                </c:pt>
                <c:pt idx="215">
                  <c:v>20.440000000000001</c:v>
                </c:pt>
                <c:pt idx="216">
                  <c:v>20.3</c:v>
                </c:pt>
                <c:pt idx="217">
                  <c:v>19.82</c:v>
                </c:pt>
                <c:pt idx="218">
                  <c:v>20.05</c:v>
                </c:pt>
                <c:pt idx="219">
                  <c:v>20.22</c:v>
                </c:pt>
                <c:pt idx="220">
                  <c:v>20.56</c:v>
                </c:pt>
                <c:pt idx="221">
                  <c:v>19.87</c:v>
                </c:pt>
                <c:pt idx="222">
                  <c:v>20.010000000000002</c:v>
                </c:pt>
                <c:pt idx="223">
                  <c:v>19.88</c:v>
                </c:pt>
                <c:pt idx="224">
                  <c:v>19.149999999999999</c:v>
                </c:pt>
                <c:pt idx="225">
                  <c:v>19.2</c:v>
                </c:pt>
                <c:pt idx="226">
                  <c:v>19.2</c:v>
                </c:pt>
                <c:pt idx="227">
                  <c:v>19.72</c:v>
                </c:pt>
                <c:pt idx="228">
                  <c:v>19.670000000000002</c:v>
                </c:pt>
                <c:pt idx="229">
                  <c:v>21.49</c:v>
                </c:pt>
                <c:pt idx="230">
                  <c:v>21.77</c:v>
                </c:pt>
                <c:pt idx="231">
                  <c:v>21.86</c:v>
                </c:pt>
                <c:pt idx="232">
                  <c:v>21.57</c:v>
                </c:pt>
                <c:pt idx="233">
                  <c:v>20.83</c:v>
                </c:pt>
                <c:pt idx="234">
                  <c:v>20.29</c:v>
                </c:pt>
                <c:pt idx="235">
                  <c:v>19.8</c:v>
                </c:pt>
                <c:pt idx="236">
                  <c:v>19.75</c:v>
                </c:pt>
                <c:pt idx="237">
                  <c:v>20.010000000000002</c:v>
                </c:pt>
                <c:pt idx="238">
                  <c:v>19.43</c:v>
                </c:pt>
                <c:pt idx="239">
                  <c:v>19.38</c:v>
                </c:pt>
                <c:pt idx="240">
                  <c:v>19.29</c:v>
                </c:pt>
                <c:pt idx="241">
                  <c:v>19.649999999999999</c:v>
                </c:pt>
                <c:pt idx="242">
                  <c:v>19.38</c:v>
                </c:pt>
                <c:pt idx="243">
                  <c:v>19.100000000000001</c:v>
                </c:pt>
                <c:pt idx="244">
                  <c:v>19.77</c:v>
                </c:pt>
                <c:pt idx="245">
                  <c:v>20.97</c:v>
                </c:pt>
                <c:pt idx="246">
                  <c:v>22.48</c:v>
                </c:pt>
                <c:pt idx="247">
                  <c:v>24.13</c:v>
                </c:pt>
                <c:pt idx="248">
                  <c:v>23.6</c:v>
                </c:pt>
              </c:numCache>
            </c:numRef>
          </c:val>
          <c:extLst>
            <c:ext xmlns:c16="http://schemas.microsoft.com/office/drawing/2014/chart" uri="{C3380CC4-5D6E-409C-BE32-E72D297353CC}">
              <c16:uniqueId val="{00000000-46B5-4653-84FB-62240C612D89}"/>
            </c:ext>
          </c:extLst>
        </c:ser>
        <c:dLbls>
          <c:showLegendKey val="0"/>
          <c:showVal val="0"/>
          <c:showCatName val="0"/>
          <c:showSerName val="0"/>
          <c:showPercent val="0"/>
          <c:showBubbleSize val="0"/>
        </c:dLbls>
        <c:axId val="669032495"/>
        <c:axId val="669025775"/>
      </c:areaChart>
      <c:catAx>
        <c:axId val="669032495"/>
        <c:scaling>
          <c:orientation val="minMax"/>
        </c:scaling>
        <c:delete val="1"/>
        <c:axPos val="b"/>
        <c:majorTickMark val="out"/>
        <c:minorTickMark val="none"/>
        <c:tickLblPos val="nextTo"/>
        <c:crossAx val="669025775"/>
        <c:crosses val="autoZero"/>
        <c:auto val="1"/>
        <c:lblAlgn val="ctr"/>
        <c:lblOffset val="100"/>
        <c:noMultiLvlLbl val="0"/>
      </c:catAx>
      <c:valAx>
        <c:axId val="66902577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32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0</xdr:rowOff>
    </xdr:from>
    <xdr:to>
      <xdr:col>11</xdr:col>
      <xdr:colOff>340065</xdr:colOff>
      <xdr:row>31</xdr:row>
      <xdr:rowOff>58398</xdr:rowOff>
    </xdr:to>
    <xdr:graphicFrame macro="">
      <xdr:nvGraphicFramePr>
        <xdr:cNvPr id="2" name="Chart 1">
          <a:extLst>
            <a:ext uri="{FF2B5EF4-FFF2-40B4-BE49-F238E27FC236}">
              <a16:creationId xmlns:a16="http://schemas.microsoft.com/office/drawing/2014/main" id="{325BD228-2257-41A3-AAB6-9E44B3EA1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13</xdr:row>
      <xdr:rowOff>0</xdr:rowOff>
    </xdr:from>
    <xdr:to>
      <xdr:col>17</xdr:col>
      <xdr:colOff>243678</xdr:colOff>
      <xdr:row>24</xdr:row>
      <xdr:rowOff>82428</xdr:rowOff>
    </xdr:to>
    <xdr:graphicFrame macro="">
      <xdr:nvGraphicFramePr>
        <xdr:cNvPr id="3" name="Chart 2">
          <a:extLst>
            <a:ext uri="{FF2B5EF4-FFF2-40B4-BE49-F238E27FC236}">
              <a16:creationId xmlns:a16="http://schemas.microsoft.com/office/drawing/2014/main" id="{349D8D80-5E06-4733-83B2-3A458E047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240530</xdr:colOff>
      <xdr:row>12</xdr:row>
      <xdr:rowOff>173182</xdr:rowOff>
    </xdr:from>
    <xdr:to>
      <xdr:col>24</xdr:col>
      <xdr:colOff>616076</xdr:colOff>
      <xdr:row>24</xdr:row>
      <xdr:rowOff>76589</xdr:rowOff>
    </xdr:to>
    <xdr:graphicFrame macro="">
      <xdr:nvGraphicFramePr>
        <xdr:cNvPr id="4" name="Chart 3">
          <a:extLst>
            <a:ext uri="{FF2B5EF4-FFF2-40B4-BE49-F238E27FC236}">
              <a16:creationId xmlns:a16="http://schemas.microsoft.com/office/drawing/2014/main" id="{AA9BE0A5-F35F-4DE7-BC30-869E6EEB9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25</xdr:row>
      <xdr:rowOff>0</xdr:rowOff>
    </xdr:from>
    <xdr:to>
      <xdr:col>17</xdr:col>
      <xdr:colOff>246807</xdr:colOff>
      <xdr:row>36</xdr:row>
      <xdr:rowOff>41270</xdr:rowOff>
    </xdr:to>
    <xdr:graphicFrame macro="">
      <xdr:nvGraphicFramePr>
        <xdr:cNvPr id="5" name="Chart 4">
          <a:extLst>
            <a:ext uri="{FF2B5EF4-FFF2-40B4-BE49-F238E27FC236}">
              <a16:creationId xmlns:a16="http://schemas.microsoft.com/office/drawing/2014/main" id="{BE407D12-EFBC-4418-B758-F8D2F0B132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250151</xdr:colOff>
      <xdr:row>24</xdr:row>
      <xdr:rowOff>173182</xdr:rowOff>
    </xdr:from>
    <xdr:to>
      <xdr:col>22</xdr:col>
      <xdr:colOff>151674</xdr:colOff>
      <xdr:row>36</xdr:row>
      <xdr:rowOff>33828</xdr:rowOff>
    </xdr:to>
    <xdr:graphicFrame macro="">
      <xdr:nvGraphicFramePr>
        <xdr:cNvPr id="6" name="Chart 5">
          <a:extLst>
            <a:ext uri="{FF2B5EF4-FFF2-40B4-BE49-F238E27FC236}">
              <a16:creationId xmlns:a16="http://schemas.microsoft.com/office/drawing/2014/main" id="{D23B7F4D-709E-438A-BC4C-DA988F30D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0</xdr:colOff>
      <xdr:row>37</xdr:row>
      <xdr:rowOff>0</xdr:rowOff>
    </xdr:from>
    <xdr:to>
      <xdr:col>19</xdr:col>
      <xdr:colOff>600459</xdr:colOff>
      <xdr:row>48</xdr:row>
      <xdr:rowOff>129262</xdr:rowOff>
    </xdr:to>
    <xdr:graphicFrame macro="">
      <xdr:nvGraphicFramePr>
        <xdr:cNvPr id="7" name="Chart 6">
          <a:extLst>
            <a:ext uri="{FF2B5EF4-FFF2-40B4-BE49-F238E27FC236}">
              <a16:creationId xmlns:a16="http://schemas.microsoft.com/office/drawing/2014/main" id="{4D14EE54-9421-4A5C-92A4-51B36445D0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0</xdr:colOff>
      <xdr:row>37</xdr:row>
      <xdr:rowOff>0</xdr:rowOff>
    </xdr:from>
    <xdr:to>
      <xdr:col>23</xdr:col>
      <xdr:colOff>685301</xdr:colOff>
      <xdr:row>48</xdr:row>
      <xdr:rowOff>127202</xdr:rowOff>
    </xdr:to>
    <xdr:graphicFrame macro="">
      <xdr:nvGraphicFramePr>
        <xdr:cNvPr id="8" name="Chart 7">
          <a:extLst>
            <a:ext uri="{FF2B5EF4-FFF2-40B4-BE49-F238E27FC236}">
              <a16:creationId xmlns:a16="http://schemas.microsoft.com/office/drawing/2014/main" id="{C87BB4D7-4CF7-4D6D-B8F1-80803D95D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0</xdr:colOff>
      <xdr:row>50</xdr:row>
      <xdr:rowOff>0</xdr:rowOff>
    </xdr:from>
    <xdr:to>
      <xdr:col>17</xdr:col>
      <xdr:colOff>251133</xdr:colOff>
      <xdr:row>61</xdr:row>
      <xdr:rowOff>132054</xdr:rowOff>
    </xdr:to>
    <xdr:graphicFrame macro="">
      <xdr:nvGraphicFramePr>
        <xdr:cNvPr id="9" name="Chart 8">
          <a:extLst>
            <a:ext uri="{FF2B5EF4-FFF2-40B4-BE49-F238E27FC236}">
              <a16:creationId xmlns:a16="http://schemas.microsoft.com/office/drawing/2014/main" id="{FC063A6B-A45C-4AC6-9D92-76829F7A8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0</xdr:colOff>
      <xdr:row>50</xdr:row>
      <xdr:rowOff>0</xdr:rowOff>
    </xdr:from>
    <xdr:to>
      <xdr:col>22</xdr:col>
      <xdr:colOff>625028</xdr:colOff>
      <xdr:row>61</xdr:row>
      <xdr:rowOff>134349</xdr:rowOff>
    </xdr:to>
    <xdr:graphicFrame macro="">
      <xdr:nvGraphicFramePr>
        <xdr:cNvPr id="10" name="Chart 9">
          <a:extLst>
            <a:ext uri="{FF2B5EF4-FFF2-40B4-BE49-F238E27FC236}">
              <a16:creationId xmlns:a16="http://schemas.microsoft.com/office/drawing/2014/main" id="{B4ABA9FE-846B-4D3C-B2B4-A83D4EF0C3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0</xdr:colOff>
      <xdr:row>63</xdr:row>
      <xdr:rowOff>0</xdr:rowOff>
    </xdr:from>
    <xdr:to>
      <xdr:col>24</xdr:col>
      <xdr:colOff>239571</xdr:colOff>
      <xdr:row>86</xdr:row>
      <xdr:rowOff>146723</xdr:rowOff>
    </xdr:to>
    <xdr:graphicFrame macro="">
      <xdr:nvGraphicFramePr>
        <xdr:cNvPr id="11" name="Chart 10">
          <a:extLst>
            <a:ext uri="{FF2B5EF4-FFF2-40B4-BE49-F238E27FC236}">
              <a16:creationId xmlns:a16="http://schemas.microsoft.com/office/drawing/2014/main" id="{DEC45327-9FEC-4FF7-8620-F72DD21C1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25</xdr:col>
      <xdr:colOff>0</xdr:colOff>
      <xdr:row>63</xdr:row>
      <xdr:rowOff>0</xdr:rowOff>
    </xdr:from>
    <xdr:to>
      <xdr:col>38</xdr:col>
      <xdr:colOff>673988</xdr:colOff>
      <xdr:row>86</xdr:row>
      <xdr:rowOff>125074</xdr:rowOff>
    </xdr:to>
    <xdr:graphicFrame macro="">
      <xdr:nvGraphicFramePr>
        <xdr:cNvPr id="12" name="Chart 11">
          <a:extLst>
            <a:ext uri="{FF2B5EF4-FFF2-40B4-BE49-F238E27FC236}">
              <a16:creationId xmlns:a16="http://schemas.microsoft.com/office/drawing/2014/main" id="{42104BF8-80B6-4688-8BE9-258A4B61D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Johnnie\Downloads\excel_share_portfolio_dashboard.xlsx" TargetMode="External"/><Relationship Id="rId1" Type="http://schemas.openxmlformats.org/officeDocument/2006/relationships/richPivotRecords" Target="richPivot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Johnnie\Downloads\excel_share_portfolio_dashboard.xlsx" TargetMode="External"/><Relationship Id="rId1" Type="http://schemas.openxmlformats.org/officeDocument/2006/relationships/richPivotRecords" Target="richPivot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Johnnie" refreshedDate="45706.121323726853" createdVersion="6" refreshedVersion="8" minRefreshableVersion="3" recordCount="5" xr:uid="{71D4BB8F-81CF-4E13-A4C3-2D4ECD9613CB}">
  <cacheSource type="worksheet">
    <worksheetSource name="WatchList" r:id="rId2"/>
  </cacheSource>
  <cacheFields count="8">
    <cacheField name="Stock" numFmtId="0">
      <sharedItems count="5">
        <s v="NVIDIA CORPORATION (XNAS:NVDA)"/>
        <s v="ADOBE INC. (XNAS:ADBE)"/>
        <s v="PAYPAL HOLDINGS, INC. (XNAS:PYPL)"/>
        <s v="CISCO SYSTEMS, INC. (XNAS:CSCO)"/>
        <s v="INTEL CORPORATION (XNAS:INTC)"/>
      </sharedItems>
    </cacheField>
    <cacheField name="Exchange" numFmtId="0">
      <sharedItems count="1">
        <s v="XNAS"/>
      </sharedItems>
    </cacheField>
    <cacheField name="Ticker" numFmtId="0">
      <sharedItems count="5">
        <s v="NVDA"/>
        <s v="ADBE"/>
        <s v="PYPL"/>
        <s v="CSCO"/>
        <s v="INTC"/>
      </sharedItems>
    </cacheField>
    <cacheField name="52wk High" numFmtId="172">
      <sharedItems containsSemiMixedTypes="0" containsString="0" containsNumber="1" minValue="46.627699999999997" maxValue="587.75"/>
    </cacheField>
    <cacheField name="52wk Low" numFmtId="172">
      <sharedItems containsSemiMixedTypes="0" containsString="0" containsNumber="1" minValue="18.510000000000002" maxValue="403.75"/>
    </cacheField>
    <cacheField name="Price" numFmtId="172">
      <sharedItems containsSemiMixedTypes="0" containsString="0" containsNumber="1" minValue="23.6" maxValue="460.16"/>
    </cacheField>
    <cacheField name="P/E" numFmtId="4">
      <sharedItems containsSemiMixedTypes="0" containsString="0" containsNumber="1" minValue="0" maxValue="54.710999999999999"/>
    </cacheField>
    <cacheField name="Change" numFmtId="10">
      <sharedItems containsSemiMixedTypes="0" containsString="0" containsNumber="1" minValue="-2.1964000000000001E-2" maxValue="2.6314000000000001E-2"/>
    </cacheField>
  </cacheFields>
  <extLst>
    <ext xmlns:x14="http://schemas.microsoft.com/office/spreadsheetml/2009/9/main" uri="{725AE2AE-9491-48be-B2B4-4EB974FC3084}">
      <x14:pivotCacheDefinition pivotCacheId="2015122640"/>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71D4BB8F-81CF-4E13-A4C3-2D4ECD9613CB}" pivotIgnoreInvalidCache="1" r:id="r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Johnnie" refreshedDate="45706.121324305554" createdVersion="6" refreshedVersion="8" minRefreshableVersion="3" recordCount="5" xr:uid="{7EA6CCAE-ACBD-4D0C-AFDE-1D432936FE54}">
  <cacheSource type="worksheet">
    <worksheetSource name="WatchList" r:id="rId2"/>
  </cacheSource>
  <cacheFields count="8">
    <cacheField name="Stock" numFmtId="0">
      <sharedItems count="5">
        <s v="NVIDIA CORPORATION (XNAS:NVDA)"/>
        <s v="ADOBE INC. (XNAS:ADBE)"/>
        <s v="PAYPAL HOLDINGS, INC. (XNAS:PYPL)"/>
        <s v="CISCO SYSTEMS, INC. (XNAS:CSCO)"/>
        <s v="INTEL CORPORATION (XNAS:INTC)"/>
      </sharedItems>
    </cacheField>
    <cacheField name="Exchange" numFmtId="0">
      <sharedItems count="1">
        <s v="XNAS"/>
      </sharedItems>
    </cacheField>
    <cacheField name="Ticker" numFmtId="0">
      <sharedItems count="5">
        <s v="NVDA"/>
        <s v="ADBE"/>
        <s v="PYPL"/>
        <s v="CSCO"/>
        <s v="INTC"/>
      </sharedItems>
    </cacheField>
    <cacheField name="52wk High" numFmtId="172">
      <sharedItems containsSemiMixedTypes="0" containsString="0" containsNumber="1" minValue="46.627699999999997" maxValue="587.75"/>
    </cacheField>
    <cacheField name="52wk Low" numFmtId="172">
      <sharedItems containsSemiMixedTypes="0" containsString="0" containsNumber="1" minValue="18.510000000000002" maxValue="403.75"/>
    </cacheField>
    <cacheField name="Price" numFmtId="172">
      <sharedItems containsSemiMixedTypes="0" containsString="0" containsNumber="1" minValue="23.6" maxValue="460.16"/>
    </cacheField>
    <cacheField name="P/E" numFmtId="4">
      <sharedItems containsSemiMixedTypes="0" containsString="0" containsNumber="1" minValue="0" maxValue="54.710999999999999"/>
    </cacheField>
    <cacheField name="Change" numFmtId="10">
      <sharedItems containsSemiMixedTypes="0" containsString="0" containsNumber="1" minValue="-2.1964000000000001E-2" maxValue="2.6314000000000001E-2"/>
    </cacheField>
  </cacheFields>
  <extLst>
    <ext xmlns:x14="http://schemas.microsoft.com/office/spreadsheetml/2009/9/main" uri="{725AE2AE-9491-48be-B2B4-4EB974FC3084}">
      <x14:pivotCacheDefinition pivotCacheId="1698346054"/>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7EA6CCAE-ACBD-4D0C-AFDE-1D432936FE54}"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n v="153.13"/>
    <n v="66.248000000000005"/>
    <n v="138.85"/>
    <n v="54.710999999999999"/>
    <n v="2.6314000000000001E-2"/>
  </r>
  <r>
    <x v="1"/>
    <x v="0"/>
    <x v="1"/>
    <n v="587.75"/>
    <n v="403.75"/>
    <n v="460.16"/>
    <n v="37.119"/>
    <n v="2.0469999999999998E-3"/>
  </r>
  <r>
    <x v="2"/>
    <x v="0"/>
    <x v="2"/>
    <n v="93.66"/>
    <n v="56.97"/>
    <n v="77.97"/>
    <n v="19.4937"/>
    <n v="1.8017999999999999E-2"/>
  </r>
  <r>
    <x v="3"/>
    <x v="0"/>
    <x v="3"/>
    <n v="66.5"/>
    <n v="44.5"/>
    <n v="64.87"/>
    <n v="28.425599999999999"/>
    <n v="1.6133999999999999E-2"/>
  </r>
  <r>
    <x v="4"/>
    <x v="0"/>
    <x v="4"/>
    <n v="46.627699999999997"/>
    <n v="18.510000000000002"/>
    <n v="23.6"/>
    <n v="0"/>
    <n v="-2.1964000000000001E-2"/>
  </r>
</pivotCacheRecords>
</file>

<file path=xl/pivotCache/richPivot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x v="0"/>
    <n v="153.13"/>
    <n v="66.248000000000005"/>
    <n v="138.85"/>
    <n v="54.710999999999999"/>
    <n v="2.6314000000000001E-2"/>
  </r>
  <r>
    <x v="1"/>
    <x v="0"/>
    <x v="1"/>
    <n v="587.75"/>
    <n v="403.75"/>
    <n v="460.16"/>
    <n v="37.119"/>
    <n v="2.0469999999999998E-3"/>
  </r>
  <r>
    <x v="2"/>
    <x v="0"/>
    <x v="2"/>
    <n v="93.66"/>
    <n v="56.97"/>
    <n v="77.97"/>
    <n v="19.4937"/>
    <n v="1.8017999999999999E-2"/>
  </r>
  <r>
    <x v="3"/>
    <x v="0"/>
    <x v="3"/>
    <n v="66.5"/>
    <n v="44.5"/>
    <n v="64.87"/>
    <n v="28.425599999999999"/>
    <n v="1.6133999999999999E-2"/>
  </r>
  <r>
    <x v="4"/>
    <x v="0"/>
    <x v="4"/>
    <n v="46.627699999999997"/>
    <n v="18.510000000000002"/>
    <n v="23.6"/>
    <n v="0"/>
    <n v="-2.196400000000000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DEFBEB-C941-439D-9E49-092760B48F9B}" name="PivotTable3" cacheId="0"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location ref="J4:K9" firstHeaderRow="1" firstDataRow="1" firstDataCol="2" rowPageCount="1" colPageCount="1"/>
  <pivotFields count="8">
    <pivotField axis="axisPage" compact="0" outline="0" multipleItemSelectionAllowed="1"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5">
    <i>
      <x/>
      <x/>
    </i>
    <i r="1">
      <x v="1"/>
    </i>
    <i r="1">
      <x v="2"/>
    </i>
    <i r="1">
      <x v="3"/>
    </i>
    <i r="1">
      <x v="4"/>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FB6F25-7C6F-47A0-B20A-D5B93D37997D}" name="PivotTable4" cacheId="1"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3B4250-F711-4426-A717-4770F0C0B689}" name="PivotTable8" cacheId="1"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9FA55F-C23A-4507-B2A9-B10362424BF7}" name="PivotTable7" cacheId="1"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2"/>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6B3B79-34C0-440C-8D59-B4E60CEFF2C3}" name="PivotTable5" cacheId="1"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3"/>
    </i>
  </rowItems>
  <colItems count="1">
    <i/>
  </colItems>
  <pageFields count="1">
    <pageField fld="0" item="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AF61F4-4535-455E-BF4A-8B73DF415CBF}" name="PivotTable6" cacheId="1" applyNumberFormats="0" applyBorderFormats="0" applyFontFormats="0" applyPatternFormats="0" applyAlignmentFormats="0" applyWidthHeightFormats="1" dataCaption="Values" updatedVersion="8" minRefreshableVersion="3" showDrill="0" rowGrandTotals="0" colGrandTotals="0" itemPrintTitles="1" createdVersion="6" indent="0" compact="0" compactData="0" multipleFieldFilters="0" chartFormat="1">
  <location ref="A3:B4" firstHeaderRow="1" firstDataRow="1" firstDataCol="2" rowPageCount="1" colPageCount="1"/>
  <pivotFields count="8">
    <pivotField axis="axisPage"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172"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2">
    <field x="1"/>
    <field x="2"/>
  </rowFields>
  <rowItems count="1">
    <i>
      <x/>
      <x v="4"/>
    </i>
  </rowItems>
  <colItems count="1">
    <i/>
  </colItems>
  <pageFields count="1">
    <pageField fld="0" item="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0">
  <a r="1" c="250">
    <v t="i">1</v>
    <v t="i">2</v>
    <v t="i">3</v>
    <v t="i">4</v>
    <v t="i">7</v>
    <v t="i">8</v>
    <v t="i">9</v>
    <v t="i">10</v>
    <v t="i">11</v>
    <v t="i">14</v>
    <v t="i">15</v>
    <v t="i">16</v>
    <v t="i">17</v>
    <v t="i">18</v>
    <v t="i">21</v>
    <v t="i">22</v>
    <v t="i">23</v>
    <v t="i">24</v>
    <v t="i">25</v>
    <v t="i">28</v>
    <v t="i">29</v>
    <v t="i">30</v>
    <v t="i">31</v>
    <v t="i">32</v>
    <v t="i">35</v>
    <v t="i">36</v>
    <v t="i">37</v>
    <v t="i">38</v>
    <v t="i">42</v>
    <v t="i">43</v>
    <v t="i">44</v>
    <v t="i">45</v>
    <v t="i">46</v>
    <v t="i">49</v>
    <v t="i">50</v>
    <v t="i">51</v>
    <v t="i">52</v>
    <v t="i">53</v>
    <v t="i">56</v>
    <v t="i">57</v>
    <v t="i">58</v>
    <v t="i">59</v>
    <v t="i">60</v>
    <v t="i">63</v>
    <v t="i">64</v>
    <v t="i">65</v>
    <v t="i">66</v>
    <v t="i">67</v>
    <v t="i">70</v>
    <v t="i">71</v>
    <v t="i">72</v>
    <v t="i">73</v>
    <v t="i">74</v>
    <v t="i">77</v>
    <v t="i">78</v>
    <v t="i">79</v>
    <v t="i">80</v>
    <v t="i">81</v>
    <v t="i">84</v>
    <v t="i">85</v>
    <v t="i">86</v>
    <v t="i">87</v>
    <v t="i">88</v>
    <v t="i">91</v>
    <v t="i">92</v>
    <v t="i">93</v>
    <v t="i">94</v>
    <v t="i">95</v>
    <v t="i">99</v>
    <v t="i">100</v>
    <v t="i">101</v>
    <v t="i">102</v>
    <v t="i">105</v>
    <v t="i">106</v>
    <v t="i">107</v>
    <v t="i">108</v>
    <v t="i">109</v>
    <v t="i">112</v>
    <v t="i">113</v>
    <v t="i">114</v>
    <v t="i">115</v>
    <v t="i">116</v>
    <v t="i">119</v>
    <v t="i">120</v>
    <v t="i">122</v>
    <v t="i">123</v>
    <v t="i">126</v>
    <v t="i">127</v>
    <v t="i">128</v>
    <v t="i">129</v>
    <v t="i">130</v>
    <v t="i">133</v>
    <v t="i">134</v>
    <v t="i">135</v>
    <v t="i">137</v>
    <v t="i">140</v>
    <v t="i">141</v>
    <v t="i">142</v>
    <v t="i">143</v>
    <v t="i">144</v>
    <v t="i">147</v>
    <v t="i">148</v>
    <v t="i">149</v>
    <v t="i">150</v>
    <v t="i">151</v>
    <v t="i">154</v>
    <v t="i">155</v>
    <v t="i">156</v>
    <v t="i">157</v>
    <v t="i">158</v>
    <v t="i">161</v>
    <v t="i">162</v>
    <v t="i">163</v>
    <v t="i">164</v>
    <v t="i">165</v>
    <v t="i">168</v>
    <v t="i">169</v>
    <v t="i">170</v>
    <v t="i">171</v>
    <v t="i">172</v>
    <v t="i">175</v>
    <v t="i">176</v>
    <v t="i">177</v>
    <v t="i">178</v>
    <v t="i">179</v>
    <v t="i">182</v>
    <v t="i">183</v>
    <v t="i">184</v>
    <v t="i">185</v>
    <v t="i">186</v>
    <v t="i">189</v>
    <v t="i">190</v>
    <v t="i">191</v>
    <v t="i">192</v>
    <v t="i">193</v>
    <v t="i">197</v>
    <v t="i">198</v>
    <v t="i">199</v>
    <v t="i">200</v>
    <v t="i">203</v>
    <v t="i">204</v>
    <v t="i">205</v>
    <v t="i">206</v>
    <v t="i">207</v>
    <v t="i">210</v>
    <v t="i">211</v>
    <v t="i">212</v>
    <v t="i">213</v>
    <v t="i">214</v>
    <v t="i">217</v>
    <v t="i">218</v>
    <v t="i">219</v>
    <v t="i">220</v>
    <v t="i">221</v>
    <v t="i">224</v>
    <v t="i">225</v>
    <v t="i">226</v>
    <v t="i">227</v>
    <v t="i">228</v>
    <v t="i">231</v>
    <v t="i">232</v>
    <v t="i">233</v>
    <v t="i">234</v>
    <v t="i">235</v>
    <v t="i">238</v>
    <v t="i">239</v>
    <v t="i">240</v>
    <v t="i">241</v>
    <v t="i">242</v>
    <v t="i">245</v>
    <v t="i">246</v>
    <v t="i">247</v>
    <v t="i">248</v>
    <v t="i">249</v>
    <v t="i">252</v>
    <v t="i">253</v>
    <v t="i">254</v>
    <v t="i">255</v>
    <v t="i">256</v>
    <v t="i">259</v>
    <v t="i">260</v>
    <v t="i">261</v>
    <v t="i">262</v>
    <v t="i">263</v>
    <v t="i">266</v>
    <v t="i">267</v>
    <v t="i">268</v>
    <v t="i">269</v>
    <v t="i">270</v>
    <v t="i">273</v>
    <v t="i">274</v>
    <v t="i">275</v>
    <v t="i">276</v>
    <v t="i">277</v>
    <v t="i">280</v>
    <v t="i">281</v>
    <v t="i">282</v>
    <v t="i">284</v>
    <v t="i">287</v>
    <v t="i">288</v>
    <v t="i">289</v>
    <v t="i">290</v>
    <v t="i">291</v>
    <v t="i">294</v>
    <v t="i">295</v>
    <v t="i">296</v>
    <v t="i">297</v>
    <v t="i">298</v>
    <v t="i">301</v>
    <v t="i">302</v>
    <v t="i">303</v>
    <v t="i">304</v>
    <v t="i">305</v>
    <v t="i">308</v>
    <v t="i">309</v>
    <v t="i">311</v>
    <v t="i">312</v>
    <v t="i">315</v>
    <v t="i">316</v>
    <v t="i">318</v>
    <v t="i">319</v>
    <v t="i">322</v>
    <v t="i">323</v>
    <v t="i">324</v>
    <v t="i">326</v>
    <v t="i">329</v>
    <v t="i">330</v>
    <v t="i">331</v>
    <v t="i">332</v>
    <v t="i">333</v>
    <v t="i">337</v>
    <v t="i">338</v>
    <v t="i">339</v>
    <v t="i">340</v>
    <v t="i">343</v>
    <v t="i">344</v>
    <v t="i">345</v>
    <v t="i">346</v>
    <v t="i">347</v>
    <v t="i">350</v>
    <v t="i">351</v>
    <v t="i">352</v>
    <v t="i">353</v>
    <v t="i">354</v>
    <v t="i">357</v>
    <v t="i">358</v>
    <v t="i">359</v>
    <v t="i">360</v>
    <v t="i">361</v>
    <v t="i">365</v>
  </a>
  <a r="1" c="250">
    <v>142.19999999999999</v>
    <v>143.84</v>
    <v>145.32</v>
    <v>145.29</v>
    <v>138.75</v>
    <v>140.1</v>
    <v>137.43</v>
    <v>139.78</v>
    <v>138.08000000000001</v>
    <v>134.19999999999999</v>
    <v>133.78</v>
    <v>132.56</v>
    <v>135.24</v>
    <v>136.29</v>
    <v>138.94</v>
    <v>139.62</v>
    <v>140.77000000000001</v>
    <v>144.34</v>
    <v>142.16999999999999</v>
    <v>148.47999999999999</v>
    <v>147.91999999999999</v>
    <v>149.68</v>
    <v>148.74</v>
    <v>151.77000000000001</v>
    <v>151.15</v>
    <v>151.69999999999999</v>
    <v>151.94</v>
    <v>152.26</v>
    <v>156.5</v>
    <v>155.87</v>
    <v>156.37</v>
    <v>151.94</v>
    <v>153.94</v>
    <v>156.13999999999999</v>
    <v>158.13999999999999</v>
    <v>157.66</v>
    <v>160.79</v>
    <v>159.19</v>
    <v>156.33000000000001</v>
    <v>156</v>
    <v>156.88</v>
    <v>157.46</v>
    <v>155.72</v>
    <v>157.94999999999999</v>
    <v>159.91999999999999</v>
    <v>161.1</v>
    <v>157.94999999999999</v>
    <v>173.69</v>
    <v>167.9</v>
    <v>164.64</v>
    <v>165.57</v>
    <v>168.46</v>
    <v>168.99</v>
    <v>169.83</v>
    <v>172.98</v>
    <v>171.16</v>
    <v>171.58</v>
    <v>170.29</v>
    <v>170.9</v>
    <v>171.93</v>
    <v>173.88</v>
    <v>175.43</v>
    <v>177.29</v>
    <v>178.46</v>
    <v>179.54</v>
    <v>178</v>
    <v>175.06</v>
    <v>176.33</v>
    <v>178.02</v>
    <v>177.4</v>
    <v>173.56</v>
    <v>173.96</v>
    <v>174.42</v>
    <v>175.13</v>
    <v>177.07</v>
    <v>178.35</v>
    <v>175.95</v>
    <v>176.63</v>
    <v>178.19</v>
    <v>179.56</v>
    <v>176.74</v>
    <v>178.37</v>
    <v>178.78</v>
    <v>176.45</v>
    <v>177.71</v>
    <v>180.26</v>
    <v>180.79</v>
    <v>185.58</v>
    <v>185.37</v>
    <v>186.86</v>
    <v>183.42</v>
    <v>184.49</v>
    <v>186.61</v>
    <v>187.39</v>
    <v>191.96</v>
    <v>190.48</v>
    <v>190.44</v>
    <v>192.66</v>
    <v>187.3</v>
    <v>186.78</v>
    <v>188.19</v>
    <v>185.5</v>
    <v>182.62</v>
    <v>179.22</v>
    <v>179.39</v>
    <v>183.35</v>
    <v>183.6</v>
    <v>174.37</v>
    <v>169.16</v>
    <v>168.68</v>
    <v>171.13</v>
    <v>171.86</v>
    <v>173.15</v>
    <v>172.45</v>
    <v>168.4</v>
    <v>160.63999999999999</v>
    <v>160.54</v>
    <v>160.75</v>
    <v>163.84</v>
    <v>165.39</v>
    <v>163.95</v>
    <v>165.93</v>
    <v>162.03</v>
    <v>163.16999999999999</v>
    <v>164.74</v>
    <v>168.4</v>
    <v>168.96</v>
    <v>167.63</v>
    <v>165.49</v>
    <v>167.43</v>
    <v>167.93</v>
    <v>166.38</v>
    <v>164.5</v>
    <v>163.4</v>
    <v>165.11</v>
    <v>158.61000000000001</v>
    <v>157.81</v>
    <v>158.6</v>
    <v>152.13</v>
    <v>149.54</v>
    <v>150.01</v>
    <v>152.15</v>
    <v>155.54</v>
    <v>158.37</v>
    <v>158.99</v>
    <v>160.28</v>
    <v>160.81</v>
    <v>163.24</v>
    <v>164.64</v>
    <v>163.07</v>
    <v>163.63999999999999</v>
    <v>162.99</v>
    <v>163.83000000000001</v>
    <v>165.29</v>
    <v>167.19</v>
    <v>168.42</v>
    <v>167.31</v>
    <v>167.21</v>
    <v>168.56</v>
    <v>164.39</v>
    <v>165.7</v>
    <v>163.06</v>
    <v>163.18</v>
    <v>164.52</v>
    <v>166.35</v>
    <v>166.9</v>
    <v>166.74</v>
    <v>164.51</v>
    <v>165.05</v>
    <v>165.8</v>
    <v>166.82</v>
    <v>164.48</v>
    <v>164.53</v>
    <v>166.99</v>
    <v>168.34</v>
    <v>171.14</v>
    <v>176.14</v>
    <v>172.69</v>
    <v>172.65</v>
    <v>170.68</v>
    <v>171.41</v>
    <v>178.33</v>
    <v>182.28</v>
    <v>179.86</v>
    <v>181.97</v>
    <v>183.32</v>
    <v>180.49</v>
    <v>177.35</v>
    <v>173.89</v>
    <v>176.8</v>
    <v>179.58</v>
    <v>177.33</v>
    <v>169.24</v>
    <v>166.57</v>
    <v>169.43</v>
    <v>170.62</v>
    <v>170.82</v>
    <v>170.49</v>
    <v>172.98</v>
    <v>173.02</v>
    <v>176.09</v>
    <v>174.31</v>
    <v>176.49</v>
    <v>177.1</v>
    <v>186.53</v>
    <v>196.71</v>
    <v>193.63</v>
    <v>191.38</v>
    <v>198.16</v>
    <v>197.12</v>
    <v>190.15</v>
    <v>189.7</v>
    <v>192.96</v>
    <v>195.99</v>
    <v>197.57</v>
    <v>197.1</v>
    <v>194.04</v>
    <v>192.69</v>
    <v>190.44</v>
    <v>190.63</v>
    <v>193.13</v>
    <v>197.96</v>
    <v>196.71</v>
    <v>195.39</v>
    <v>193.17</v>
    <v>192.29</v>
    <v>191.05</v>
    <v>196.98</v>
    <v>194.41</v>
    <v>197.55</v>
    <v>199.63</v>
    <v>200.03</v>
    <v>199.58</v>
    <v>201.9</v>
    <v>193.77</v>
    <v>197.07</v>
    <v>197.18</v>
    <v>202.63</v>
    <v>205.6</v>
    <v>202.64</v>
    <v>207.71</v>
    <v>193.3</v>
    <v>193.31</v>
    <v>187.14</v>
    <v>188.2</v>
    <v>187.07</v>
    <v>185.43</v>
    <v>187.88</v>
    <v>186.87</v>
    <v>185.8</v>
  </a>
  <a r="1" c="250">
    <v>471.75</v>
    <v>468.03</v>
    <v>486.13</v>
    <v>484.03</v>
    <v>481.74</v>
    <v>487.05</v>
    <v>484.02</v>
    <v>490.13</v>
    <v>502.3</v>
    <v>498.19</v>
    <v>490.22</v>
    <v>496.09</v>
    <v>512.19000000000005</v>
    <v>505.95</v>
    <v>483.59</v>
    <v>499.75</v>
    <v>495.57</v>
    <v>491.83</v>
    <v>484.1</v>
    <v>496.98</v>
    <v>496.24</v>
    <v>505.52</v>
    <v>507.76</v>
    <v>509.58</v>
    <v>503.02</v>
    <v>495.89</v>
    <v>493.86</v>
    <v>485.58</v>
    <v>491.35</v>
    <v>497.37</v>
    <v>506.74</v>
    <v>510.92</v>
    <v>527.34</v>
    <v>519.25</v>
    <v>516.9</v>
    <v>519.83000000000004</v>
    <v>523.16</v>
    <v>511.9</v>
    <v>500.23</v>
    <v>499.76</v>
    <v>494.17</v>
    <v>501.8</v>
    <v>481.07</v>
    <v>481.73</v>
    <v>496.1</v>
    <v>493.5</v>
    <v>441.38</v>
    <v>443.29</v>
    <v>432.62</v>
    <v>430.17</v>
    <v>439.19</v>
    <v>441.68</v>
    <v>451.96</v>
    <v>465.68</v>
    <v>468.24</v>
    <v>472.6</v>
    <v>475.42</v>
    <v>476.2</v>
    <v>468.01</v>
    <v>471.85</v>
    <v>481.54</v>
    <v>473.23</v>
    <v>471.91</v>
    <v>468.84</v>
    <v>464.63</v>
    <v>467.78</v>
    <v>465.78</v>
    <v>478.22</v>
    <v>479.92</v>
    <v>474.36</v>
    <v>467.05</v>
    <v>466.83</v>
    <v>477.49</v>
    <v>476.99</v>
    <v>495.06</v>
    <v>493.76</v>
    <v>492.96</v>
    <v>502.6</v>
    <v>507.47</v>
    <v>508.84</v>
    <v>504.1</v>
    <v>504.16</v>
    <v>506.63</v>
    <v>499.49</v>
    <v>501.7</v>
    <v>494.78</v>
    <v>498.91</v>
    <v>510.6</v>
    <v>513.12</v>
    <v>519.55999999999995</v>
    <v>504.22</v>
    <v>504.68</v>
    <v>509.5</v>
    <v>509.96</v>
    <v>539.91</v>
    <v>529.32000000000005</v>
    <v>530</v>
    <v>534.69000000000005</v>
    <v>512.70000000000005</v>
    <v>498.87</v>
    <v>496.16</v>
    <v>489.79</v>
    <v>461.99</v>
    <v>475.85</v>
    <v>476.79</v>
    <v>487.4</v>
    <v>488.69</v>
    <v>461.27</v>
    <v>453.41</v>
    <v>465.7</v>
    <v>465.71</v>
    <v>463.19</v>
    <v>474.83</v>
    <v>497.74</v>
    <v>488.14</v>
    <v>475.73</v>
    <v>494.09</v>
    <v>488.92</v>
    <v>509.63</v>
    <v>517.77</v>
    <v>515.95000000000005</v>
    <v>528.54</v>
    <v>526.76</v>
    <v>537.33000000000004</v>
    <v>527.41999999999996</v>
    <v>529.28</v>
    <v>526.73</v>
    <v>535.16</v>
    <v>531.92999999999995</v>
    <v>528</v>
    <v>521.12</v>
    <v>519.1</v>
    <v>516.78</v>
    <v>518.22</v>
    <v>521.30999999999995</v>
    <v>511.76</v>
    <v>512.74</v>
    <v>516.86</v>
    <v>500.27</v>
    <v>504.79</v>
    <v>504.79</v>
    <v>511.83</v>
    <v>525.6</v>
    <v>524.62</v>
    <v>533.28</v>
    <v>536.31500000000005</v>
    <v>537.95000000000005</v>
    <v>559.1</v>
    <v>561.35</v>
    <v>564.41</v>
    <v>563.33000000000004</v>
    <v>568.30999999999995</v>
    <v>567.84</v>
    <v>567.36</v>
    <v>572.44000000000005</v>
    <v>576.47</v>
    <v>572.80999999999995</v>
    <v>582.77</v>
    <v>595.94000000000005</v>
    <v>584.78</v>
    <v>592.89</v>
    <v>590.51</v>
    <v>583.83000000000004</v>
    <v>589.95000000000005</v>
    <v>590.41999999999996</v>
    <v>586.27</v>
    <v>576.79</v>
    <v>576.92999999999995</v>
    <v>576.47</v>
    <v>575.16</v>
    <v>582.01</v>
    <v>563.69000000000005</v>
    <v>567.78</v>
    <v>573.25</v>
    <v>578.16</v>
    <v>593.28</v>
    <v>591.79999999999995</v>
    <v>567.58000000000004</v>
    <v>567.16</v>
    <v>560.67999999999995</v>
    <v>572.42999999999995</v>
    <v>572.04999999999995</v>
    <v>591.70000000000005</v>
    <v>589.34</v>
    <v>583.16999999999996</v>
    <v>584.82000000000005</v>
    <v>580</v>
    <v>577.16</v>
    <v>554.08000000000004</v>
    <v>554.4</v>
    <v>561.09</v>
    <v>565.52</v>
    <v>563.09</v>
    <v>559.14</v>
    <v>565.11</v>
    <v>573.54</v>
    <v>569.20000000000005</v>
    <v>574.32000000000005</v>
    <v>592.83000000000004</v>
    <v>613.65</v>
    <v>613.78</v>
    <v>608.92999999999995</v>
    <v>623.77</v>
    <v>613.57000000000005</v>
    <v>619.32000000000005</v>
    <v>632.67999999999995</v>
    <v>630.79</v>
    <v>620.35</v>
    <v>624.24</v>
    <v>619.44000000000005</v>
    <v>597.19000000000005</v>
    <v>595.57000000000005</v>
    <v>585.25</v>
    <v>599.85</v>
    <v>607.75</v>
    <v>603.35</v>
    <v>599.80999999999995</v>
    <v>591.24</v>
    <v>585.51</v>
    <v>599.24</v>
    <v>604.63</v>
    <v>630.20000000000005</v>
    <v>617.89</v>
    <v>610.72</v>
    <v>615.86</v>
    <v>608.33000000000004</v>
    <v>594.25</v>
    <v>617.12</v>
    <v>611.29999999999995</v>
    <v>612.77</v>
    <v>616.46</v>
    <v>623.5</v>
    <v>636.45000000000005</v>
    <v>647.49</v>
    <v>659.88</v>
    <v>674.33</v>
    <v>676.49</v>
    <v>687</v>
    <v>689.18</v>
    <v>697.46</v>
    <v>704.19</v>
    <v>704.87</v>
    <v>711.99</v>
    <v>714.52</v>
    <v>717.4</v>
    <v>719.8</v>
    <v>725.38</v>
    <v>728.56</v>
    <v>736.67</v>
    <v>716.37</v>
  </a>
  <a r="1" c="250">
    <v>402.79</v>
    <v>402.18</v>
    <v>411.65</v>
    <v>410.34</v>
    <v>407.54</v>
    <v>407.48</v>
    <v>407.72</v>
    <v>413.64</v>
    <v>415.5</v>
    <v>414.92</v>
    <v>402.65</v>
    <v>402.09</v>
    <v>409.14</v>
    <v>406.22</v>
    <v>404.52</v>
    <v>415.28</v>
    <v>415.1</v>
    <v>425.22</v>
    <v>416.42</v>
    <v>417.32</v>
    <v>421.41</v>
    <v>425.23</v>
    <v>429.37</v>
    <v>428.74</v>
    <v>422.86</v>
    <v>421.65</v>
    <v>421.43</v>
    <v>420.72</v>
    <v>424.57</v>
    <v>421.44</v>
    <v>420.45</v>
    <v>417.88</v>
    <v>425.52</v>
    <v>424.59</v>
    <v>426.28</v>
    <v>423.26</v>
    <v>427.93</v>
    <v>421.9</v>
    <v>413.64</v>
    <v>414.58</v>
    <v>411.84</v>
    <v>404.27</v>
    <v>399.12</v>
    <v>400.96</v>
    <v>407.57</v>
    <v>409.06</v>
    <v>399.04</v>
    <v>406.32</v>
    <v>402.25</v>
    <v>389.33</v>
    <v>394.94</v>
    <v>397.84</v>
    <v>406.66</v>
    <v>413.54</v>
    <v>409.34</v>
    <v>410.54</v>
    <v>412.32</v>
    <v>414.74</v>
    <v>413.72</v>
    <v>416.56</v>
    <v>423.08</v>
    <v>420.99</v>
    <v>420.21</v>
    <v>425.34</v>
    <v>429.04</v>
    <v>430.52</v>
    <v>427</v>
    <v>430.16</v>
    <v>430.32</v>
    <v>429.17</v>
    <v>414.67</v>
    <v>415.13</v>
    <v>413.52</v>
    <v>416.07</v>
    <v>424.01</v>
    <v>424.52</v>
    <v>423.85</v>
    <v>427.87</v>
    <v>432.68</v>
    <v>441.06</v>
    <v>441.58</v>
    <v>442.57</v>
    <v>448.37</v>
    <v>446.34</v>
    <v>445.7</v>
    <v>449.78</v>
    <v>447.67</v>
    <v>450.95</v>
    <v>452.16</v>
    <v>452.85</v>
    <v>446.95</v>
    <v>456.73</v>
    <v>459.28</v>
    <v>460.77</v>
    <v>467.56</v>
    <v>466.24</v>
    <v>459.54</v>
    <v>466.25</v>
    <v>454.7</v>
    <v>453.55</v>
    <v>453.96</v>
    <v>449.52</v>
    <v>443.52</v>
    <v>440.37</v>
    <v>437.11</v>
    <v>442.94</v>
    <v>444.85</v>
    <v>428.9</v>
    <v>418.4</v>
    <v>425.27</v>
    <v>426.73</v>
    <v>422.92</v>
    <v>418.35</v>
    <v>417.11</v>
    <v>408.49</v>
    <v>395.15</v>
    <v>399.61</v>
    <v>398.43</v>
    <v>402.69</v>
    <v>406.02</v>
    <v>406.81</v>
    <v>414.01</v>
    <v>416.86</v>
    <v>421.03</v>
    <v>418.47</v>
    <v>421.53</v>
    <v>424.8</v>
    <v>424.14</v>
    <v>415.55</v>
    <v>416.79</v>
    <v>413.49</v>
    <v>413.84</v>
    <v>410.6</v>
    <v>413.12</v>
    <v>417.14</v>
    <v>409.44</v>
    <v>408.9</v>
    <v>408.39</v>
    <v>401.7</v>
    <v>405.72</v>
    <v>414.2</v>
    <v>423.04</v>
    <v>427</v>
    <v>430.59</v>
    <v>431.34</v>
    <v>435.15</v>
    <v>430.81</v>
    <v>438.69</v>
    <v>435.27</v>
    <v>433.51</v>
    <v>429.17</v>
    <v>432.11</v>
    <v>431.31</v>
    <v>428.02</v>
    <v>430.3</v>
    <v>420.69</v>
    <v>417.13</v>
    <v>416.54</v>
    <v>416.06</v>
    <v>409.54</v>
    <v>414.71</v>
    <v>417.46</v>
    <v>415.84</v>
    <v>416.32</v>
    <v>419.14</v>
    <v>418.74</v>
    <v>416.12</v>
    <v>416.72</v>
    <v>418.16</v>
    <v>418.78</v>
    <v>427.51</v>
    <v>424.6</v>
    <v>424.73</v>
    <v>428.15</v>
    <v>426.59</v>
    <v>431.95</v>
    <v>432.53</v>
    <v>406.35</v>
    <v>410.37</v>
    <v>408.46</v>
    <v>411.46</v>
    <v>420.18</v>
    <v>425.43</v>
    <v>422.54</v>
    <v>418.01</v>
    <v>423.03</v>
    <v>425.2</v>
    <v>426.89</v>
    <v>415</v>
    <v>415.76</v>
    <v>417.79</v>
    <v>415.49</v>
    <v>412.87</v>
    <v>417</v>
    <v>418.79</v>
    <v>427.99</v>
    <v>422.99</v>
    <v>423.46</v>
    <v>430.98</v>
    <v>431.2</v>
    <v>437.42</v>
    <v>442.62</v>
    <v>443.57</v>
    <v>446.02</v>
    <v>443.33</v>
    <v>448.99</v>
    <v>449.56</v>
    <v>447.27</v>
    <v>451.59</v>
    <v>454.46</v>
    <v>437.39</v>
    <v>437.03</v>
    <v>436.6</v>
    <v>435.25</v>
    <v>439.33</v>
    <v>438.11</v>
    <v>430.53</v>
    <v>424.83</v>
    <v>421.5</v>
    <v>418.58</v>
    <v>423.35</v>
    <v>427.85</v>
    <v>422.37</v>
    <v>424.56</v>
    <v>418.95</v>
    <v>417.19</v>
    <v>415.67</v>
    <v>426.31</v>
    <v>424.58</v>
    <v>429.03</v>
    <v>428.5</v>
    <v>446.2</v>
    <v>446.71</v>
    <v>444.06</v>
    <v>434.56</v>
    <v>447.2</v>
    <v>442.33</v>
    <v>414.99</v>
    <v>415.06</v>
    <v>410.92</v>
    <v>412.37</v>
    <v>413.29</v>
    <v>415.82</v>
    <v>409.75</v>
    <v>412.22</v>
    <v>411.44</v>
    <v>409.04</v>
    <v>410.54</v>
    <v>408.43</v>
    <v>409.64</v>
  </a>
  <a r="1" c="250">
    <v>181.56</v>
    <v>182.32</v>
    <v>184.37</v>
    <v>182.52</v>
    <v>181.16</v>
    <v>182.63</v>
    <v>181.42</v>
    <v>180.75</v>
    <v>179.66</v>
    <v>175.1</v>
    <v>170.12</v>
    <v>169.12</v>
    <v>169</v>
    <v>170.73</v>
    <v>172.75</v>
    <v>173.23</v>
    <v>171.13</v>
    <v>173</v>
    <v>172.62</v>
    <v>173.72</v>
    <v>176.08</v>
    <v>178.67</v>
    <v>171.37</v>
    <v>172.28</v>
    <v>170.85</v>
    <v>169.71</v>
    <v>173.31</v>
    <v>171.48</v>
    <v>170.03</v>
    <v>168.84</v>
    <v>169.65</v>
    <v>168.82</v>
    <v>169.58</v>
    <v>168.45</v>
    <v>169.67</v>
    <v>167.78</v>
    <v>175.04</v>
    <v>176.55</v>
    <v>172.69</v>
    <v>169.38</v>
    <v>168</v>
    <v>167.04</v>
    <v>165</v>
    <v>165.84</v>
    <v>166.9</v>
    <v>169.02</v>
    <v>169.89</v>
    <v>169.3</v>
    <v>173.5</v>
    <v>170.33</v>
    <v>169.3</v>
    <v>173.03</v>
    <v>183.38</v>
    <v>181.71</v>
    <v>182.4</v>
    <v>182.74</v>
    <v>184.57</v>
    <v>183.05</v>
    <v>186.28</v>
    <v>187.43</v>
    <v>189.72</v>
    <v>189.84</v>
    <v>189.87</v>
    <v>191.04</v>
    <v>192.35</v>
    <v>190.9</v>
    <v>186.88</v>
    <v>189.98</v>
    <v>189.99</v>
    <v>190.29</v>
    <v>191.29</v>
    <v>192.25</v>
    <v>194.03</v>
    <v>194.35</v>
    <v>195.87</v>
    <v>194.48</v>
    <v>196.89</v>
    <v>193.12</v>
    <v>207.15</v>
    <v>213.07</v>
    <v>214.24</v>
    <v>212.49</v>
    <v>216.67</v>
    <v>214.29</v>
    <v>209.68</v>
    <v>207.49</v>
    <v>208.14</v>
    <v>209.07</v>
    <v>213.25</v>
    <v>214.1</v>
    <v>210.62</v>
    <v>216.75</v>
    <v>220.27</v>
    <v>221.55</v>
    <v>226.34</v>
    <v>227.82</v>
    <v>228.68</v>
    <v>232.98</v>
    <v>227.57</v>
    <v>230.54</v>
    <v>234.4</v>
    <v>234.82</v>
    <v>228.88</v>
    <v>224.18</v>
    <v>224.31</v>
    <v>223.96</v>
    <v>225.01</v>
    <v>218.54</v>
    <v>217.49</v>
    <v>217.96</v>
    <v>218.24</v>
    <v>218.8</v>
    <v>222.08</v>
    <v>218.36</v>
    <v>219.86</v>
    <v>209.27</v>
    <v>207.23</v>
    <v>209.82</v>
    <v>213.31</v>
    <v>216.24</v>
    <v>217.53</v>
    <v>221.27</v>
    <v>221.72</v>
    <v>224.72</v>
    <v>226.05</v>
    <v>225.89</v>
    <v>226.51</v>
    <v>226.4</v>
    <v>224.53</v>
    <v>226.84</v>
    <v>227.18</v>
    <v>228.03</v>
    <v>226.49</v>
    <v>229.79</v>
    <v>229</v>
    <v>222.77</v>
    <v>220.85</v>
    <v>222.38</v>
    <v>220.82</v>
    <v>220.91</v>
    <v>220.11</v>
    <v>222.66</v>
    <v>222.77</v>
    <v>222.5</v>
    <v>216.32</v>
    <v>216.79</v>
    <v>220.69</v>
    <v>228.87</v>
    <v>228.2</v>
    <v>226.47</v>
    <v>227.37</v>
    <v>226.37</v>
    <v>227.52</v>
    <v>227.79</v>
    <v>233</v>
    <v>226.21</v>
    <v>226.78</v>
    <v>225.67</v>
    <v>226.8</v>
    <v>221.69</v>
    <v>225.77</v>
    <v>229.54</v>
    <v>229.04</v>
    <v>227.55</v>
    <v>231.3</v>
    <v>233.85</v>
    <v>231.78</v>
    <v>232.15</v>
    <v>235</v>
    <v>236.48</v>
    <v>235.86</v>
    <v>230.76</v>
    <v>230.57</v>
    <v>231.41</v>
    <v>233.4</v>
    <v>233.67</v>
    <v>230.1</v>
    <v>225.91</v>
    <v>222.91</v>
    <v>222.01</v>
    <v>223.45</v>
    <v>222.72</v>
    <v>227.48</v>
    <v>226.96</v>
    <v>224.23</v>
    <v>224.23</v>
    <v>225.12</v>
    <v>228.22</v>
    <v>225</v>
    <v>228.02</v>
    <v>228.28</v>
    <v>229</v>
    <v>228.52</v>
    <v>229.87</v>
    <v>232.87</v>
    <v>235.06</v>
    <v>234.93</v>
    <v>237.33</v>
    <v>239.59</v>
    <v>242.65</v>
    <v>243.01</v>
    <v>243.04</v>
    <v>242.84</v>
    <v>246.75</v>
    <v>247.77</v>
    <v>246.49</v>
    <v>247.96</v>
    <v>248.13</v>
    <v>251.04</v>
    <v>253.48</v>
    <v>248.05</v>
    <v>249.79</v>
    <v>254.49</v>
    <v>255.27</v>
    <v>258.2</v>
    <v>259.02</v>
    <v>255.59</v>
    <v>252.2</v>
    <v>250.42</v>
    <v>243.85</v>
    <v>243.36</v>
    <v>245</v>
    <v>242.21</v>
    <v>242.7</v>
    <v>236.85</v>
    <v>234.4</v>
    <v>233.28</v>
    <v>237.87</v>
    <v>228.26</v>
    <v>229.98</v>
    <v>222.64</v>
    <v>223.83</v>
    <v>223.66</v>
    <v>222.78</v>
    <v>229.86</v>
    <v>238.26</v>
    <v>239.36</v>
    <v>237.59</v>
    <v>236</v>
    <v>228.01</v>
    <v>232.8</v>
    <v>232.47</v>
    <v>233.22</v>
    <v>227.63</v>
    <v>227.65</v>
    <v>232.62</v>
    <v>236.87</v>
    <v>241.53</v>
    <v>244.6</v>
    <v>244.47</v>
  </a>
  <a r="1" c="250">
    <v>193.76</v>
    <v>194.77</v>
    <v>197.41</v>
    <v>191.97</v>
    <v>199.4</v>
    <v>199.73</v>
    <v>202.04</v>
    <v>201.88</v>
    <v>202.64</v>
    <v>188.14</v>
    <v>180.74</v>
    <v>176.54</v>
    <v>178.65</v>
    <v>175.34</v>
    <v>177.77</v>
    <v>177.54</v>
    <v>169.48</v>
    <v>162.5</v>
    <v>163.57</v>
    <v>173.8</v>
    <v>171.32</v>
    <v>175.66</v>
    <v>172.82</v>
    <v>170.83</v>
    <v>172.63</v>
    <v>177.67</v>
    <v>179.83</v>
    <v>175.79</v>
    <v>175.22</v>
    <v>166.63</v>
    <v>168.38</v>
    <v>171.11</v>
    <v>164.9</v>
    <v>172.98</v>
    <v>176.88</v>
    <v>171.76</v>
    <v>174.6</v>
    <v>171.05</v>
    <v>161.47999999999999</v>
    <v>157.11000000000001</v>
    <v>155.44999999999999</v>
    <v>149.93</v>
    <v>147.05000000000001</v>
    <v>142.05000000000001</v>
    <v>144.68</v>
    <v>162.13</v>
    <v>170.18</v>
    <v>168.29</v>
    <v>194.05</v>
    <v>183.28</v>
    <v>179.99</v>
    <v>180.01</v>
    <v>181.19</v>
    <v>184.76</v>
    <v>177.81</v>
    <v>174.72</v>
    <v>171.97</v>
    <v>168.47</v>
    <v>171.89</v>
    <v>177.55</v>
    <v>173.99</v>
    <v>174.84</v>
    <v>177.46</v>
    <v>174.95</v>
    <v>186.6</v>
    <v>180.11</v>
    <v>173.74</v>
    <v>179.24</v>
    <v>176.75</v>
    <v>176.19</v>
    <v>178.79</v>
    <v>178.08</v>
    <v>176.29</v>
    <v>174.77</v>
    <v>175</v>
    <v>177.94</v>
    <v>177.48</v>
    <v>173.79</v>
    <v>170.66</v>
    <v>177.29</v>
    <v>182.47</v>
    <v>178.01</v>
    <v>187.44</v>
    <v>184.86</v>
    <v>181.57</v>
    <v>183.01</v>
    <v>182.58</v>
    <v>187.35</v>
    <v>196.37</v>
    <v>197.42</v>
    <v>197.88</v>
    <v>209.86</v>
    <v>231.26</v>
    <v>246.39</v>
    <v>251.52</v>
    <v>252.94</v>
    <v>262.33</v>
    <v>263.26</v>
    <v>241.03</v>
    <v>248.23</v>
    <v>252.64</v>
    <v>256.56</v>
    <v>248.5</v>
    <v>249.23</v>
    <v>239.2</v>
    <v>251.51</v>
    <v>246.38</v>
    <v>215.99</v>
    <v>220.25</v>
    <v>219.8</v>
    <v>232.1</v>
    <v>222.62</v>
    <v>232.07</v>
    <v>216.86</v>
    <v>207.67</v>
    <v>198.88</v>
    <v>200.64</v>
    <v>191.76</v>
    <v>198.84</v>
    <v>200</v>
    <v>197.49</v>
    <v>207.83</v>
    <v>201.38</v>
    <v>214.14</v>
    <v>216.12</v>
    <v>222.72</v>
    <v>221.1</v>
    <v>223.27</v>
    <v>210.66</v>
    <v>220.32</v>
    <v>213.21</v>
    <v>209.21</v>
    <v>205.75</v>
    <v>206.28</v>
    <v>214.11</v>
    <v>210.6</v>
    <v>219.41</v>
    <v>230.17</v>
    <v>210.73</v>
    <v>216.27</v>
    <v>226.17</v>
    <v>228.13</v>
    <v>229.81</v>
    <v>230.29</v>
    <v>226.78</v>
    <v>227.87</v>
    <v>227.2</v>
    <v>243.92</v>
    <v>238.25</v>
    <v>250</v>
    <v>254.27</v>
    <v>257.02</v>
    <v>254.22</v>
    <v>260.45999999999998</v>
    <v>261.63</v>
    <v>258.02</v>
    <v>249.02</v>
    <v>240.66</v>
    <v>250.08</v>
    <v>240.83</v>
    <v>244.5</v>
    <v>241.05</v>
    <v>238.77</v>
    <v>217.8</v>
    <v>219.16</v>
    <v>219.57</v>
    <v>221.33</v>
    <v>220.89</v>
    <v>220.7</v>
    <v>218.85</v>
    <v>217.97</v>
    <v>213.65</v>
    <v>260.48</v>
    <v>269.19</v>
    <v>262.51</v>
    <v>259.52</v>
    <v>257.55</v>
    <v>249.85</v>
    <v>248.98</v>
    <v>242.84</v>
    <v>251.44</v>
    <v>288.52999999999997</v>
    <v>296.91000000000003</v>
    <v>321.22000000000003</v>
    <v>350</v>
    <v>328.49</v>
    <v>330.24</v>
    <v>311.18</v>
    <v>320.72000000000003</v>
    <v>338.74</v>
    <v>346</v>
    <v>342.03</v>
    <v>339.64</v>
    <v>352.56</v>
    <v>338.59</v>
    <v>338.23</v>
    <v>332.89</v>
    <v>345.16</v>
    <v>357.09</v>
    <v>351.42</v>
    <v>357.93</v>
    <v>369.49</v>
    <v>389.22</v>
    <v>389.79</v>
    <v>400.99</v>
    <v>424.77</v>
    <v>418.1</v>
    <v>436.23</v>
    <v>463.02</v>
    <v>479.86</v>
    <v>440.13</v>
    <v>436.17</v>
    <v>421.06</v>
    <v>430.6</v>
    <v>462.28</v>
    <v>454.13</v>
    <v>431.66</v>
    <v>417.41</v>
    <v>403.84</v>
    <v>379.28</v>
    <v>410.44</v>
    <v>411.05</v>
    <v>394.36</v>
    <v>394.94</v>
    <v>394.74</v>
    <v>403.31</v>
    <v>396.36</v>
    <v>428.22</v>
    <v>413.82</v>
    <v>426.5</v>
    <v>424.07</v>
    <v>415.11</v>
    <v>412.38</v>
    <v>406.58</v>
    <v>397.15</v>
    <v>398.09</v>
    <v>389.1</v>
    <v>400.28</v>
    <v>404.6</v>
    <v>383.68</v>
    <v>392.21</v>
    <v>378.17</v>
    <v>374.32</v>
    <v>361.62</v>
    <v>350.73</v>
    <v>328.5</v>
    <v>336.51</v>
    <v>355.94</v>
    <v>355.84</v>
    <v>354.11</v>
  </a>
  <a r="1" c="250">
    <v>575.13</v>
    <v>573.35</v>
    <v>588.47</v>
    <v>583.55999999999995</v>
    <v>587.65</v>
    <v>601.66999999999996</v>
    <v>596.48</v>
    <v>602.91999999999996</v>
    <v>619.34</v>
    <v>615.83000000000004</v>
    <v>598.5</v>
    <v>597.69000000000005</v>
    <v>608.51</v>
    <v>604.82000000000005</v>
    <v>600.92999999999995</v>
    <v>611.08000000000004</v>
    <v>609.45000000000005</v>
    <v>613.01</v>
    <v>605.88</v>
    <v>618.39</v>
    <v>620.74</v>
    <v>627.69000000000005</v>
    <v>622.71</v>
    <v>628.01</v>
    <v>627.46</v>
    <v>629.24</v>
    <v>613.53</v>
    <v>607.33000000000004</v>
    <v>614.30999999999995</v>
    <v>614.21</v>
    <v>630.08000000000004</v>
    <v>617.14</v>
    <v>636.17999999999995</v>
    <v>628.41</v>
    <v>618.20000000000005</v>
    <v>618.58000000000004</v>
    <v>628.78</v>
    <v>622.83000000000004</v>
    <v>607.15</v>
    <v>617.52</v>
    <v>613.69000000000005</v>
    <v>610.55999999999995</v>
    <v>555.04</v>
    <v>554.6</v>
    <v>577.75</v>
    <v>555.12</v>
    <v>564.79999999999995</v>
    <v>561.23</v>
    <v>559.49</v>
    <v>550.64</v>
    <v>551.71</v>
    <v>565.15</v>
    <v>579.34</v>
    <v>596.97</v>
    <v>606</v>
    <v>609.47</v>
    <v>612.09</v>
    <v>610.87</v>
    <v>616.59</v>
    <v>613.66</v>
    <v>613.52</v>
    <v>610.52</v>
    <v>621.1</v>
    <v>640.82000000000005</v>
    <v>650.61</v>
    <v>640.47</v>
    <v>635.66999999999996</v>
    <v>646.75</v>
    <v>649</v>
    <v>654.62</v>
    <v>647.66</v>
    <v>641.62</v>
    <v>633.79</v>
    <v>631.62</v>
    <v>650.27</v>
    <v>648.52</v>
    <v>641.47</v>
    <v>644.5</v>
    <v>648.54999999999995</v>
    <v>650.05999999999995</v>
    <v>653.26</v>
    <v>669.38</v>
    <v>675.83</v>
    <v>685.67</v>
    <v>679.03</v>
    <v>686.12</v>
    <v>669.02</v>
    <v>672.41</v>
    <v>677.69</v>
    <v>684.34</v>
    <v>674.88</v>
    <v>673.61</v>
    <v>679.58</v>
    <v>682.51</v>
    <v>690.65</v>
    <v>685.74</v>
    <v>685.74</v>
    <v>677.65</v>
    <v>652.75</v>
    <v>647.6</v>
    <v>656.45</v>
    <v>656.32</v>
    <v>647.46</v>
    <v>643.04</v>
    <v>633.34</v>
    <v>647.5</v>
    <v>642.76</v>
    <v>635.99</v>
    <v>634.09</v>
    <v>631.37</v>
    <v>626.96</v>
    <v>622.58000000000004</v>
    <v>628.35</v>
    <v>624.85</v>
    <v>613.64</v>
    <v>598.54999999999995</v>
    <v>609.57000000000005</v>
    <v>611.48</v>
    <v>630.35</v>
    <v>633.94000000000005</v>
    <v>633.14</v>
    <v>648.02</v>
    <v>661.68</v>
    <v>663.22</v>
    <v>674.07</v>
    <v>688.53</v>
    <v>698.54</v>
    <v>697.12</v>
    <v>688.96</v>
    <v>686.73</v>
    <v>688.44</v>
    <v>695.72</v>
    <v>683.84</v>
    <v>692.48</v>
    <v>701.35</v>
    <v>675.32</v>
    <v>679.68</v>
    <v>683.62</v>
    <v>665.77</v>
    <v>675.42</v>
    <v>673.62</v>
    <v>681.47</v>
    <v>686.8</v>
    <v>697.06</v>
    <v>696.5</v>
    <v>706.91</v>
    <v>690.47</v>
    <v>704.32</v>
    <v>701.03</v>
    <v>705.37</v>
    <v>722.26</v>
    <v>721.56</v>
    <v>711.43</v>
    <v>707.35</v>
    <v>709.27</v>
    <v>706.13</v>
    <v>711.09</v>
    <v>706.8</v>
    <v>719.7</v>
    <v>701.92</v>
    <v>721.76</v>
    <v>727.43</v>
    <v>730.29</v>
    <v>722.79</v>
    <v>713</v>
    <v>705.98</v>
    <v>702</v>
    <v>687.65</v>
    <v>763.89</v>
    <v>772.07</v>
    <v>764.24</v>
    <v>749.29</v>
    <v>754.55</v>
    <v>754.68</v>
    <v>749.12</v>
    <v>759.44</v>
    <v>753.74</v>
    <v>756.03</v>
    <v>756.1</v>
    <v>755.51</v>
    <v>763.91</v>
    <v>780.21</v>
    <v>796.54</v>
    <v>795.04</v>
    <v>805.44</v>
    <v>819.5</v>
    <v>830.47</v>
    <v>837.26</v>
    <v>823.96</v>
    <v>847.05</v>
    <v>871.32</v>
    <v>883.85</v>
    <v>897.48</v>
    <v>897.79</v>
    <v>865.59</v>
    <v>872.6</v>
    <v>877.34</v>
    <v>886.81</v>
    <v>897.74</v>
    <v>902.17</v>
    <v>911.06</v>
    <v>917.87</v>
    <v>934.74</v>
    <v>913.69</v>
    <v>913.35</v>
    <v>936.56</v>
    <v>925.55</v>
    <v>918.87</v>
    <v>921.08</v>
    <v>919.13</v>
    <v>889.55</v>
    <v>902.04</v>
    <v>909.05</v>
    <v>911.45</v>
    <v>932.12</v>
    <v>924.14</v>
    <v>907.55</v>
    <v>900.43</v>
    <v>891.32</v>
    <v>886.73</v>
    <v>881.05</v>
    <v>881.79</v>
    <v>879.19</v>
    <v>875</v>
    <v>837.69</v>
    <v>840.29</v>
    <v>828.4</v>
    <v>848.26</v>
    <v>842.37</v>
    <v>858.1</v>
    <v>869.68</v>
    <v>953.99</v>
    <v>984.86</v>
    <v>977.59</v>
    <v>971.89</v>
    <v>971.83</v>
    <v>978.15</v>
    <v>973.24</v>
    <v>976.76</v>
    <v>978.94</v>
    <v>994.87</v>
    <v>1011.11</v>
    <v>1015.68</v>
    <v>1013.93</v>
    <v>1027.5999999999999</v>
    <v>1008.08</v>
    <v>1027.31</v>
    <v>1043.69</v>
    <v>1058.5999999999999</v>
    <v>1035.8499999999999</v>
  </a>
  <a r="1" c="20">
    <v t="i">2</v>
    <v t="i">3</v>
    <v t="i">4</v>
    <v t="i">5</v>
    <v t="i">8</v>
    <v t="i">9</v>
    <v t="i">10</v>
    <v t="i">11</v>
    <v t="i">12</v>
    <v t="i">15</v>
    <v t="i">16</v>
    <v t="i">17</v>
    <v t="i">18</v>
    <v t="i">19</v>
    <v t="i">22</v>
    <v t="i">23</v>
    <v t="i">24</v>
    <v t="i">25</v>
    <v t="i">26</v>
    <v t="i">30</v>
  </a>
  <a r="1" c="20">
    <v>140.83000000000001</v>
    <v>147.07</v>
    <v>147.22</v>
    <v>142.62</v>
    <v>118.42</v>
    <v>128.99</v>
    <v>123.7</v>
    <v>124.65</v>
    <v>120.07</v>
    <v>116.66</v>
    <v>118.65</v>
    <v>124.83</v>
    <v>128.68</v>
    <v>129.84</v>
    <v>133.57</v>
    <v>132.80000000000001</v>
    <v>131.13999999999999</v>
    <v>135.29</v>
    <v>138.85</v>
    <v>139.4</v>
  </a>
  <a r="1" c="20">
    <v>139.16</v>
    <v>144.66</v>
    <v>145.05000000000001</v>
    <v>148.37</v>
    <v>124.8</v>
    <v>121.81</v>
    <v>126.5</v>
    <v>123.1</v>
    <v>123.78</v>
    <v>114.75</v>
    <v>116.96</v>
    <v>121.76</v>
    <v>127.42</v>
    <v>129.22</v>
    <v>130.09</v>
    <v>132.58000000000001</v>
    <v>130.02000000000001</v>
    <v>131.55500000000001</v>
    <v>136.47999999999999</v>
    <v>141.27000000000001</v>
  </a>
  <a r="1" c="20">
    <v>141.83000000000001</v>
    <v>147.79</v>
    <v>147.22999999999999</v>
    <v>148.97</v>
    <v>128.4</v>
    <v>129</v>
    <v>126.89</v>
    <v>125</v>
    <v>127.85</v>
    <v>118.57</v>
    <v>121.2</v>
    <v>125</v>
    <v>128.77000000000001</v>
    <v>130.37</v>
    <v>135</v>
    <v>134.47999999999999</v>
    <v>132.24</v>
    <v>136.5</v>
    <v>139.25</v>
    <v>143.44</v>
  </a>
  <a r="1" c="20">
    <v>137.09</v>
    <v>143.66999999999999</v>
    <v>143.72</v>
    <v>141.88</v>
    <v>116.7</v>
    <v>116.25</v>
    <v>120.05</v>
    <v>118.1</v>
    <v>119.19</v>
    <v>113.01</v>
    <v>116.7</v>
    <v>120.76</v>
    <v>125.21</v>
    <v>125</v>
    <v>129.96</v>
    <v>131.02000000000001</v>
    <v>129.08000000000001</v>
    <v>131.16999999999999</v>
    <v>135.5</v>
    <v>137.92500000000001</v>
  </a>
  <a r="1" c="20">
    <v>197748985</v>
    <v>237651395</v>
    <v>155915549</v>
    <v>234657635</v>
    <v>818830895</v>
    <v>579666350</v>
    <v>467120640</v>
    <v>392925469</v>
    <v>390372899</v>
    <v>371235677</v>
    <v>256550040</v>
    <v>263110629</v>
    <v>251483574</v>
    <v>228186298</v>
    <v>216989086</v>
    <v>178902379</v>
    <v>160278552</v>
    <v>197429975</v>
    <v>195479557</v>
    <v>219176627</v>
  </a>
  <a r="1" c="250">
    <v>69.451999999999998</v>
    <v>67.471999999999994</v>
    <v>78.537999999999997</v>
    <v>78.816999999999993</v>
    <v>79.091999999999999</v>
    <v>78.700999999999993</v>
    <v>77.662999999999997</v>
    <v>79.111999999999995</v>
    <v>82.278999999999996</v>
    <v>85.236999999999995</v>
    <v>85.963999999999999</v>
    <v>88.7</v>
    <v>92.668999999999997</v>
    <v>87.528000000000006</v>
    <v>85.774000000000001</v>
    <v>91.912999999999997</v>
    <v>90.888000000000005</v>
    <v>87.944000000000003</v>
    <v>87.836500000000001</v>
    <v>88.454999999999998</v>
    <v>89.397999999999996</v>
    <v>90.372</v>
    <v>91.435000000000002</v>
    <v>94.289000000000001</v>
    <v>95.001999999999995</v>
    <v>92.561000000000007</v>
    <v>90.25</v>
    <v>90.355999999999995</v>
    <v>90.363</v>
    <v>89.451999999999998</v>
    <v>88.963999999999999</v>
    <v>85.905000000000001</v>
    <v>88.007999999999996</v>
    <v>87.132999999999996</v>
    <v>85.353999999999999</v>
    <v>87.039000000000001</v>
    <v>90.616</v>
    <v>88.186000000000007</v>
    <v>86.001000000000005</v>
    <v>87.415000000000006</v>
    <v>84.034999999999997</v>
    <v>84.671000000000006</v>
    <v>76.2</v>
    <v>79.518000000000001</v>
    <v>82.423000000000002</v>
    <v>79.677000000000007</v>
    <v>82.632000000000005</v>
    <v>87.734999999999999</v>
    <v>87.757000000000005</v>
    <v>86.402000000000001</v>
    <v>83.040999999999997</v>
    <v>85.816999999999993</v>
    <v>88.789000000000001</v>
    <v>92.14</v>
    <v>90.554000000000002</v>
    <v>90.412000000000006</v>
    <v>88.747</v>
    <v>89.878</v>
    <v>90.399000000000001</v>
    <v>91.355999999999995</v>
    <v>94.63</v>
    <v>94.358999999999995</v>
    <v>92.478999999999999</v>
    <v>94.78</v>
    <v>95.385999999999996</v>
    <v>94.95</v>
    <v>103.79900000000001</v>
    <v>106.46899999999999</v>
    <v>113.901</v>
    <v>114.825</v>
    <v>110.5</v>
    <v>109.633</v>
    <v>115</v>
    <v>116.437</v>
    <v>122.44</v>
    <v>120.998</v>
    <v>120.88800000000001</v>
    <v>121.79</v>
    <v>120.91</v>
    <v>125.2</v>
    <v>129.61000000000001</v>
    <v>131.88</v>
    <v>130.97999999999999</v>
    <v>135.58000000000001</v>
    <v>130.78</v>
    <v>126.57</v>
    <v>118.11</v>
    <v>126.09</v>
    <v>126.4</v>
    <v>123.99</v>
    <v>123.54</v>
    <v>124.3</v>
    <v>122.67</v>
    <v>128.28</v>
    <v>125.83</v>
    <v>128.19999999999999</v>
    <v>131.38</v>
    <v>134.91</v>
    <v>127.4</v>
    <v>129.24</v>
    <v>128.44</v>
    <v>126.36</v>
    <v>117.99</v>
    <v>121.09</v>
    <v>117.93</v>
    <v>123.54</v>
    <v>122.59</v>
    <v>114.25</v>
    <v>112.28</v>
    <v>113.06</v>
    <v>111.59</v>
    <v>103.73</v>
    <v>117.02</v>
    <v>109.21</v>
    <v>107.27</v>
    <v>100.45</v>
    <v>104.25</v>
    <v>98.91</v>
    <v>104.97</v>
    <v>104.75</v>
    <v>109.02</v>
    <v>116.14</v>
    <v>118.08</v>
    <v>122.86</v>
    <v>124.58</v>
    <v>130</v>
    <v>127.25</v>
    <v>128.5</v>
    <v>123.74</v>
    <v>129.37</v>
    <v>126.46</v>
    <v>128.30000000000001</v>
    <v>125.61</v>
    <v>117.59</v>
    <v>119.37</v>
    <v>108</v>
    <v>106.21</v>
    <v>107.21</v>
    <v>102.83</v>
    <v>106.47</v>
    <v>108.1</v>
    <v>116.91</v>
    <v>119.14</v>
    <v>119.1</v>
    <v>116.78</v>
    <v>115.59</v>
    <v>113.37</v>
    <v>117.87</v>
    <v>116</v>
    <v>116.26</v>
    <v>120.87</v>
    <v>123.51</v>
    <v>124.04</v>
    <v>121.4</v>
    <v>121.44</v>
    <v>117</v>
    <v>118.85</v>
    <v>122.85</v>
    <v>124.92</v>
    <v>127.72</v>
    <v>132.88999999999999</v>
    <v>132.65</v>
    <v>134.81</v>
    <v>134.80000000000001</v>
    <v>138.07</v>
    <v>131.6</v>
    <v>135.72</v>
    <v>136.93</v>
    <v>138</v>
    <v>143.71</v>
    <v>143.59</v>
    <v>139.56</v>
    <v>140.41</v>
    <v>141.54</v>
    <v>140.52000000000001</v>
    <v>141.25</v>
    <v>139.33500000000001</v>
    <v>132.76</v>
    <v>135.4</v>
    <v>136.05000000000001</v>
    <v>139.91</v>
    <v>145.61000000000001</v>
    <v>148.88</v>
    <v>147.63</v>
    <v>145.26</v>
    <v>148.29</v>
    <v>146.27000000000001</v>
    <v>146.76</v>
    <v>141.97999999999999</v>
    <v>140.15</v>
    <v>147.01</v>
    <v>145.88999999999999</v>
    <v>146.66999999999999</v>
    <v>141.94999999999999</v>
    <v>136.02000000000001</v>
    <v>136.91999999999999</v>
    <v>135.34</v>
    <v>138.25</v>
    <v>138.63</v>
    <v>140.26</v>
    <v>145.13999999999999</v>
    <v>145.06</v>
    <v>142.44</v>
    <v>138.81</v>
    <v>135.07</v>
    <v>139.31</v>
    <v>137.34</v>
    <v>134.25</v>
    <v>132</v>
    <v>130.38999999999999</v>
    <v>128.91</v>
    <v>130.68</v>
    <v>134.69999999999999</v>
    <v>139.66999999999999</v>
    <v>140.22</v>
    <v>139.93</v>
    <v>137.01</v>
    <v>137.49</v>
    <v>134.29</v>
    <v>138.31</v>
    <v>144.47</v>
    <v>149.43</v>
    <v>140.13999999999999</v>
    <v>140.11000000000001</v>
    <v>135.91</v>
    <v>133.22999999999999</v>
    <v>131.76</v>
    <v>136.24</v>
    <v>133.57</v>
    <v>137.71</v>
    <v>140.83000000000001</v>
    <v>147.07</v>
    <v>147.22</v>
    <v>142.62</v>
    <v>118.42</v>
    <v>128.99</v>
    <v>123.7</v>
    <v>124.65</v>
    <v>120.07</v>
    <v>116.66</v>
    <v>118.65</v>
    <v>124.83</v>
    <v>128.68</v>
    <v>129.84</v>
    <v>133.57</v>
    <v>132.80000000000001</v>
    <v>131.13999999999999</v>
    <v>135.29</v>
    <v>138.85</v>
    <v>139.4</v>
  </a>
  <a r="1" c="250">
    <v>44.52</v>
    <v>43.47</v>
    <v>42.98</v>
    <v>42.99</v>
    <v>42.99</v>
    <v>42.73</v>
    <v>41.99</v>
    <v>43.05</v>
    <v>43.82</v>
    <v>45.61</v>
    <v>43.16</v>
    <v>44.51</v>
    <v>46.15</v>
    <v>44</v>
    <v>44.86</v>
    <v>45.24</v>
    <v>43.23</v>
    <v>42.75</v>
    <v>42.64</v>
    <v>42.71</v>
    <v>42.05</v>
    <v>42.2</v>
    <v>42.42</v>
    <v>42.57</v>
    <v>41.83</v>
    <v>41.99</v>
    <v>43.77</v>
    <v>44.17</v>
    <v>44.52</v>
    <v>43.94</v>
    <v>40.33</v>
    <v>39.729999999999997</v>
    <v>38.71</v>
    <v>37.979999999999997</v>
    <v>38.33</v>
    <v>37.200000000000003</v>
    <v>37.630000000000003</v>
    <v>35.69</v>
    <v>36.31</v>
    <v>36.26</v>
    <v>35.68</v>
    <v>35.04</v>
    <v>34.200000000000003</v>
    <v>34.409999999999997</v>
    <v>34.28</v>
    <v>34.5</v>
    <v>35.11</v>
    <v>31.88</v>
    <v>31.36</v>
    <v>30.47</v>
    <v>30.37</v>
    <v>30.51</v>
    <v>30.9</v>
    <v>30.97</v>
    <v>30.68</v>
    <v>30</v>
    <v>30.09</v>
    <v>29.85</v>
    <v>30.51</v>
    <v>31.05</v>
    <v>31.27</v>
    <v>32.03</v>
    <v>31.83</v>
    <v>32.1</v>
    <v>31.74</v>
    <v>31.42</v>
    <v>30.08</v>
    <v>30.72</v>
    <v>31.06</v>
    <v>30.13</v>
    <v>30.19</v>
    <v>30.85</v>
    <v>30.29</v>
    <v>30.03</v>
    <v>30.78</v>
    <v>30.42</v>
    <v>30.74</v>
    <v>30.91</v>
    <v>30.92</v>
    <v>30.76</v>
    <v>30.46</v>
    <v>30.45</v>
    <v>30.98</v>
    <v>30.63</v>
    <v>30.62</v>
    <v>31.09</v>
    <v>30.57</v>
    <v>30.74</v>
    <v>30.54</v>
    <v>30.59</v>
    <v>30.97</v>
    <v>30.84</v>
    <v>31.07</v>
    <v>31.23</v>
    <v>32.020000000000003</v>
    <v>33.99</v>
    <v>34.590000000000003</v>
    <v>34.869999999999997</v>
    <v>33.5</v>
    <v>34.49</v>
    <v>34.46</v>
    <v>34.340000000000003</v>
    <v>34.46</v>
    <v>34.869999999999997</v>
    <v>32.979999999999997</v>
    <v>33.369999999999997</v>
    <v>32.950000000000003</v>
    <v>31.7</v>
    <v>31.1</v>
    <v>31.35</v>
    <v>30.83</v>
    <v>30.13</v>
    <v>30.74</v>
    <v>29.05</v>
    <v>21.48</v>
    <v>20.11</v>
    <v>19.829999999999998</v>
    <v>18.989999999999998</v>
    <v>20.49</v>
    <v>19.71</v>
    <v>19.36</v>
    <v>20.47</v>
    <v>19.920000000000002</v>
    <v>20.69</v>
    <v>20.87</v>
    <v>21.52</v>
    <v>20.99</v>
    <v>21.41</v>
    <v>20.100000000000001</v>
    <v>20.54</v>
    <v>20.13</v>
    <v>20.07</v>
    <v>19.61</v>
    <v>20.13</v>
    <v>22.04</v>
    <v>20.100000000000001</v>
    <v>19.43</v>
    <v>19.399999999999999</v>
    <v>18.89</v>
    <v>19.07</v>
    <v>18.98</v>
    <v>19.64</v>
    <v>19.36</v>
    <v>19.66</v>
    <v>20.91</v>
    <v>21.47</v>
    <v>20.77</v>
    <v>21.14</v>
    <v>21.84</v>
    <v>22.56</v>
    <v>22.81</v>
    <v>23.54</v>
    <v>23.92</v>
    <v>23.91</v>
    <v>23.46</v>
    <v>22.69</v>
    <v>22.39</v>
    <v>22.26</v>
    <v>22.59</v>
    <v>22.38</v>
    <v>23.32</v>
    <v>23.46</v>
    <v>23.22</v>
    <v>23.56</v>
    <v>23.44</v>
    <v>22.66</v>
    <v>22.31</v>
    <v>22.44</v>
    <v>22.77</v>
    <v>22.84</v>
    <v>22.4</v>
    <v>21.98</v>
    <v>22.34</v>
    <v>22.68</v>
    <v>22.92</v>
    <v>22.9</v>
    <v>22.3</v>
    <v>21.52</v>
    <v>23.2</v>
    <v>22.52</v>
    <v>23.32</v>
    <v>25.05</v>
    <v>26.23</v>
    <v>26.2</v>
    <v>25.05</v>
    <v>24.16</v>
    <v>24.92</v>
    <v>25.03</v>
    <v>24.35</v>
    <v>24.84</v>
    <v>24.2</v>
    <v>24.01</v>
    <v>24.44</v>
    <v>24.5</v>
    <v>24.87</v>
    <v>24.05</v>
    <v>23.65</v>
    <v>24.05</v>
    <v>23.93</v>
    <v>22.47</v>
    <v>21.96</v>
    <v>20.8</v>
    <v>20.92</v>
    <v>20.81</v>
    <v>20.16</v>
    <v>20.12</v>
    <v>20.78</v>
    <v>20.34</v>
    <v>20.83</v>
    <v>20.440000000000001</v>
    <v>19.3</v>
    <v>19.059999999999999</v>
    <v>19.52</v>
    <v>20.2</v>
    <v>20.399999999999999</v>
    <v>20.440000000000001</v>
    <v>20.3</v>
    <v>19.82</v>
    <v>20.05</v>
    <v>20.22</v>
    <v>20.56</v>
    <v>19.87</v>
    <v>20.010000000000002</v>
    <v>19.88</v>
    <v>19.149999999999999</v>
    <v>19.2</v>
    <v>19.2</v>
    <v>19.72</v>
    <v>19.670000000000002</v>
    <v>21.49</v>
    <v>21.77</v>
    <v>21.86</v>
    <v>21.57</v>
    <v>20.83</v>
    <v>20.29</v>
    <v>19.8</v>
    <v>19.75</v>
    <v>20.010000000000002</v>
    <v>19.43</v>
    <v>19.38</v>
    <v>19.29</v>
    <v>19.649999999999999</v>
    <v>19.38</v>
    <v>19.100000000000001</v>
    <v>19.77</v>
    <v>20.97</v>
    <v>22.48</v>
    <v>24.13</v>
    <v>23.6</v>
    <v>27.39</v>
  </a>
  <a r="1" c="20">
    <v>21.77</v>
    <v>21.86</v>
    <v>21.57</v>
    <v>20.83</v>
    <v>20.29</v>
    <v>19.8</v>
    <v>19.75</v>
    <v>20.010000000000002</v>
    <v>19.43</v>
    <v>19.38</v>
    <v>19.29</v>
    <v>19.649999999999999</v>
    <v>19.38</v>
    <v>19.100000000000001</v>
    <v>19.77</v>
    <v>20.97</v>
    <v>22.48</v>
    <v>24.13</v>
    <v>23.6</v>
    <v>27.39</v>
  </a>
  <a r="1" c="20">
    <v>22.03</v>
    <v>21.725000000000001</v>
    <v>21.69</v>
    <v>21.36</v>
    <v>20.81</v>
    <v>20.34</v>
    <v>19.87</v>
    <v>19.72</v>
    <v>20.100000000000001</v>
    <v>18.97</v>
    <v>19.100000000000001</v>
    <v>19.190000000000001</v>
    <v>19.510000000000002</v>
    <v>19.350000000000001</v>
    <v>19.25</v>
    <v>19.87</v>
    <v>21.98</v>
    <v>22.84</v>
    <v>24.36</v>
    <v>24.6</v>
  </a>
  <a r="1" c="20">
    <v>22.41</v>
    <v>22.285</v>
    <v>21.75</v>
    <v>21.41</v>
    <v>21.06</v>
    <v>20.341999999999999</v>
    <v>20.079999999999998</v>
    <v>20.100000000000001</v>
    <v>20.329999999999998</v>
    <v>19.75</v>
    <v>19.53</v>
    <v>19.77</v>
    <v>19.7</v>
    <v>19.36</v>
    <v>20.079999999999998</v>
    <v>21.88</v>
    <v>22.56</v>
    <v>24.83</v>
    <v>25.19</v>
    <v>27.55</v>
  </a>
  <a r="1" c="20">
    <v>21.75</v>
    <v>21.57</v>
    <v>21.35</v>
    <v>20.75</v>
    <v>20.14</v>
    <v>19.739999999999998</v>
    <v>19.66</v>
    <v>19.43</v>
    <v>19.38</v>
    <v>18.78</v>
    <v>19.02</v>
    <v>18.91</v>
    <v>19.22</v>
    <v>19.03</v>
    <v>19.239999999999998</v>
    <v>19.861799999999999</v>
    <v>20.93</v>
    <v>22.79</v>
    <v>22.86</v>
    <v>24.49</v>
  </a>
  <a r="1" c="20">
    <v>96262179</v>
    <v>60972578</v>
    <v>55778156</v>
    <v>66300614</v>
    <v>83582097</v>
    <v>73411385</v>
    <v>86506821</v>
    <v>108166983</v>
    <v>117474899</v>
    <v>77523142</v>
    <v>54098200</v>
    <v>66250254</v>
    <v>45553771</v>
    <v>58277917</v>
    <v>73007266</v>
    <v>150960704</v>
    <v>162631182</v>
    <v>248661333</v>
    <v>230254092</v>
    <v>284292210</v>
  </a>
  <a r="1" c="20">
    <v>89.77</v>
    <v>89.85</v>
    <v>89.73</v>
    <v>89.11</v>
    <v>90.24</v>
    <v>88.19</v>
    <v>88.76</v>
    <v>89.57</v>
    <v>88.58</v>
    <v>89.51</v>
    <v>77.724999999999994</v>
    <v>79.2</v>
    <v>78.569999999999993</v>
    <v>77.31</v>
    <v>78.239999999999995</v>
    <v>76.209999999999994</v>
    <v>76.27</v>
    <v>76.59</v>
    <v>77.97</v>
    <v>78.62</v>
  </a>
  <a r="1" c="20">
    <v>92.21</v>
    <v>90</v>
    <v>89.76</v>
    <v>89.59</v>
    <v>87.545000000000002</v>
    <v>89.76</v>
    <v>88.17</v>
    <v>89.51</v>
    <v>89.57</v>
    <v>86.5</v>
    <v>82.26</v>
    <v>78.209999999999994</v>
    <v>79.680000000000007</v>
    <v>79</v>
    <v>78.16</v>
    <v>77.814999999999998</v>
    <v>75.42</v>
    <v>76.37</v>
    <v>76.900000000000006</v>
    <v>78.2</v>
  </a>
  <a r="1" c="20">
    <v>92.21</v>
    <v>90.37</v>
    <v>89.78</v>
    <v>90.024000000000001</v>
    <v>90.29</v>
    <v>89.83</v>
    <v>89.415000000000006</v>
    <v>90.924999999999997</v>
    <v>90.4</v>
    <v>89.71</v>
    <v>82.69</v>
    <v>79.5</v>
    <v>79.739999999999995</v>
    <v>79.489999999999995</v>
    <v>78.92</v>
    <v>77.849999999999994</v>
    <v>76.849999999999994</v>
    <v>76.924999999999997</v>
    <v>78.33</v>
    <v>78.760000000000005</v>
  </a>
  <a r="1" c="20">
    <v>89.39</v>
    <v>89.139799999999994</v>
    <v>88.24</v>
    <v>88.84</v>
    <v>87.39</v>
    <v>86.88</v>
    <v>88.17</v>
    <v>88.84</v>
    <v>88.54</v>
    <v>86</v>
    <v>77.38</v>
    <v>77.67</v>
    <v>78.11</v>
    <v>77.23</v>
    <v>77.61</v>
    <v>76.040000000000006</v>
    <v>75.3</v>
    <v>75.73</v>
    <v>76.63</v>
    <v>77.500600000000006</v>
  </a>
  <a r="1" c="20">
    <v>12629343</v>
    <v>7345739</v>
    <v>7540610</v>
    <v>6004674</v>
    <v>6923826</v>
    <v>8665994</v>
    <v>5234468</v>
    <v>7708468</v>
    <v>8338934</v>
    <v>11215041</v>
    <v>58801889</v>
    <v>23646046</v>
    <v>14440462</v>
    <v>13597269</v>
    <v>11815591</v>
    <v>15769395</v>
    <v>11782529</v>
    <v>9958597</v>
    <v>10504560</v>
    <v>11281243</v>
  </a>
  <a r="1" c="250">
    <v>58.63</v>
    <v>57.48</v>
    <v>58.35</v>
    <v>59.16</v>
    <v>59.33</v>
    <v>60.16</v>
    <v>60.25</v>
    <v>60.34</v>
    <v>60.54</v>
    <v>59.98</v>
    <v>58.27</v>
    <v>58.12</v>
    <v>58.5</v>
    <v>59.01</v>
    <v>60.08</v>
    <v>60.03</v>
    <v>62.45</v>
    <v>63</v>
    <v>62.85</v>
    <v>64.23</v>
    <v>63.01</v>
    <v>65.05</v>
    <v>66.14</v>
    <v>64.77</v>
    <v>66</v>
    <v>66.67</v>
    <v>66.569999999999993</v>
    <v>66.989999999999995</v>
    <v>65.03</v>
    <v>64.66</v>
    <v>65.34</v>
    <v>64.540000000000006</v>
    <v>65.150000000000006</v>
    <v>66.34</v>
    <v>67</v>
    <v>65.88</v>
    <v>65.8</v>
    <v>64.59</v>
    <v>63.51</v>
    <v>63.43</v>
    <v>63.26</v>
    <v>62.1</v>
    <v>62.31</v>
    <v>63.19</v>
    <v>64.430000000000007</v>
    <v>64.84</v>
    <v>64.099999999999994</v>
    <v>65.959999999999994</v>
    <v>66.989999999999995</v>
    <v>67.92</v>
    <v>66.14</v>
    <v>66.98</v>
    <v>65.7</v>
    <v>65.61</v>
    <v>65.92</v>
    <v>63.81</v>
    <v>64.45</v>
    <v>62.93</v>
    <v>63.95</v>
    <v>64.58</v>
    <v>63.9</v>
    <v>64.099999999999994</v>
    <v>64.48</v>
    <v>64.77</v>
    <v>64.099999999999994</v>
    <v>62.19</v>
    <v>61.58</v>
    <v>61.64</v>
    <v>62.17</v>
    <v>61.05</v>
    <v>62.51</v>
    <v>62.99</v>
    <v>63.46</v>
    <v>63.33</v>
    <v>63.53</v>
    <v>67.02</v>
    <v>67.3</v>
    <v>67.09</v>
    <v>64.77</v>
    <v>63.43</v>
    <v>61.54</v>
    <v>60.634999999999998</v>
    <v>60.13</v>
    <v>59.12</v>
    <v>59.8</v>
    <v>60.61</v>
    <v>59.49</v>
    <v>59.33</v>
    <v>58.26</v>
    <v>58.37</v>
    <v>58.03</v>
    <v>57.81</v>
    <v>58.97</v>
    <v>59.64</v>
    <v>59.76</v>
    <v>59.09</v>
    <v>59</v>
    <v>58.9</v>
    <v>59.99</v>
    <v>60.27</v>
    <v>60.47</v>
    <v>61.81</v>
    <v>61.24</v>
    <v>60</v>
    <v>59.33</v>
    <v>60.77</v>
    <v>59.71</v>
    <v>58.07</v>
    <v>57.22</v>
    <v>58.29</v>
    <v>58.94</v>
    <v>64</v>
    <v>65.78</v>
    <v>65.31</v>
    <v>61.98</v>
    <v>60.46</v>
    <v>62.75</v>
    <v>62.74</v>
    <v>64.28</v>
    <v>64.72</v>
    <v>63.46</v>
    <v>65.11</v>
    <v>66.14</v>
    <v>67.94</v>
    <v>67.959999999999994</v>
    <v>69.430000000000007</v>
    <v>71.89</v>
    <v>71.459999999999994</v>
    <v>71.52</v>
    <v>71.7</v>
    <v>72.040000000000006</v>
    <v>71.59</v>
    <v>70.430000000000007</v>
    <v>73.16</v>
    <v>72.430000000000007</v>
    <v>72</v>
    <v>72.61</v>
    <v>72.03</v>
    <v>68.89</v>
    <v>69.349999999999994</v>
    <v>68.849999999999994</v>
    <v>69.349999999999994</v>
    <v>70.36</v>
    <v>70.099999999999994</v>
    <v>71.069999999999993</v>
    <v>71.77</v>
    <v>73.12</v>
    <v>77.569999999999993</v>
    <v>76.760000000000005</v>
    <v>77.67</v>
    <v>78.34</v>
    <v>77.36</v>
    <v>80.08</v>
    <v>77.88</v>
    <v>78.03</v>
    <v>77.47</v>
    <v>77.44</v>
    <v>77.31</v>
    <v>79.36</v>
    <v>80.260000000000005</v>
    <v>81.16</v>
    <v>81.650000000000006</v>
    <v>78.98</v>
    <v>80.510000000000005</v>
    <v>80.67</v>
    <v>79.55</v>
    <v>80.819999999999993</v>
    <v>79.819999999999993</v>
    <v>80.94</v>
    <v>80.56</v>
    <v>80.91</v>
    <v>80.83</v>
    <v>81.39</v>
    <v>81.7</v>
    <v>83.59</v>
    <v>80.28</v>
    <v>78.22</v>
    <v>79.3</v>
    <v>77.25</v>
    <v>78.13</v>
    <v>79.25</v>
    <v>81.41</v>
    <v>81.349999999999994</v>
    <v>83.01</v>
    <v>86.94</v>
    <v>86.4</v>
    <v>87.31</v>
    <v>85.79</v>
    <v>85.83</v>
    <v>84.67</v>
    <v>84.09</v>
    <v>84.74</v>
    <v>84.82</v>
    <v>86.77</v>
    <v>87.77</v>
    <v>86.94</v>
    <v>86.57</v>
    <v>86.77</v>
    <v>86.53</v>
    <v>85.14</v>
    <v>89.33</v>
    <v>89.045000000000002</v>
    <v>89.88</v>
    <v>90</v>
    <v>88.76</v>
    <v>90.75</v>
    <v>89.4</v>
    <v>91.02</v>
    <v>91.3</v>
    <v>90.86</v>
    <v>85.45</v>
    <v>86.78</v>
    <v>87.13</v>
    <v>86.9</v>
    <v>88.25</v>
    <v>88.14</v>
    <v>86.86</v>
    <v>85.43</v>
    <v>85.35</v>
    <v>86.18</v>
    <v>87.6</v>
    <v>89.53</v>
    <v>87.97</v>
    <v>87.94</v>
    <v>83.36</v>
    <v>83.99</v>
    <v>87.18</v>
    <v>89.64</v>
    <v>88.92</v>
    <v>91.81</v>
    <v>89.77</v>
    <v>89.85</v>
    <v>89.73</v>
    <v>89.11</v>
    <v>90.24</v>
    <v>88.19</v>
    <v>88.76</v>
    <v>89.57</v>
    <v>88.58</v>
    <v>89.51</v>
    <v>77.724999999999994</v>
    <v>79.2</v>
    <v>78.569999999999993</v>
    <v>77.31</v>
    <v>78.239999999999995</v>
    <v>76.209999999999994</v>
    <v>76.27</v>
    <v>76.59</v>
    <v>77.97</v>
    <v>78.62</v>
  </a>
  <a r="1" c="250">
    <v>167.08</v>
    <v>168.59</v>
    <v>174.58</v>
    <v>174.99</v>
    <v>174.73</v>
    <v>173.54</v>
    <v>173.16</v>
    <v>176.76</v>
    <v>178.22</v>
    <v>177.58</v>
    <v>174.12</v>
    <v>173.51</v>
    <v>176.82</v>
    <v>175.35</v>
    <v>171.96</v>
    <v>175.39</v>
    <v>176.55500000000001</v>
    <v>178.75</v>
    <v>174.42</v>
    <v>174.48</v>
    <v>175.9</v>
    <v>178.15</v>
    <v>178.15</v>
    <v>178.87</v>
    <v>179.71</v>
    <v>178.3</v>
    <v>179.83</v>
    <v>180.38</v>
    <v>180.97</v>
    <v>180.69</v>
    <v>182.41</v>
    <v>180</v>
    <v>185.07</v>
    <v>185.19</v>
    <v>185.67</v>
    <v>185.95</v>
    <v>189.05</v>
    <v>186.13</v>
    <v>183.62</v>
    <v>183.32</v>
    <v>181.28</v>
    <v>179.22</v>
    <v>174.63</v>
    <v>177.23</v>
    <v>179.54</v>
    <v>176.59</v>
    <v>173.67</v>
    <v>179.62</v>
    <v>180.96</v>
    <v>175</v>
    <v>179</v>
    <v>184.72</v>
    <v>186.21</v>
    <v>188.7</v>
    <v>188.76</v>
    <v>188</v>
    <v>189.5</v>
    <v>187.48</v>
    <v>186.57</v>
    <v>187.07</v>
    <v>185.99</v>
    <v>183.63</v>
    <v>184.7</v>
    <v>183.54</v>
    <v>183.15</v>
    <v>183.13</v>
    <v>181.05</v>
    <v>180.75</v>
    <v>182.15</v>
    <v>182.02</v>
    <v>179.32</v>
    <v>176.44</v>
    <v>178.34</v>
    <v>179.34</v>
    <v>181.28</v>
    <v>185</v>
    <v>184.3</v>
    <v>187.06</v>
    <v>187.23</v>
    <v>186.89</v>
    <v>183.83</v>
    <v>183.66</v>
    <v>184.06</v>
    <v>182.81</v>
    <v>186.1</v>
    <v>189.08</v>
    <v>185.57</v>
    <v>186.34</v>
    <v>193.61</v>
    <v>197.85</v>
    <v>193.25</v>
    <v>197.2</v>
    <v>200</v>
    <v>197.59</v>
    <v>200</v>
    <v>199.29</v>
    <v>199.34</v>
    <v>199.79</v>
    <v>195.05</v>
    <v>194.49</v>
    <v>192.72</v>
    <v>193.02</v>
    <v>187.93</v>
    <v>183.75</v>
    <v>183.13</v>
    <v>182.55</v>
    <v>186.41</v>
    <v>180.83</v>
    <v>179.85</v>
    <v>182.5</v>
    <v>183.2</v>
    <v>181.71</v>
    <v>186.98</v>
    <v>184.07</v>
    <v>167.9</v>
    <v>161.02000000000001</v>
    <v>161.93</v>
    <v>162.77000000000001</v>
    <v>165.8</v>
    <v>166.94</v>
    <v>166.8</v>
    <v>170.23</v>
    <v>170.1</v>
    <v>177.59</v>
    <v>177.06</v>
    <v>178.22</v>
    <v>178.88</v>
    <v>180.11</v>
    <v>176.13</v>
    <v>177.04</v>
    <v>175.5</v>
    <v>173.12</v>
    <v>170.8</v>
    <v>172.12</v>
    <v>178.5</v>
    <v>176.25</v>
    <v>173.33</v>
    <v>177.89</v>
    <v>171.39</v>
    <v>175.4</v>
    <v>179.55</v>
    <v>184.52</v>
    <v>187</v>
    <v>186.49</v>
    <v>184.89</v>
    <v>186.88</v>
    <v>186.43</v>
    <v>189.87</v>
    <v>191.6</v>
    <v>193.88</v>
    <v>193.96</v>
    <v>192.53</v>
    <v>191.16</v>
    <v>187.97</v>
    <v>186.33</v>
    <v>185.13</v>
    <v>184.76</v>
    <v>181.96</v>
    <v>186.51</v>
    <v>180.8</v>
    <v>182.72</v>
    <v>185.17</v>
    <v>186.65</v>
    <v>188.82</v>
    <v>187.54</v>
    <v>187.69</v>
    <v>186.89</v>
    <v>187.53</v>
    <v>188.99</v>
    <v>189.07</v>
    <v>189.7</v>
    <v>184.71</v>
    <v>186.38</v>
    <v>187.83</v>
    <v>188.39</v>
    <v>190.83</v>
    <v>192.73</v>
    <v>186.4</v>
    <v>197.93</v>
    <v>195.78</v>
    <v>199.5</v>
    <v>207.09</v>
    <v>210.05</v>
    <v>208.18</v>
    <v>206.84</v>
    <v>208.91</v>
    <v>214.1</v>
    <v>211.48</v>
    <v>202.61</v>
    <v>201.7</v>
    <v>204.61</v>
    <v>202.88</v>
    <v>198.38</v>
    <v>197.12</v>
    <v>201.45</v>
    <v>207.86</v>
    <v>205.74</v>
    <v>207.89</v>
    <v>210.71</v>
    <v>213.44</v>
    <v>218.16</v>
    <v>220.55</v>
    <v>227.03</v>
    <v>226.09</v>
    <v>225.04</v>
    <v>230.26</v>
    <v>228.97</v>
    <v>227.46</v>
    <v>232.93</v>
    <v>231.15</v>
    <v>220.52</v>
    <v>223.29</v>
    <v>224.92</v>
    <v>225.06</v>
    <v>229.05</v>
    <v>227.05</v>
    <v>223.75</v>
    <v>221.3</v>
    <v>219.39</v>
    <v>220.22</v>
    <v>224.19</v>
    <v>227.61</v>
    <v>222.11</v>
    <v>222.13</v>
    <v>218.94</v>
    <v>218.46</v>
    <v>217.76</v>
    <v>223.35</v>
    <v>220.66</v>
    <v>225.94</v>
    <v>230.71</v>
    <v>235.01</v>
    <v>235.42</v>
    <v>234.85</v>
    <v>235.42</v>
    <v>238.15</v>
    <v>237.07</v>
    <v>234.64</v>
    <v>237.68</v>
    <v>237.42</v>
    <v>242.06</v>
    <v>236.17</v>
    <v>238.83</v>
    <v>229.15</v>
    <v>233.14</v>
    <v>232.76</v>
    <v>228.93</v>
    <v>230.37</v>
    <v>228.68</v>
    <v>226.65</v>
  </a>
  <a r="1" c="250">
    <v>48.28</v>
    <v>48.48</v>
    <v>48.57</v>
    <v>48.86</v>
    <v>48.4</v>
    <v>48.31</v>
    <v>48.06</v>
    <v>48.37</v>
    <v>48.4</v>
    <v>49.13</v>
    <v>48.95</v>
    <v>49.17</v>
    <v>48.9</v>
    <v>49.5</v>
    <v>50.22</v>
    <v>50.07</v>
    <v>50.11</v>
    <v>49.79</v>
    <v>48.93</v>
    <v>49.27</v>
    <v>49.14</v>
    <v>49.55</v>
    <v>49.88</v>
    <v>49.78</v>
    <v>49.68</v>
    <v>49.55</v>
    <v>49.77</v>
    <v>49.91</v>
    <v>50.04</v>
    <v>49.36</v>
    <v>48.74</v>
    <v>48.11</v>
    <v>48.55</v>
    <v>48.24</v>
    <v>50.01</v>
    <v>49.21</v>
    <v>49.53</v>
    <v>48.49</v>
    <v>48.24</v>
    <v>47.92</v>
    <v>47.79</v>
    <v>48.11</v>
    <v>48.32</v>
    <v>48.14</v>
    <v>48.32</v>
    <v>48.35</v>
    <v>48.1</v>
    <v>47.86</v>
    <v>47.78</v>
    <v>46.98</v>
    <v>46.84</v>
    <v>46.79</v>
    <v>47.12</v>
    <v>47.11</v>
    <v>47.28</v>
    <v>48</v>
    <v>47.79</v>
    <v>48.06</v>
    <v>48.68</v>
    <v>48.95</v>
    <v>49.67</v>
    <v>48.34</v>
    <v>48.17</v>
    <v>47.13</v>
    <v>46.94</v>
    <v>47.43</v>
    <v>46.6</v>
    <v>46.42</v>
    <v>46.28</v>
    <v>46.08</v>
    <v>46.12</v>
    <v>46.5</v>
    <v>46.65</v>
    <v>47.42</v>
    <v>46.02</v>
    <v>46.23</v>
    <v>45.84</v>
    <v>45.85</v>
    <v>45.77</v>
    <v>45.62</v>
    <v>45.52</v>
    <v>45.68</v>
    <v>45.69</v>
    <v>45.97</v>
    <v>46.72</v>
    <v>47.29</v>
    <v>47.28</v>
    <v>47.38</v>
    <v>46.86</v>
    <v>47.45</v>
    <v>47.51</v>
    <v>47.52</v>
    <v>47.28</v>
    <v>47.09</v>
    <v>46.65</v>
    <v>46.06</v>
    <v>45.8</v>
    <v>46.27</v>
    <v>46.76</v>
    <v>47.38</v>
    <v>47.4</v>
    <v>47.42</v>
    <v>48.52</v>
    <v>48.04</v>
    <v>47.32</v>
    <v>46.82</v>
    <v>46.36</v>
    <v>46.85</v>
    <v>47.24</v>
    <v>47.88</v>
    <v>47.99</v>
    <v>48.14</v>
    <v>48.45</v>
    <v>47.39</v>
    <v>46.66</v>
    <v>44.74</v>
    <v>45.16</v>
    <v>45.12</v>
    <v>45.83</v>
    <v>45.47</v>
    <v>44.86</v>
    <v>45.37</v>
    <v>45.44</v>
    <v>48.53</v>
    <v>49.46</v>
    <v>49.98</v>
    <v>50.24</v>
    <v>50.45</v>
    <v>50.22</v>
    <v>50.74</v>
    <v>50.79</v>
    <v>50.71</v>
    <v>49.85</v>
    <v>50.39</v>
    <v>50.54</v>
    <v>50.06</v>
    <v>49.7</v>
    <v>49.13</v>
    <v>48.5</v>
    <v>48.7</v>
    <v>48.79</v>
    <v>49.11</v>
    <v>49.61</v>
    <v>49.8</v>
    <v>51.03</v>
    <v>50.61</v>
    <v>50.57</v>
    <v>51.44</v>
    <v>51.97</v>
    <v>52.19</v>
    <v>52.52</v>
    <v>52.65</v>
    <v>52.85</v>
    <v>53.02</v>
    <v>53.22</v>
    <v>52.74</v>
    <v>52.62</v>
    <v>52.43</v>
    <v>52.75</v>
    <v>52.51</v>
    <v>52.73</v>
    <v>53.56</v>
    <v>53.54</v>
    <v>54.25</v>
    <v>54.27</v>
    <v>54.08</v>
    <v>56.38</v>
    <v>56.4</v>
    <v>56.76</v>
    <v>56.59</v>
    <v>56.6</v>
    <v>56.28</v>
    <v>55.96</v>
    <v>55.74</v>
    <v>55.28</v>
    <v>55.68</v>
    <v>55.59</v>
    <v>54.77</v>
    <v>55.5</v>
    <v>55.83</v>
    <v>56.16</v>
    <v>57.87</v>
    <v>58.08</v>
    <v>58.06</v>
    <v>58.63</v>
    <v>58.71</v>
    <v>59.18</v>
    <v>57.92</v>
    <v>57.46</v>
    <v>57.31</v>
    <v>57.01</v>
    <v>57.5</v>
    <v>57.56</v>
    <v>58.55</v>
    <v>58.74</v>
    <v>59.59</v>
    <v>59.29</v>
    <v>59.21</v>
    <v>59.43</v>
    <v>59.48</v>
    <v>59.62</v>
    <v>60.02</v>
    <v>59.89</v>
    <v>58.95</v>
    <v>58.72</v>
    <v>58.59</v>
    <v>58.85</v>
    <v>58.62</v>
    <v>58.35</v>
    <v>58.52</v>
    <v>57.53</v>
    <v>57.63</v>
    <v>58.52</v>
    <v>58.98</v>
    <v>59.85</v>
    <v>59.98</v>
    <v>59.61</v>
    <v>59.19</v>
    <v>59.2</v>
    <v>59.1</v>
    <v>58.86</v>
    <v>58.77</v>
    <v>58.93</v>
    <v>59.2</v>
    <v>58.74</v>
    <v>58.76</v>
    <v>59.33</v>
    <v>59.98</v>
    <v>59.82</v>
    <v>60.23</v>
    <v>61.03</v>
    <v>61.63</v>
    <v>62.23</v>
    <v>62.23</v>
    <v>59.08</v>
    <v>59.43</v>
    <v>59.55</v>
    <v>60.47</v>
    <v>60.6</v>
    <v>61.04</v>
    <v>61.34</v>
    <v>62.57</v>
    <v>62.27</v>
    <v>62.27</v>
    <v>62.81</v>
    <v>62.43</v>
    <v>62.53</v>
    <v>63.84</v>
    <v>64.87</v>
    <v>64.59</v>
  </a>
  <a r="1" c="20">
    <v>61.03</v>
    <v>61.63</v>
    <v>62.23</v>
    <v>62.23</v>
    <v>59.08</v>
    <v>59.43</v>
    <v>59.55</v>
    <v>60.47</v>
    <v>60.6</v>
    <v>61.04</v>
    <v>61.34</v>
    <v>62.57</v>
    <v>62.27</v>
    <v>62.27</v>
    <v>62.81</v>
    <v>62.43</v>
    <v>62.53</v>
    <v>63.84</v>
    <v>64.87</v>
    <v>64.59</v>
  </a>
  <a r="1" c="20">
    <v>60.47</v>
    <v>61.04</v>
    <v>61.8</v>
    <v>62.06</v>
    <v>61.39</v>
    <v>59.02</v>
    <v>59.95</v>
    <v>60.47</v>
    <v>60.53</v>
    <v>60.19</v>
    <v>60.84</v>
    <v>61.45</v>
    <v>62.82</v>
    <v>62.74</v>
    <v>63.12</v>
    <v>62.53</v>
    <v>61.44</v>
    <v>66.099999999999994</v>
    <v>63.79</v>
    <v>65.3</v>
  </a>
  <a r="1" c="20">
    <v>61.33</v>
    <v>61.755000000000003</v>
    <v>62.314999999999998</v>
    <v>62.289900000000003</v>
    <v>61.46</v>
    <v>59.56</v>
    <v>60.536299999999997</v>
    <v>61.075000000000003</v>
    <v>61.19</v>
    <v>61.255000000000003</v>
    <v>61.594700000000003</v>
    <v>62.71</v>
    <v>62.91</v>
    <v>63.25</v>
    <v>63.1541</v>
    <v>62.8</v>
    <v>62.56</v>
    <v>66.5</v>
    <v>65.069999999999993</v>
    <v>66.25</v>
  </a>
  <a r="1" c="20">
    <v>60.28</v>
    <v>60.99</v>
    <v>61.380099999999999</v>
    <v>61.86</v>
    <v>58.76</v>
    <v>58.92</v>
    <v>59.51</v>
    <v>60.250100000000003</v>
    <v>60.454999999999998</v>
    <v>59.55</v>
    <v>60.73</v>
    <v>61.3</v>
    <v>62.070099999999996</v>
    <v>62.21</v>
    <v>62.38</v>
    <v>62.174999999999997</v>
    <v>61.2</v>
    <v>62.72</v>
    <v>63.44</v>
    <v>64.430000000000007</v>
  </a>
  <a r="1" c="20">
    <v>18623768</v>
    <v>19436629</v>
    <v>14212046</v>
    <v>17232945</v>
    <v>33730340</v>
    <v>25473316</v>
    <v>17925289</v>
    <v>17079036</v>
    <v>16555695</v>
    <v>20375707</v>
    <v>12742713</v>
    <v>19008323</v>
    <v>15521841</v>
    <v>23861029</v>
    <v>15816237</v>
    <v>17702464</v>
    <v>30116284</v>
    <v>43257663</v>
    <v>23693320</v>
    <v>22047470</v>
  </a>
  <a r="1" c="250">
    <v>541.91</v>
    <v>538.52</v>
    <v>537.57000000000005</v>
    <v>553.44000000000005</v>
    <v>560.48</v>
    <v>552.49</v>
    <v>551.82000000000005</v>
    <v>560.28</v>
    <v>570.92999999999995</v>
    <v>567.94000000000005</v>
    <v>544.84</v>
    <v>543.09</v>
    <v>556.04</v>
    <v>551.69000000000005</v>
    <v>560.41999999999996</v>
    <v>579.14</v>
    <v>573.54999999999995</v>
    <v>570.45000000000005</v>
    <v>492.46</v>
    <v>513.86</v>
    <v>521.19000000000005</v>
    <v>519.14</v>
    <v>511.25</v>
    <v>499.52</v>
    <v>507.23</v>
    <v>507.6</v>
    <v>504.4</v>
    <v>504.6</v>
    <v>502.09</v>
    <v>499.21</v>
    <v>497.01</v>
    <v>487.11</v>
    <v>485.12</v>
    <v>484.28</v>
    <v>492.55</v>
    <v>487.22</v>
    <v>484.28</v>
    <v>474.09</v>
    <v>470.1</v>
    <v>476.22</v>
    <v>474.45</v>
    <v>473.18</v>
    <v>465.02</v>
    <v>466.89</v>
    <v>472.9</v>
    <v>477.12</v>
    <v>473.44</v>
    <v>477.56</v>
    <v>473.07</v>
    <v>462.83</v>
    <v>469.39</v>
    <v>476.57</v>
    <v>486.18</v>
    <v>493.59</v>
    <v>492.27</v>
    <v>488.1</v>
    <v>482.65</v>
    <v>482.29</v>
    <v>483.11</v>
    <v>475.95</v>
    <v>485.35</v>
    <v>482.88</v>
    <v>483.43</v>
    <v>484.69</v>
    <v>481.85</v>
    <v>483.93</v>
    <v>483.31</v>
    <v>475.43</v>
    <v>478.43</v>
    <v>477.6</v>
    <v>445.87</v>
    <v>444.76</v>
    <v>439.02</v>
    <v>448.37</v>
    <v>455.8</v>
    <v>458.13</v>
    <v>465.43</v>
    <v>459.94</v>
    <v>462.69</v>
    <v>459.87</v>
    <v>458.74</v>
    <v>525.30999999999995</v>
    <v>518.74</v>
    <v>522.25</v>
    <v>522.95000000000005</v>
    <v>533.44000000000005</v>
    <v>524.16999999999996</v>
    <v>526.88</v>
    <v>528.66</v>
    <v>546.76</v>
    <v>555.54</v>
    <v>560.01</v>
    <v>567.71</v>
    <v>570.15</v>
    <v>578.34</v>
    <v>575.4</v>
    <v>566.02</v>
    <v>564.54999999999995</v>
    <v>557.63</v>
    <v>559.04999999999995</v>
    <v>565.71</v>
    <v>566.54</v>
    <v>563.09</v>
    <v>556.85</v>
    <v>551</v>
    <v>554.82000000000005</v>
    <v>546.01</v>
    <v>531.04</v>
    <v>532.15</v>
    <v>542.44000000000005</v>
    <v>536.61</v>
    <v>538.71</v>
    <v>551.65</v>
    <v>546.41</v>
    <v>526.16999999999996</v>
    <v>509.32</v>
    <v>514.20000000000005</v>
    <v>513.62</v>
    <v>530.24</v>
    <v>536.29999999999995</v>
    <v>530.92999999999995</v>
    <v>535.22</v>
    <v>539.79</v>
    <v>554.16</v>
    <v>553.46</v>
    <v>563.12</v>
    <v>562.25</v>
    <v>565.79</v>
    <v>557.44000000000005</v>
    <v>558.29999999999995</v>
    <v>559.44000000000005</v>
    <v>567.82000000000005</v>
    <v>560.54</v>
    <v>569.63</v>
    <v>574.41</v>
    <v>571.04</v>
    <v>575.25</v>
    <v>567.92999999999995</v>
    <v>563.41</v>
    <v>569.88</v>
    <v>574.48</v>
    <v>580.38</v>
    <v>586.54999999999995</v>
    <v>536.87</v>
    <v>521.5</v>
    <v>515.03</v>
    <v>508.13</v>
    <v>526.44000000000005</v>
    <v>522.29999999999995</v>
    <v>527.87</v>
    <v>524.07000000000005</v>
    <v>517.9</v>
    <v>515.38</v>
    <v>515.48</v>
    <v>517.78</v>
    <v>502.8</v>
    <v>505.81</v>
    <v>503.8</v>
    <v>507.22</v>
    <v>487.3</v>
    <v>496.24</v>
    <v>494.08</v>
    <v>503.57</v>
    <v>495.42</v>
    <v>509.65</v>
    <v>508.03</v>
    <v>502.54</v>
    <v>496.83</v>
    <v>494.9</v>
    <v>497.71</v>
    <v>493.11</v>
    <v>485.03</v>
    <v>482.87</v>
    <v>483.72</v>
    <v>481.04</v>
    <v>485.39</v>
    <v>486.68</v>
    <v>478.08</v>
    <v>482.8</v>
    <v>481.35</v>
    <v>486.42</v>
    <v>504.83</v>
    <v>500.92</v>
    <v>494.68</v>
    <v>504.48</v>
    <v>526.41999999999996</v>
    <v>532.5</v>
    <v>529.87</v>
    <v>503.37</v>
    <v>499.51</v>
    <v>499.61</v>
    <v>499.5</v>
    <v>504.44</v>
    <v>512.15</v>
    <v>518.73</v>
    <v>525.29999999999995</v>
    <v>513.67999999999995</v>
    <v>515.92999999999995</v>
    <v>516.20000000000005</v>
    <v>516.26</v>
    <v>536.49</v>
    <v>538.22</v>
    <v>552.96</v>
    <v>547.92999999999995</v>
    <v>547.04999999999995</v>
    <v>549.92999999999995</v>
    <v>474.63</v>
    <v>465.69</v>
    <v>461.53</v>
    <v>455.23</v>
    <v>441.31</v>
    <v>437.39</v>
    <v>447.17</v>
    <v>446.74</v>
    <v>447.94</v>
    <v>450.16</v>
    <v>446.48</v>
    <v>445.8</v>
    <v>444.68</v>
    <v>441</v>
    <v>430.57</v>
    <v>431.18</v>
    <v>422.63</v>
    <v>419.58</v>
    <v>405.92</v>
    <v>408.5</v>
    <v>412.71</v>
    <v>417.28</v>
    <v>426.93</v>
    <v>429.99</v>
    <v>436.36</v>
    <v>437.32</v>
    <v>437.28</v>
    <v>435.38</v>
    <v>438.6</v>
    <v>442.84</v>
    <v>441.68</v>
    <v>446</v>
    <v>437.45</v>
    <v>438.6</v>
    <v>440.23</v>
    <v>437.63</v>
    <v>435.4</v>
    <v>433.07</v>
    <v>451.1</v>
    <v>458.82</v>
    <v>462.76</v>
    <v>459.22</v>
    <v>460.16</v>
    <v>464.11</v>
  </a>
  <a r="1" c="20">
    <v>436.36</v>
    <v>437.32</v>
    <v>437.28</v>
    <v>435.38</v>
    <v>438.6</v>
    <v>442.84</v>
    <v>441.68</v>
    <v>446</v>
    <v>437.45</v>
    <v>438.6</v>
    <v>440.23</v>
    <v>437.63</v>
    <v>435.4</v>
    <v>433.07</v>
    <v>451.1</v>
    <v>458.82</v>
    <v>462.76</v>
    <v>459.22</v>
    <v>460.16</v>
    <v>464.11</v>
  </a>
  <a r="1" c="20">
    <v>433.26</v>
    <v>438</v>
    <v>435.88</v>
    <v>437.28</v>
    <v>430.23</v>
    <v>436.27</v>
    <v>439.92</v>
    <v>439.67</v>
    <v>446.97500000000002</v>
    <v>437.8</v>
    <v>435.43</v>
    <v>440.75</v>
    <v>437.63</v>
    <v>436.24</v>
    <v>439.25</v>
    <v>449</v>
    <v>458</v>
    <v>465.21</v>
    <v>463.35</v>
    <v>462.65</v>
  </a>
  <a r="1" c="20">
    <v>439.98</v>
    <v>439.73</v>
    <v>437.73</v>
    <v>441.87990000000002</v>
    <v>445.44990000000001</v>
    <v>445.80500000000001</v>
    <v>444.36</v>
    <v>448.42</v>
    <v>447.0095</v>
    <v>442.74</v>
    <v>443.58</v>
    <v>444.95</v>
    <v>439.96</v>
    <v>441</v>
    <v>453.37</v>
    <v>461.54899999999998</v>
    <v>463</v>
    <v>465.69990000000001</v>
    <v>464.99</v>
    <v>464.33</v>
  </a>
  <a r="1" c="20">
    <v>431.5</v>
    <v>433.43</v>
    <v>432.49</v>
    <v>434.73</v>
    <v>430.12</v>
    <v>431.64</v>
    <v>438.82499999999999</v>
    <v>439.23</v>
    <v>435.83</v>
    <v>430.88</v>
    <v>434.26</v>
    <v>436.27</v>
    <v>434.35</v>
    <v>432.41</v>
    <v>439</v>
    <v>448.29</v>
    <v>451.3</v>
    <v>457.03</v>
    <v>458</v>
    <v>453.07</v>
  </a>
  <a r="1" c="20">
    <v>3833294</v>
    <v>3391642</v>
    <v>2716742</v>
    <v>2631804</v>
    <v>5086254</v>
    <v>5376392</v>
    <v>2997604</v>
    <v>3290128</v>
    <v>4689083</v>
    <v>3348717</v>
    <v>2647701</v>
    <v>2938540</v>
    <v>2568120</v>
    <v>2693470</v>
    <v>3946729</v>
    <v>3256999</v>
    <v>3308534</v>
    <v>2794395</v>
    <v>2622973</v>
    <v>2973775</v>
  </a>
  <a r="6">
    <v t="r">3531</v>
    <v t="r">3533</v>
    <v t="r">3535</v>
    <v t="r">3537</v>
    <v t="r">3539</v>
    <v t="i">1</v>
  </a>
</arrayData>
</file>

<file path=xl/richData/rdrichvalue.xml><?xml version="1.0" encoding="utf-8"?>
<rvData xmlns="http://schemas.microsoft.com/office/spreadsheetml/2017/richdata" count="3543">
  <rv s="0">
    <v>https://www.bing.com/financeapi/forcetrigger?t=a1mou2&amp;q=XNAS%3aAAPL&amp;form=skydnc</v>
    <v>Learn more on Bing</v>
  </rv>
  <rv s="1">
    <v>en-HK</v>
    <v>a1mou2</v>
    <v>268435456</v>
    <v>1</v>
    <v>Powered by Refinitiv</v>
    <v>0</v>
    <v>APPLE INC. (XNAS:AAPL)</v>
    <v>2</v>
    <v>3</v>
    <v>Finance</v>
    <v>4</v>
    <v>260.10000000000002</v>
    <v>164.07499999999999</v>
    <v>1.1842999999999999</v>
    <v>-0.13</v>
    <v>3.8040000000000001E-3</v>
    <v>-5.3150000000000007E-4</v>
    <v>0.93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245.18</v>
    <v>Computers, Phones &amp; Household Electronics</v>
    <v>Stock</v>
    <v>45706.949077407029</v>
    <v>0</v>
    <v>241.84</v>
    <v>3676308078900</v>
    <v>APPLE INC.</v>
    <v>APPLE INC.</v>
    <v>244.15</v>
    <v>35.111899999999999</v>
    <v>244.6</v>
    <v>244.47</v>
    <v>245.4</v>
    <v>15037870000</v>
    <v>AAPL</v>
    <v>APPLE INC. (XNAS:AAPL)</v>
    <v>48822491</v>
    <v>57391681</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en-HK</v>
    <v>a1xzim</v>
    <v>268435456</v>
    <v>1</v>
    <v>Powered by Refinitiv</v>
    <v>5</v>
    <v>MICROSOFT CORPORATION (XNAS:MSFT)</v>
    <v>7</v>
    <v>8</v>
    <v>Finance</v>
    <v>4</v>
    <v>468.35</v>
    <v>385.58</v>
    <v>0.90810000000000002</v>
    <v>1.21</v>
    <v>3.9059999999999995E-4</v>
    <v>2.9629999999999999E-3</v>
    <v>0.16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410.59699999999998</v>
    <v>6</v>
    <v>Software &amp; IT Services</v>
    <v>Stock</v>
    <v>45706.949077372657</v>
    <v>7</v>
    <v>406.5</v>
    <v>3045256386480</v>
    <v>MICROSOFT CORPORATION</v>
    <v>MICROSOFT CORPORATION</v>
    <v>408</v>
    <v>32.997199999999999</v>
    <v>408.43</v>
    <v>409.64</v>
    <v>409.8</v>
    <v>7433982000</v>
    <v>MSFT</v>
    <v>MICROSOFT CORPORATION (XNAS:MSFT)</v>
    <v>21423051</v>
    <v>23268415</v>
    <v>1993</v>
  </rv>
  <rv s="2">
    <v>8</v>
  </rv>
  <rv s="0">
    <v>https://www.bing.com/financeapi/forcetrigger?t=a1nhlh&amp;q=XNAS%3aAMZN&amp;form=skydnc</v>
    <v>Learn more on Bing</v>
  </rv>
  <rv s="1">
    <v>en-HK</v>
    <v>a1nhlh</v>
    <v>268435456</v>
    <v>1</v>
    <v>Powered by Refinitiv</v>
    <v>0</v>
    <v>AMAZON.COM, INC. (XNAS:AMZN)</v>
    <v>2</v>
    <v>3</v>
    <v>Finance</v>
    <v>4</v>
    <v>242.52</v>
    <v>151.61000000000001</v>
    <v>1.1761999999999999</v>
    <v>-2.0299999999999998</v>
    <v>-3.0880000000000002E-4</v>
    <v>-8.8770000000000012E-3</v>
    <v>-7.0000000000000007E-2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229.3</v>
    <v>Diversified Retail</v>
    <v>Stock</v>
    <v>45706.916784756249</v>
    <v>10</v>
    <v>223.72</v>
    <v>2401975504500</v>
    <v>AMAZON.COM, INC.</v>
    <v>AMAZON.COM, INC.</v>
    <v>228.82</v>
    <v>41.042700000000004</v>
    <v>228.68</v>
    <v>226.65</v>
    <v>226.58</v>
    <v>10597730000</v>
    <v>AMZN</v>
    <v>AMAZON.COM, INC. (XNAS:AMZN)</v>
    <v>42975133</v>
    <v>36010168</v>
    <v>1996</v>
  </rv>
  <rv s="2">
    <v>11</v>
  </rv>
  <rv s="0">
    <v>https://www.bing.com/financeapi/forcetrigger?t=a1slm7&amp;q=XNAS%3aMETA&amp;form=skydnc</v>
    <v>Learn more on Bing</v>
  </rv>
  <rv s="1">
    <v>en-HK</v>
    <v>a1slm7</v>
    <v>268435456</v>
    <v>1</v>
    <v>Powered by Refinitiv</v>
    <v>0</v>
    <v>Meta Platforms, Inc. (XNAS:META)</v>
    <v>2</v>
    <v>3</v>
    <v>Finance</v>
    <v>4</v>
    <v>740.91</v>
    <v>414.5</v>
    <v>1.2255</v>
    <v>-20.3</v>
    <v>-8.8639999999999997E-4</v>
    <v>-2.7555999999999997E-2</v>
    <v>-0.63500000000000001</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737</v>
    <v>Software &amp; IT Services</v>
    <v>Stock</v>
    <v>45706.901984860939</v>
    <v>13</v>
    <v>706.44</v>
    <v>1815037297830</v>
    <v>Meta Platforms, Inc.</v>
    <v>Meta Platforms, Inc.</v>
    <v>736</v>
    <v>29.650099999999998</v>
    <v>736.67</v>
    <v>716.37</v>
    <v>715.73500000000001</v>
    <v>2533659000</v>
    <v>META</v>
    <v>Meta Platforms, Inc. (XNAS:META)</v>
    <v>21938703</v>
    <v>16281507</v>
    <v>2004</v>
  </rv>
  <rv s="2">
    <v>14</v>
  </rv>
  <rv s="0">
    <v>https://www.bing.com/financeapi/forcetrigger?t=a1u3p2&amp;q=XNAS%3aGOOG&amp;form=skydnc</v>
    <v>Learn more on Bing</v>
  </rv>
  <rv s="1">
    <v>en-HK</v>
    <v>a1u3p2</v>
    <v>268435456</v>
    <v>1</v>
    <v>Powered by Refinitiv</v>
    <v>0</v>
    <v>ALPHABET INC. (XNAS:GOOG)</v>
    <v>2</v>
    <v>3</v>
    <v>Finance</v>
    <v>10</v>
    <v>208.7</v>
    <v>131.55000000000001</v>
    <v>0.99780000000000002</v>
    <v>-1.07</v>
    <v>4.2250000000000002E-4</v>
    <v>-5.7260000000000002E-3</v>
    <v>7.85E-2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187.78</v>
    <v>Software &amp; IT Services</v>
    <v>Stock</v>
    <v>45706.925376226565</v>
    <v>16</v>
    <v>183.58</v>
    <v>2270333000000</v>
    <v>ALPHABET INC.</v>
    <v>ALPHABET INC.</v>
    <v>187.44</v>
    <v>23.0899</v>
    <v>186.87</v>
    <v>185.8</v>
    <v>185.8785</v>
    <v>12208000000</v>
    <v>GOOG</v>
    <v>ALPHABET INC. (XNAS:GOOG)</v>
    <v>19796028</v>
    <v>18203446</v>
    <v>2015</v>
  </rv>
  <rv s="2">
    <v>17</v>
  </rv>
  <rv s="0">
    <v>https://www.bing.com/financeapi/forcetrigger?t=a24kar&amp;q=XNAS%3aTSLA&amp;form=skydnc</v>
    <v>Learn more on Bing</v>
  </rv>
  <rv s="1">
    <v>en-HK</v>
    <v>a24kar</v>
    <v>268435456</v>
    <v>1</v>
    <v>Powered by Refinitiv</v>
    <v>0</v>
    <v>TESLA, INC. (XNAS:TSLA)</v>
    <v>2</v>
    <v>3</v>
    <v>Finance</v>
    <v>4</v>
    <v>488.53989999999999</v>
    <v>138.80250000000001</v>
    <v>2.4607999999999999</v>
    <v>-1.73</v>
    <v>8.5340000000000004E-4</v>
    <v>-4.862E-3</v>
    <v>0.30220000000000002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125665</v>
    <v>Nasdaq Stock Market</v>
    <v>XNAS</v>
    <v>XNAS</v>
    <v>1 Tesla Road, AUSTIN, TX, 78725 US</v>
    <v>359.1</v>
    <v>Automobiles &amp; Auto Parts</v>
    <v>Stock</v>
    <v>45706.883019883593</v>
    <v>19</v>
    <v>350.02</v>
    <v>1144565000000</v>
    <v>TESLA, INC.</v>
    <v>TESLA, INC.</v>
    <v>355.01</v>
    <v>173.85599999999999</v>
    <v>355.84</v>
    <v>354.11</v>
    <v>354.41219999999998</v>
    <v>3216517000</v>
    <v>TSLA</v>
    <v>TESLA, INC. (XNAS:TSLA)</v>
    <v>51631702</v>
    <v>75482528</v>
    <v>2024</v>
  </rv>
  <rv s="2">
    <v>20</v>
  </rv>
  <rv s="0">
    <v>https://www.bing.com/financeapi/forcetrigger?t=a1ygoc&amp;q=XNAS%3aNFLX&amp;form=skydnc</v>
    <v>Learn more on Bing</v>
  </rv>
  <rv s="1">
    <v>en-HK</v>
    <v>a1ygoc</v>
    <v>268435456</v>
    <v>1</v>
    <v>Powered by Refinitiv</v>
    <v>0</v>
    <v>NETFLIX, INC. (XNAS:NFLX)</v>
    <v>2</v>
    <v>3</v>
    <v>Finance</v>
    <v>4</v>
    <v>1064.5</v>
    <v>542.01</v>
    <v>1.3796999999999999</v>
    <v>-22.75</v>
    <v>2.4380000000000001E-3</v>
    <v>-2.1490999999999996E-2</v>
    <v>2.5249999999999999</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1062</v>
    <v>Software &amp; IT Services</v>
    <v>Stock</v>
    <v>45706.901906307816</v>
    <v>22</v>
    <v>1023.749</v>
    <v>443092192034</v>
    <v>NETFLIX, INC.</v>
    <v>NETFLIX, INC.</v>
    <v>1060</v>
    <v>52.2376</v>
    <v>1058.5999999999999</v>
    <v>1035.8499999999999</v>
    <v>1038.375</v>
    <v>427757100</v>
    <v>NFLX</v>
    <v>NETFLIX, INC. (XNAS:NFLX)</v>
    <v>4229339</v>
    <v>4532542</v>
    <v>1997</v>
  </rv>
  <rv s="2">
    <v>23</v>
  </rv>
  <rv s="6">
    <fb>45342</fb>
    <v>11</v>
  </rv>
  <rv s="6">
    <fb>45343</fb>
    <v>11</v>
  </rv>
  <rv s="6">
    <fb>45344</fb>
    <v>11</v>
  </rv>
  <rv s="6">
    <fb>45345</fb>
    <v>11</v>
  </rv>
  <rv s="6">
    <fb>45348</fb>
    <v>11</v>
  </rv>
  <rv s="6">
    <fb>45349</fb>
    <v>11</v>
  </rv>
  <rv s="6">
    <fb>45350</fb>
    <v>11</v>
  </rv>
  <rv s="6">
    <fb>45351</fb>
    <v>11</v>
  </rv>
  <rv s="6">
    <fb>45352</fb>
    <v>11</v>
  </rv>
  <rv s="6">
    <fb>45355</fb>
    <v>11</v>
  </rv>
  <rv s="6">
    <fb>45356</fb>
    <v>11</v>
  </rv>
  <rv s="6">
    <fb>45357</fb>
    <v>11</v>
  </rv>
  <rv s="6">
    <fb>45358</fb>
    <v>11</v>
  </rv>
  <rv s="6">
    <fb>45359</fb>
    <v>11</v>
  </rv>
  <rv s="6">
    <fb>45362</fb>
    <v>11</v>
  </rv>
  <rv s="6">
    <fb>45363</fb>
    <v>11</v>
  </rv>
  <rv s="6">
    <fb>45364</fb>
    <v>11</v>
  </rv>
  <rv s="6">
    <fb>45365</fb>
    <v>11</v>
  </rv>
  <rv s="6">
    <fb>45366</fb>
    <v>11</v>
  </rv>
  <rv s="6">
    <fb>45369</fb>
    <v>11</v>
  </rv>
  <rv s="6">
    <fb>45370</fb>
    <v>11</v>
  </rv>
  <rv s="6">
    <fb>45371</fb>
    <v>11</v>
  </rv>
  <rv s="6">
    <fb>45372</fb>
    <v>11</v>
  </rv>
  <rv s="6">
    <fb>45373</fb>
    <v>11</v>
  </rv>
  <rv s="6">
    <fb>45376</fb>
    <v>11</v>
  </rv>
  <rv s="6">
    <fb>45377</fb>
    <v>11</v>
  </rv>
  <rv s="6">
    <fb>45378</fb>
    <v>11</v>
  </rv>
  <rv s="6">
    <fb>45379</fb>
    <v>11</v>
  </rv>
  <rv s="6">
    <fb>45383</fb>
    <v>11</v>
  </rv>
  <rv s="6">
    <fb>45384</fb>
    <v>11</v>
  </rv>
  <rv s="6">
    <fb>45385</fb>
    <v>11</v>
  </rv>
  <rv s="6">
    <fb>45386</fb>
    <v>11</v>
  </rv>
  <rv s="6">
    <fb>45387</fb>
    <v>11</v>
  </rv>
  <rv s="6">
    <fb>45390</fb>
    <v>11</v>
  </rv>
  <rv s="6">
    <fb>45391</fb>
    <v>11</v>
  </rv>
  <rv s="6">
    <fb>45392</fb>
    <v>11</v>
  </rv>
  <rv s="6">
    <fb>45393</fb>
    <v>11</v>
  </rv>
  <rv s="6">
    <fb>45394</fb>
    <v>11</v>
  </rv>
  <rv s="6">
    <fb>45397</fb>
    <v>11</v>
  </rv>
  <rv s="6">
    <fb>45398</fb>
    <v>11</v>
  </rv>
  <rv s="6">
    <fb>45399</fb>
    <v>11</v>
  </rv>
  <rv s="6">
    <fb>45400</fb>
    <v>11</v>
  </rv>
  <rv s="6">
    <fb>45401</fb>
    <v>11</v>
  </rv>
  <rv s="6">
    <fb>45404</fb>
    <v>11</v>
  </rv>
  <rv s="6">
    <fb>45405</fb>
    <v>11</v>
  </rv>
  <rv s="6">
    <fb>45406</fb>
    <v>11</v>
  </rv>
  <rv s="6">
    <fb>45407</fb>
    <v>11</v>
  </rv>
  <rv s="6">
    <fb>45408</fb>
    <v>11</v>
  </rv>
  <rv s="6">
    <fb>45411</fb>
    <v>11</v>
  </rv>
  <rv s="6">
    <fb>45412</fb>
    <v>11</v>
  </rv>
  <rv s="6">
    <fb>45413</fb>
    <v>11</v>
  </rv>
  <rv s="6">
    <fb>45414</fb>
    <v>11</v>
  </rv>
  <rv s="6">
    <fb>45415</fb>
    <v>11</v>
  </rv>
  <rv s="6">
    <fb>45418</fb>
    <v>11</v>
  </rv>
  <rv s="6">
    <fb>45419</fb>
    <v>11</v>
  </rv>
  <rv s="6">
    <fb>45420</fb>
    <v>11</v>
  </rv>
  <rv s="6">
    <fb>45421</fb>
    <v>11</v>
  </rv>
  <rv s="6">
    <fb>45422</fb>
    <v>11</v>
  </rv>
  <rv s="6">
    <fb>45425</fb>
    <v>11</v>
  </rv>
  <rv s="6">
    <fb>45426</fb>
    <v>11</v>
  </rv>
  <rv s="6">
    <fb>45427</fb>
    <v>11</v>
  </rv>
  <rv s="6">
    <fb>45428</fb>
    <v>11</v>
  </rv>
  <rv s="6">
    <fb>45429</fb>
    <v>11</v>
  </rv>
  <rv s="6">
    <fb>45432</fb>
    <v>11</v>
  </rv>
  <rv s="6">
    <fb>45433</fb>
    <v>11</v>
  </rv>
  <rv s="6">
    <fb>45434</fb>
    <v>11</v>
  </rv>
  <rv s="6">
    <fb>45435</fb>
    <v>11</v>
  </rv>
  <rv s="6">
    <fb>45436</fb>
    <v>11</v>
  </rv>
  <rv s="6">
    <fb>45440</fb>
    <v>11</v>
  </rv>
  <rv s="6">
    <fb>45441</fb>
    <v>11</v>
  </rv>
  <rv s="6">
    <fb>45442</fb>
    <v>11</v>
  </rv>
  <rv s="6">
    <fb>45443</fb>
    <v>11</v>
  </rv>
  <rv s="6">
    <fb>45446</fb>
    <v>11</v>
  </rv>
  <rv s="6">
    <fb>45447</fb>
    <v>11</v>
  </rv>
  <rv s="6">
    <fb>45448</fb>
    <v>11</v>
  </rv>
  <rv s="6">
    <fb>45449</fb>
    <v>11</v>
  </rv>
  <rv s="6">
    <fb>45450</fb>
    <v>11</v>
  </rv>
  <rv s="6">
    <fb>45453</fb>
    <v>11</v>
  </rv>
  <rv s="6">
    <fb>45454</fb>
    <v>11</v>
  </rv>
  <rv s="6">
    <fb>45455</fb>
    <v>11</v>
  </rv>
  <rv s="6">
    <fb>45456</fb>
    <v>11</v>
  </rv>
  <rv s="6">
    <fb>45457</fb>
    <v>11</v>
  </rv>
  <rv s="6">
    <fb>45460</fb>
    <v>11</v>
  </rv>
  <rv s="6">
    <fb>45461</fb>
    <v>11</v>
  </rv>
  <rv s="6">
    <fb>45463</fb>
    <v>11</v>
  </rv>
  <rv s="6">
    <fb>45464</fb>
    <v>11</v>
  </rv>
  <rv s="6">
    <fb>45467</fb>
    <v>11</v>
  </rv>
  <rv s="6">
    <fb>45468</fb>
    <v>11</v>
  </rv>
  <rv s="6">
    <fb>45469</fb>
    <v>11</v>
  </rv>
  <rv s="6">
    <fb>45470</fb>
    <v>11</v>
  </rv>
  <rv s="6">
    <fb>45471</fb>
    <v>11</v>
  </rv>
  <rv s="6">
    <fb>45474</fb>
    <v>11</v>
  </rv>
  <rv s="6">
    <fb>45475</fb>
    <v>11</v>
  </rv>
  <rv s="6">
    <fb>45476</fb>
    <v>11</v>
  </rv>
  <rv s="6">
    <fb>45478</fb>
    <v>11</v>
  </rv>
  <rv s="6">
    <fb>45481</fb>
    <v>11</v>
  </rv>
  <rv s="6">
    <fb>45482</fb>
    <v>11</v>
  </rv>
  <rv s="6">
    <fb>45483</fb>
    <v>11</v>
  </rv>
  <rv s="6">
    <fb>45484</fb>
    <v>11</v>
  </rv>
  <rv s="6">
    <fb>45485</fb>
    <v>11</v>
  </rv>
  <rv s="6">
    <fb>45488</fb>
    <v>11</v>
  </rv>
  <rv s="6">
    <fb>45489</fb>
    <v>11</v>
  </rv>
  <rv s="6">
    <fb>45490</fb>
    <v>11</v>
  </rv>
  <rv s="6">
    <fb>45491</fb>
    <v>11</v>
  </rv>
  <rv s="6">
    <fb>45492</fb>
    <v>11</v>
  </rv>
  <rv s="6">
    <fb>45495</fb>
    <v>11</v>
  </rv>
  <rv s="6">
    <fb>45496</fb>
    <v>11</v>
  </rv>
  <rv s="6">
    <fb>45497</fb>
    <v>11</v>
  </rv>
  <rv s="6">
    <fb>45498</fb>
    <v>11</v>
  </rv>
  <rv s="6">
    <fb>45499</fb>
    <v>11</v>
  </rv>
  <rv s="6">
    <fb>45502</fb>
    <v>11</v>
  </rv>
  <rv s="6">
    <fb>45503</fb>
    <v>11</v>
  </rv>
  <rv s="6">
    <fb>45504</fb>
    <v>11</v>
  </rv>
  <rv s="6">
    <fb>45505</fb>
    <v>11</v>
  </rv>
  <rv s="6">
    <fb>45506</fb>
    <v>11</v>
  </rv>
  <rv s="6">
    <fb>45509</fb>
    <v>11</v>
  </rv>
  <rv s="6">
    <fb>45510</fb>
    <v>11</v>
  </rv>
  <rv s="6">
    <fb>45511</fb>
    <v>11</v>
  </rv>
  <rv s="6">
    <fb>45512</fb>
    <v>11</v>
  </rv>
  <rv s="6">
    <fb>45513</fb>
    <v>11</v>
  </rv>
  <rv s="6">
    <fb>45516</fb>
    <v>11</v>
  </rv>
  <rv s="6">
    <fb>45517</fb>
    <v>11</v>
  </rv>
  <rv s="6">
    <fb>45518</fb>
    <v>11</v>
  </rv>
  <rv s="6">
    <fb>45519</fb>
    <v>11</v>
  </rv>
  <rv s="6">
    <fb>45520</fb>
    <v>11</v>
  </rv>
  <rv s="6">
    <fb>45523</fb>
    <v>11</v>
  </rv>
  <rv s="6">
    <fb>45524</fb>
    <v>11</v>
  </rv>
  <rv s="6">
    <fb>45525</fb>
    <v>11</v>
  </rv>
  <rv s="6">
    <fb>45526</fb>
    <v>11</v>
  </rv>
  <rv s="6">
    <fb>45527</fb>
    <v>11</v>
  </rv>
  <rv s="6">
    <fb>45530</fb>
    <v>11</v>
  </rv>
  <rv s="6">
    <fb>45531</fb>
    <v>11</v>
  </rv>
  <rv s="6">
    <fb>45532</fb>
    <v>11</v>
  </rv>
  <rv s="6">
    <fb>45533</fb>
    <v>11</v>
  </rv>
  <rv s="6">
    <fb>45534</fb>
    <v>11</v>
  </rv>
  <rv s="6">
    <fb>45538</fb>
    <v>11</v>
  </rv>
  <rv s="6">
    <fb>45539</fb>
    <v>11</v>
  </rv>
  <rv s="6">
    <fb>45540</fb>
    <v>11</v>
  </rv>
  <rv s="6">
    <fb>45541</fb>
    <v>11</v>
  </rv>
  <rv s="6">
    <fb>45544</fb>
    <v>11</v>
  </rv>
  <rv s="6">
    <fb>45545</fb>
    <v>11</v>
  </rv>
  <rv s="6">
    <fb>45546</fb>
    <v>11</v>
  </rv>
  <rv s="6">
    <fb>45547</fb>
    <v>11</v>
  </rv>
  <rv s="6">
    <fb>45548</fb>
    <v>11</v>
  </rv>
  <rv s="6">
    <fb>45551</fb>
    <v>11</v>
  </rv>
  <rv s="6">
    <fb>45552</fb>
    <v>11</v>
  </rv>
  <rv s="6">
    <fb>45553</fb>
    <v>11</v>
  </rv>
  <rv s="6">
    <fb>45554</fb>
    <v>11</v>
  </rv>
  <rv s="6">
    <fb>45555</fb>
    <v>11</v>
  </rv>
  <rv s="6">
    <fb>45558</fb>
    <v>11</v>
  </rv>
  <rv s="6">
    <fb>45559</fb>
    <v>11</v>
  </rv>
  <rv s="6">
    <fb>45560</fb>
    <v>11</v>
  </rv>
  <rv s="6">
    <fb>45561</fb>
    <v>11</v>
  </rv>
  <rv s="6">
    <fb>45562</fb>
    <v>11</v>
  </rv>
  <rv s="6">
    <fb>45565</fb>
    <v>11</v>
  </rv>
  <rv s="6">
    <fb>45566</fb>
    <v>11</v>
  </rv>
  <rv s="6">
    <fb>45567</fb>
    <v>11</v>
  </rv>
  <rv s="6">
    <fb>45568</fb>
    <v>11</v>
  </rv>
  <rv s="6">
    <fb>45569</fb>
    <v>11</v>
  </rv>
  <rv s="6">
    <fb>45572</fb>
    <v>11</v>
  </rv>
  <rv s="6">
    <fb>45573</fb>
    <v>11</v>
  </rv>
  <rv s="6">
    <fb>45574</fb>
    <v>11</v>
  </rv>
  <rv s="6">
    <fb>45575</fb>
    <v>11</v>
  </rv>
  <rv s="6">
    <fb>45576</fb>
    <v>11</v>
  </rv>
  <rv s="6">
    <fb>45579</fb>
    <v>11</v>
  </rv>
  <rv s="6">
    <fb>45580</fb>
    <v>11</v>
  </rv>
  <rv s="6">
    <fb>45581</fb>
    <v>11</v>
  </rv>
  <rv s="6">
    <fb>45582</fb>
    <v>11</v>
  </rv>
  <rv s="6">
    <fb>45583</fb>
    <v>11</v>
  </rv>
  <rv s="6">
    <fb>45586</fb>
    <v>11</v>
  </rv>
  <rv s="6">
    <fb>45587</fb>
    <v>11</v>
  </rv>
  <rv s="6">
    <fb>45588</fb>
    <v>11</v>
  </rv>
  <rv s="6">
    <fb>45589</fb>
    <v>11</v>
  </rv>
  <rv s="6">
    <fb>45590</fb>
    <v>11</v>
  </rv>
  <rv s="6">
    <fb>45593</fb>
    <v>11</v>
  </rv>
  <rv s="6">
    <fb>45594</fb>
    <v>11</v>
  </rv>
  <rv s="6">
    <fb>45595</fb>
    <v>11</v>
  </rv>
  <rv s="6">
    <fb>45596</fb>
    <v>11</v>
  </rv>
  <rv s="6">
    <fb>45597</fb>
    <v>11</v>
  </rv>
  <rv s="6">
    <fb>45600</fb>
    <v>11</v>
  </rv>
  <rv s="6">
    <fb>45601</fb>
    <v>11</v>
  </rv>
  <rv s="6">
    <fb>45602</fb>
    <v>11</v>
  </rv>
  <rv s="6">
    <fb>45603</fb>
    <v>11</v>
  </rv>
  <rv s="6">
    <fb>45604</fb>
    <v>11</v>
  </rv>
  <rv s="6">
    <fb>45607</fb>
    <v>11</v>
  </rv>
  <rv s="6">
    <fb>45608</fb>
    <v>11</v>
  </rv>
  <rv s="6">
    <fb>45609</fb>
    <v>11</v>
  </rv>
  <rv s="6">
    <fb>45610</fb>
    <v>11</v>
  </rv>
  <rv s="6">
    <fb>45611</fb>
    <v>11</v>
  </rv>
  <rv s="6">
    <fb>45614</fb>
    <v>11</v>
  </rv>
  <rv s="6">
    <fb>45615</fb>
    <v>11</v>
  </rv>
  <rv s="6">
    <fb>45616</fb>
    <v>11</v>
  </rv>
  <rv s="6">
    <fb>45617</fb>
    <v>11</v>
  </rv>
  <rv s="6">
    <fb>45618</fb>
    <v>11</v>
  </rv>
  <rv s="6">
    <fb>45621</fb>
    <v>11</v>
  </rv>
  <rv s="6">
    <fb>45622</fb>
    <v>11</v>
  </rv>
  <rv s="6">
    <fb>45623</fb>
    <v>11</v>
  </rv>
  <rv s="6">
    <fb>45625</fb>
    <v>11</v>
  </rv>
  <rv s="6">
    <fb>45628</fb>
    <v>11</v>
  </rv>
  <rv s="6">
    <fb>45629</fb>
    <v>11</v>
  </rv>
  <rv s="6">
    <fb>45630</fb>
    <v>11</v>
  </rv>
  <rv s="6">
    <fb>45631</fb>
    <v>11</v>
  </rv>
  <rv s="6">
    <fb>45632</fb>
    <v>11</v>
  </rv>
  <rv s="6">
    <fb>45635</fb>
    <v>11</v>
  </rv>
  <rv s="6">
    <fb>45636</fb>
    <v>11</v>
  </rv>
  <rv s="6">
    <fb>45637</fb>
    <v>11</v>
  </rv>
  <rv s="6">
    <fb>45638</fb>
    <v>11</v>
  </rv>
  <rv s="6">
    <fb>45639</fb>
    <v>11</v>
  </rv>
  <rv s="6">
    <fb>45642</fb>
    <v>11</v>
  </rv>
  <rv s="6">
    <fb>45643</fb>
    <v>11</v>
  </rv>
  <rv s="6">
    <fb>45644</fb>
    <v>11</v>
  </rv>
  <rv s="6">
    <fb>45645</fb>
    <v>11</v>
  </rv>
  <rv s="6">
    <fb>45646</fb>
    <v>11</v>
  </rv>
  <rv s="6">
    <fb>45649</fb>
    <v>11</v>
  </rv>
  <rv s="6">
    <fb>45650</fb>
    <v>11</v>
  </rv>
  <rv s="6">
    <fb>45652</fb>
    <v>11</v>
  </rv>
  <rv s="6">
    <fb>45653</fb>
    <v>11</v>
  </rv>
  <rv s="6">
    <fb>45656</fb>
    <v>11</v>
  </rv>
  <rv s="6">
    <fb>45657</fb>
    <v>11</v>
  </rv>
  <rv s="6">
    <fb>45659</fb>
    <v>11</v>
  </rv>
  <rv s="6">
    <fb>45660</fb>
    <v>11</v>
  </rv>
  <rv s="6">
    <fb>45663</fb>
    <v>11</v>
  </rv>
  <rv s="6">
    <fb>45664</fb>
    <v>11</v>
  </rv>
  <rv s="6">
    <fb>45665</fb>
    <v>11</v>
  </rv>
  <rv s="6">
    <fb>45667</fb>
    <v>11</v>
  </rv>
  <rv s="6">
    <fb>45670</fb>
    <v>11</v>
  </rv>
  <rv s="6">
    <fb>45671</fb>
    <v>11</v>
  </rv>
  <rv s="6">
    <fb>45672</fb>
    <v>11</v>
  </rv>
  <rv s="6">
    <fb>45673</fb>
    <v>11</v>
  </rv>
  <rv s="6">
    <fb>45674</fb>
    <v>11</v>
  </rv>
  <rv s="6">
    <fb>45678</fb>
    <v>11</v>
  </rv>
  <rv s="6">
    <fb>45679</fb>
    <v>11</v>
  </rv>
  <rv s="6">
    <fb>45680</fb>
    <v>11</v>
  </rv>
  <rv s="6">
    <fb>45681</fb>
    <v>11</v>
  </rv>
  <rv s="6">
    <fb>45684</fb>
    <v>11</v>
  </rv>
  <rv s="6">
    <fb>45685</fb>
    <v>11</v>
  </rv>
  <rv s="6">
    <fb>45686</fb>
    <v>11</v>
  </rv>
  <rv s="6">
    <fb>45687</fb>
    <v>11</v>
  </rv>
  <rv s="6">
    <fb>45688</fb>
    <v>11</v>
  </rv>
  <rv s="6">
    <fb>45691</fb>
    <v>11</v>
  </rv>
  <rv s="6">
    <fb>45692</fb>
    <v>11</v>
  </rv>
  <rv s="6">
    <fb>45693</fb>
    <v>11</v>
  </rv>
  <rv s="6">
    <fb>45694</fb>
    <v>11</v>
  </rv>
  <rv s="6">
    <fb>45695</fb>
    <v>11</v>
  </rv>
  <rv s="6">
    <fb>45698</fb>
    <v>11</v>
  </rv>
  <rv s="6">
    <fb>45699</fb>
    <v>11</v>
  </rv>
  <rv s="6">
    <fb>45700</fb>
    <v>11</v>
  </rv>
  <rv s="6">
    <fb>45701</fb>
    <v>11</v>
  </rv>
  <rv s="6">
    <fb>45702</fb>
    <v>11</v>
  </rv>
  <rv s="6">
    <fb>45706</fb>
    <v>11</v>
  </rv>
  <rv s="6">
    <fb>142.19999999999999</fb>
    <v>12</v>
  </rv>
  <rv s="6">
    <fb>143.84</fb>
    <v>12</v>
  </rv>
  <rv s="6">
    <fb>145.32</fb>
    <v>12</v>
  </rv>
  <rv s="6">
    <fb>145.29</fb>
    <v>12</v>
  </rv>
  <rv s="6">
    <fb>138.75</fb>
    <v>12</v>
  </rv>
  <rv s="6">
    <fb>140.1</fb>
    <v>12</v>
  </rv>
  <rv s="6">
    <fb>137.43</fb>
    <v>12</v>
  </rv>
  <rv s="6">
    <fb>139.78</fb>
    <v>12</v>
  </rv>
  <rv s="6">
    <fb>138.08000000000001</fb>
    <v>12</v>
  </rv>
  <rv s="6">
    <fb>134.19999999999999</fb>
    <v>12</v>
  </rv>
  <rv s="6">
    <fb>133.78</fb>
    <v>12</v>
  </rv>
  <rv s="6">
    <fb>132.56</fb>
    <v>12</v>
  </rv>
  <rv s="6">
    <fb>135.24</fb>
    <v>12</v>
  </rv>
  <rv s="6">
    <fb>136.29</fb>
    <v>12</v>
  </rv>
  <rv s="6">
    <fb>138.94</fb>
    <v>12</v>
  </rv>
  <rv s="6">
    <fb>139.62</fb>
    <v>12</v>
  </rv>
  <rv s="6">
    <fb>140.77000000000001</fb>
    <v>12</v>
  </rv>
  <rv s="6">
    <fb>144.34</fb>
    <v>12</v>
  </rv>
  <rv s="6">
    <fb>142.16999999999999</fb>
    <v>12</v>
  </rv>
  <rv s="6">
    <fb>148.47999999999999</fb>
    <v>12</v>
  </rv>
  <rv s="6">
    <fb>147.91999999999999</fb>
    <v>12</v>
  </rv>
  <rv s="6">
    <fb>149.68</fb>
    <v>12</v>
  </rv>
  <rv s="6">
    <fb>148.74</fb>
    <v>12</v>
  </rv>
  <rv s="6">
    <fb>151.77000000000001</fb>
    <v>12</v>
  </rv>
  <rv s="6">
    <fb>151.15</fb>
    <v>12</v>
  </rv>
  <rv s="6">
    <fb>151.69999999999999</fb>
    <v>12</v>
  </rv>
  <rv s="6">
    <fb>151.94</fb>
    <v>12</v>
  </rv>
  <rv s="6">
    <fb>152.26</fb>
    <v>12</v>
  </rv>
  <rv s="6">
    <fb>156.5</fb>
    <v>12</v>
  </rv>
  <rv s="6">
    <fb>155.87</fb>
    <v>12</v>
  </rv>
  <rv s="6">
    <fb>156.37</fb>
    <v>12</v>
  </rv>
  <rv s="6">
    <fb>153.94</fb>
    <v>12</v>
  </rv>
  <rv s="6">
    <fb>156.13999999999999</fb>
    <v>12</v>
  </rv>
  <rv s="6">
    <fb>158.13999999999999</fb>
    <v>12</v>
  </rv>
  <rv s="6">
    <fb>157.66</fb>
    <v>12</v>
  </rv>
  <rv s="6">
    <fb>160.79</fb>
    <v>12</v>
  </rv>
  <rv s="6">
    <fb>159.19</fb>
    <v>12</v>
  </rv>
  <rv s="6">
    <fb>156.33000000000001</fb>
    <v>12</v>
  </rv>
  <rv s="6">
    <fb>156</fb>
    <v>12</v>
  </rv>
  <rv s="6">
    <fb>156.88</fb>
    <v>12</v>
  </rv>
  <rv s="6">
    <fb>157.46</fb>
    <v>12</v>
  </rv>
  <rv s="6">
    <fb>155.72</fb>
    <v>12</v>
  </rv>
  <rv s="6">
    <fb>157.94999999999999</fb>
    <v>12</v>
  </rv>
  <rv s="6">
    <fb>159.91999999999999</fb>
    <v>12</v>
  </rv>
  <rv s="6">
    <fb>161.1</fb>
    <v>12</v>
  </rv>
  <rv s="6">
    <fb>173.69</fb>
    <v>12</v>
  </rv>
  <rv s="6">
    <fb>167.9</fb>
    <v>12</v>
  </rv>
  <rv s="6">
    <fb>164.64</fb>
    <v>12</v>
  </rv>
  <rv s="6">
    <fb>165.57</fb>
    <v>12</v>
  </rv>
  <rv s="6">
    <fb>168.46</fb>
    <v>12</v>
  </rv>
  <rv s="6">
    <fb>168.99</fb>
    <v>12</v>
  </rv>
  <rv s="6">
    <fb>169.83</fb>
    <v>12</v>
  </rv>
  <rv s="6">
    <fb>172.98</fb>
    <v>12</v>
  </rv>
  <rv s="6">
    <fb>171.16</fb>
    <v>12</v>
  </rv>
  <rv s="6">
    <fb>171.58</fb>
    <v>12</v>
  </rv>
  <rv s="6">
    <fb>170.29</fb>
    <v>12</v>
  </rv>
  <rv s="6">
    <fb>170.9</fb>
    <v>12</v>
  </rv>
  <rv s="6">
    <fb>171.93</fb>
    <v>12</v>
  </rv>
  <rv s="6">
    <fb>173.88</fb>
    <v>12</v>
  </rv>
  <rv s="6">
    <fb>175.43</fb>
    <v>12</v>
  </rv>
  <rv s="6">
    <fb>177.29</fb>
    <v>12</v>
  </rv>
  <rv s="6">
    <fb>178.46</fb>
    <v>12</v>
  </rv>
  <rv s="6">
    <fb>179.54</fb>
    <v>12</v>
  </rv>
  <rv s="6">
    <fb>178</fb>
    <v>12</v>
  </rv>
  <rv s="6">
    <fb>175.06</fb>
    <v>12</v>
  </rv>
  <rv s="6">
    <fb>176.33</fb>
    <v>12</v>
  </rv>
  <rv s="6">
    <fb>178.02</fb>
    <v>12</v>
  </rv>
  <rv s="6">
    <fb>177.4</fb>
    <v>12</v>
  </rv>
  <rv s="6">
    <fb>173.56</fb>
    <v>12</v>
  </rv>
  <rv s="6">
    <fb>173.96</fb>
    <v>12</v>
  </rv>
  <rv s="6">
    <fb>174.42</fb>
    <v>12</v>
  </rv>
  <rv s="6">
    <fb>175.13</fb>
    <v>12</v>
  </rv>
  <rv s="6">
    <fb>177.07</fb>
    <v>12</v>
  </rv>
  <rv s="6">
    <fb>178.35</fb>
    <v>12</v>
  </rv>
  <rv s="6">
    <fb>175.95</fb>
    <v>12</v>
  </rv>
  <rv s="6">
    <fb>176.63</fb>
    <v>12</v>
  </rv>
  <rv s="6">
    <fb>178.19</fb>
    <v>12</v>
  </rv>
  <rv s="6">
    <fb>179.56</fb>
    <v>12</v>
  </rv>
  <rv s="6">
    <fb>176.74</fb>
    <v>12</v>
  </rv>
  <rv s="6">
    <fb>178.37</fb>
    <v>12</v>
  </rv>
  <rv s="6">
    <fb>178.78</fb>
    <v>12</v>
  </rv>
  <rv s="6">
    <fb>176.45</fb>
    <v>12</v>
  </rv>
  <rv s="6">
    <fb>177.71</fb>
    <v>12</v>
  </rv>
  <rv s="6">
    <fb>180.26</fb>
    <v>12</v>
  </rv>
  <rv s="6">
    <fb>180.79</fb>
    <v>12</v>
  </rv>
  <rv s="6">
    <fb>185.58</fb>
    <v>12</v>
  </rv>
  <rv s="6">
    <fb>185.37</fb>
    <v>12</v>
  </rv>
  <rv s="6">
    <fb>186.86</fb>
    <v>12</v>
  </rv>
  <rv s="6">
    <fb>183.42</fb>
    <v>12</v>
  </rv>
  <rv s="6">
    <fb>184.49</fb>
    <v>12</v>
  </rv>
  <rv s="6">
    <fb>186.61</fb>
    <v>12</v>
  </rv>
  <rv s="6">
    <fb>187.39</fb>
    <v>12</v>
  </rv>
  <rv s="6">
    <fb>191.96</fb>
    <v>12</v>
  </rv>
  <rv s="6">
    <fb>190.48</fb>
    <v>12</v>
  </rv>
  <rv s="6">
    <fb>190.44</fb>
    <v>12</v>
  </rv>
  <rv s="6">
    <fb>192.66</fb>
    <v>12</v>
  </rv>
  <rv s="6">
    <fb>187.3</fb>
    <v>12</v>
  </rv>
  <rv s="6">
    <fb>186.78</fb>
    <v>12</v>
  </rv>
  <rv s="6">
    <fb>188.19</fb>
    <v>12</v>
  </rv>
  <rv s="6">
    <fb>185.5</fb>
    <v>12</v>
  </rv>
  <rv s="6">
    <fb>182.62</fb>
    <v>12</v>
  </rv>
  <rv s="6">
    <fb>179.22</fb>
    <v>12</v>
  </rv>
  <rv s="6">
    <fb>179.39</fb>
    <v>12</v>
  </rv>
  <rv s="6">
    <fb>183.35</fb>
    <v>12</v>
  </rv>
  <rv s="6">
    <fb>183.6</fb>
    <v>12</v>
  </rv>
  <rv s="6">
    <fb>174.37</fb>
    <v>12</v>
  </rv>
  <rv s="6">
    <fb>169.16</fb>
    <v>12</v>
  </rv>
  <rv s="6">
    <fb>168.68</fb>
    <v>12</v>
  </rv>
  <rv s="6">
    <fb>171.13</fb>
    <v>12</v>
  </rv>
  <rv s="6">
    <fb>171.86</fb>
    <v>12</v>
  </rv>
  <rv s="6">
    <fb>173.15</fb>
    <v>12</v>
  </rv>
  <rv s="6">
    <fb>172.45</fb>
    <v>12</v>
  </rv>
  <rv s="6">
    <fb>168.4</fb>
    <v>12</v>
  </rv>
  <rv s="6">
    <fb>160.63999999999999</fb>
    <v>12</v>
  </rv>
  <rv s="6">
    <fb>160.54</fb>
    <v>12</v>
  </rv>
  <rv s="6">
    <fb>160.75</fb>
    <v>12</v>
  </rv>
  <rv s="6">
    <fb>163.84</fb>
    <v>12</v>
  </rv>
  <rv s="6">
    <fb>165.39</fb>
    <v>12</v>
  </rv>
  <rv s="6">
    <fb>163.95</fb>
    <v>12</v>
  </rv>
  <rv s="6">
    <fb>165.93</fb>
    <v>12</v>
  </rv>
  <rv s="6">
    <fb>162.03</fb>
    <v>12</v>
  </rv>
  <rv s="6">
    <fb>163.16999999999999</fb>
    <v>12</v>
  </rv>
  <rv s="6">
    <fb>164.74</fb>
    <v>12</v>
  </rv>
  <rv s="6">
    <fb>168.96</fb>
    <v>12</v>
  </rv>
  <rv s="6">
    <fb>167.63</fb>
    <v>12</v>
  </rv>
  <rv s="6">
    <fb>165.49</fb>
    <v>12</v>
  </rv>
  <rv s="6">
    <fb>167.43</fb>
    <v>12</v>
  </rv>
  <rv s="6">
    <fb>167.93</fb>
    <v>12</v>
  </rv>
  <rv s="6">
    <fb>166.38</fb>
    <v>12</v>
  </rv>
  <rv s="6">
    <fb>164.5</fb>
    <v>12</v>
  </rv>
  <rv s="6">
    <fb>163.4</fb>
    <v>12</v>
  </rv>
  <rv s="6">
    <fb>165.11</fb>
    <v>12</v>
  </rv>
  <rv s="6">
    <fb>158.61000000000001</fb>
    <v>12</v>
  </rv>
  <rv s="6">
    <fb>157.81</fb>
    <v>12</v>
  </rv>
  <rv s="6">
    <fb>158.6</fb>
    <v>12</v>
  </rv>
  <rv s="6">
    <fb>152.13</fb>
    <v>12</v>
  </rv>
  <rv s="6">
    <fb>149.54</fb>
    <v>12</v>
  </rv>
  <rv s="6">
    <fb>150.01</fb>
    <v>12</v>
  </rv>
  <rv s="6">
    <fb>152.15</fb>
    <v>12</v>
  </rv>
  <rv s="6">
    <fb>155.54</fb>
    <v>12</v>
  </rv>
  <rv s="6">
    <fb>158.37</fb>
    <v>12</v>
  </rv>
  <rv s="6">
    <fb>158.99</fb>
    <v>12</v>
  </rv>
  <rv s="6">
    <fb>160.28</fb>
    <v>12</v>
  </rv>
  <rv s="6">
    <fb>160.81</fb>
    <v>12</v>
  </rv>
  <rv s="6">
    <fb>163.24</fb>
    <v>12</v>
  </rv>
  <rv s="6">
    <fb>163.07</fb>
    <v>12</v>
  </rv>
  <rv s="6">
    <fb>163.63999999999999</fb>
    <v>12</v>
  </rv>
  <rv s="6">
    <fb>162.99</fb>
    <v>12</v>
  </rv>
  <rv s="6">
    <fb>163.83000000000001</fb>
    <v>12</v>
  </rv>
  <rv s="6">
    <fb>165.29</fb>
    <v>12</v>
  </rv>
  <rv s="6">
    <fb>167.19</fb>
    <v>12</v>
  </rv>
  <rv s="6">
    <fb>168.42</fb>
    <v>12</v>
  </rv>
  <rv s="6">
    <fb>167.31</fb>
    <v>12</v>
  </rv>
  <rv s="6">
    <fb>167.21</fb>
    <v>12</v>
  </rv>
  <rv s="6">
    <fb>168.56</fb>
    <v>12</v>
  </rv>
  <rv s="6">
    <fb>164.39</fb>
    <v>12</v>
  </rv>
  <rv s="6">
    <fb>165.7</fb>
    <v>12</v>
  </rv>
  <rv s="6">
    <fb>163.06</fb>
    <v>12</v>
  </rv>
  <rv s="6">
    <fb>163.18</fb>
    <v>12</v>
  </rv>
  <rv s="6">
    <fb>164.52</fb>
    <v>12</v>
  </rv>
  <rv s="6">
    <fb>166.35</fb>
    <v>12</v>
  </rv>
  <rv s="6">
    <fb>166.9</fb>
    <v>12</v>
  </rv>
  <rv s="6">
    <fb>166.74</fb>
    <v>12</v>
  </rv>
  <rv s="6">
    <fb>164.51</fb>
    <v>12</v>
  </rv>
  <rv s="6">
    <fb>165.05</fb>
    <v>12</v>
  </rv>
  <rv s="6">
    <fb>165.8</fb>
    <v>12</v>
  </rv>
  <rv s="6">
    <fb>166.82</fb>
    <v>12</v>
  </rv>
  <rv s="6">
    <fb>164.48</fb>
    <v>12</v>
  </rv>
  <rv s="6">
    <fb>164.53</fb>
    <v>12</v>
  </rv>
  <rv s="6">
    <fb>166.99</fb>
    <v>12</v>
  </rv>
  <rv s="6">
    <fb>168.34</fb>
    <v>12</v>
  </rv>
  <rv s="6">
    <fb>171.14</fb>
    <v>12</v>
  </rv>
  <rv s="6">
    <fb>176.14</fb>
    <v>12</v>
  </rv>
  <rv s="6">
    <fb>172.69</fb>
    <v>12</v>
  </rv>
  <rv s="6">
    <fb>172.65</fb>
    <v>12</v>
  </rv>
  <rv s="6">
    <fb>170.68</fb>
    <v>12</v>
  </rv>
  <rv s="6">
    <fb>171.41</fb>
    <v>12</v>
  </rv>
  <rv s="6">
    <fb>178.33</fb>
    <v>12</v>
  </rv>
  <rv s="6">
    <fb>182.28</fb>
    <v>12</v>
  </rv>
  <rv s="6">
    <fb>179.86</fb>
    <v>12</v>
  </rv>
  <rv s="6">
    <fb>181.97</fb>
    <v>12</v>
  </rv>
  <rv s="6">
    <fb>183.32</fb>
    <v>12</v>
  </rv>
  <rv s="6">
    <fb>180.49</fb>
    <v>12</v>
  </rv>
  <rv s="6">
    <fb>177.35</fb>
    <v>12</v>
  </rv>
  <rv s="6">
    <fb>173.89</fb>
    <v>12</v>
  </rv>
  <rv s="6">
    <fb>176.8</fb>
    <v>12</v>
  </rv>
  <rv s="6">
    <fb>179.58</fb>
    <v>12</v>
  </rv>
  <rv s="6">
    <fb>177.33</fb>
    <v>12</v>
  </rv>
  <rv s="6">
    <fb>169.24</fb>
    <v>12</v>
  </rv>
  <rv s="6">
    <fb>166.57</fb>
    <v>12</v>
  </rv>
  <rv s="6">
    <fb>169.43</fb>
    <v>12</v>
  </rv>
  <rv s="6">
    <fb>170.62</fb>
    <v>12</v>
  </rv>
  <rv s="6">
    <fb>170.82</fb>
    <v>12</v>
  </rv>
  <rv s="6">
    <fb>170.49</fb>
    <v>12</v>
  </rv>
  <rv s="6">
    <fb>173.02</fb>
    <v>12</v>
  </rv>
  <rv s="6">
    <fb>176.09</fb>
    <v>12</v>
  </rv>
  <rv s="6">
    <fb>174.31</fb>
    <v>12</v>
  </rv>
  <rv s="6">
    <fb>176.49</fb>
    <v>12</v>
  </rv>
  <rv s="6">
    <fb>177.1</fb>
    <v>12</v>
  </rv>
  <rv s="6">
    <fb>186.53</fb>
    <v>12</v>
  </rv>
  <rv s="6">
    <fb>196.71</fb>
    <v>12</v>
  </rv>
  <rv s="6">
    <fb>193.63</fb>
    <v>12</v>
  </rv>
  <rv s="6">
    <fb>191.38</fb>
    <v>12</v>
  </rv>
  <rv s="6">
    <fb>198.16</fb>
    <v>12</v>
  </rv>
  <rv s="6">
    <fb>197.12</fb>
    <v>12</v>
  </rv>
  <rv s="6">
    <fb>190.15</fb>
    <v>12</v>
  </rv>
  <rv s="6">
    <fb>189.7</fb>
    <v>12</v>
  </rv>
  <rv s="6">
    <fb>192.96</fb>
    <v>12</v>
  </rv>
  <rv s="6">
    <fb>195.99</fb>
    <v>12</v>
  </rv>
  <rv s="6">
    <fb>197.57</fb>
    <v>12</v>
  </rv>
  <rv s="6">
    <fb>197.1</fb>
    <v>12</v>
  </rv>
  <rv s="6">
    <fb>194.04</fb>
    <v>12</v>
  </rv>
  <rv s="6">
    <fb>192.69</fb>
    <v>12</v>
  </rv>
  <rv s="6">
    <fb>190.63</fb>
    <v>12</v>
  </rv>
  <rv s="6">
    <fb>193.13</fb>
    <v>12</v>
  </rv>
  <rv s="6">
    <fb>197.96</fb>
    <v>12</v>
  </rv>
  <rv s="6">
    <fb>195.39</fb>
    <v>12</v>
  </rv>
  <rv s="6">
    <fb>193.17</fb>
    <v>12</v>
  </rv>
  <rv s="6">
    <fb>192.29</fb>
    <v>12</v>
  </rv>
  <rv s="6">
    <fb>191.05</fb>
    <v>12</v>
  </rv>
  <rv s="6">
    <fb>196.98</fb>
    <v>12</v>
  </rv>
  <rv s="6">
    <fb>194.41</fb>
    <v>12</v>
  </rv>
  <rv s="6">
    <fb>197.55</fb>
    <v>12</v>
  </rv>
  <rv s="6">
    <fb>199.63</fb>
    <v>12</v>
  </rv>
  <rv s="6">
    <fb>200.03</fb>
    <v>12</v>
  </rv>
  <rv s="6">
    <fb>199.58</fb>
    <v>12</v>
  </rv>
  <rv s="6">
    <fb>201.9</fb>
    <v>12</v>
  </rv>
  <rv s="6">
    <fb>193.77</fb>
    <v>12</v>
  </rv>
  <rv s="6">
    <fb>197.07</fb>
    <v>12</v>
  </rv>
  <rv s="6">
    <fb>197.18</fb>
    <v>12</v>
  </rv>
  <rv s="6">
    <fb>202.63</fb>
    <v>12</v>
  </rv>
  <rv s="6">
    <fb>205.6</fb>
    <v>12</v>
  </rv>
  <rv s="6">
    <fb>202.64</fb>
    <v>12</v>
  </rv>
  <rv s="6">
    <fb>207.71</fb>
    <v>12</v>
  </rv>
  <rv s="6">
    <fb>193.3</fb>
    <v>12</v>
  </rv>
  <rv s="6">
    <fb>193.31</fb>
    <v>12</v>
  </rv>
  <rv s="6">
    <fb>187.14</fb>
    <v>12</v>
  </rv>
  <rv s="6">
    <fb>188.2</fb>
    <v>12</v>
  </rv>
  <rv s="6">
    <fb>187.07</fb>
    <v>12</v>
  </rv>
  <rv s="6">
    <fb>185.43</fb>
    <v>12</v>
  </rv>
  <rv s="6">
    <fb>187.88</fb>
    <v>12</v>
  </rv>
  <rv s="6">
    <fb>186.87</fb>
    <v>12</v>
  </rv>
  <rv s="6">
    <fb>185.8</fb>
    <v>12</v>
  </rv>
  <rv s="6">
    <fb>167.08</fb>
    <v>12</v>
  </rv>
  <rv s="6">
    <fb>168.59</fb>
    <v>12</v>
  </rv>
  <rv s="6">
    <fb>174.58</fb>
    <v>12</v>
  </rv>
  <rv s="6">
    <fb>174.99</fb>
    <v>12</v>
  </rv>
  <rv s="6">
    <fb>174.73</fb>
    <v>12</v>
  </rv>
  <rv s="6">
    <fb>173.54</fb>
    <v>12</v>
  </rv>
  <rv s="6">
    <fb>173.16</fb>
    <v>12</v>
  </rv>
  <rv s="6">
    <fb>176.76</fb>
    <v>12</v>
  </rv>
  <rv s="6">
    <fb>178.22</fb>
    <v>12</v>
  </rv>
  <rv s="6">
    <fb>177.58</fb>
    <v>12</v>
  </rv>
  <rv s="6">
    <fb>174.12</fb>
    <v>12</v>
  </rv>
  <rv s="6">
    <fb>173.51</fb>
    <v>12</v>
  </rv>
  <rv s="6">
    <fb>176.82</fb>
    <v>12</v>
  </rv>
  <rv s="6">
    <fb>175.35</fb>
    <v>12</v>
  </rv>
  <rv s="6">
    <fb>171.96</fb>
    <v>12</v>
  </rv>
  <rv s="6">
    <fb>175.39</fb>
    <v>12</v>
  </rv>
  <rv s="6">
    <fb>176.55500000000001</fb>
    <v>12</v>
  </rv>
  <rv s="6">
    <fb>178.75</fb>
    <v>12</v>
  </rv>
  <rv s="6">
    <fb>174.48</fb>
    <v>12</v>
  </rv>
  <rv s="6">
    <fb>175.9</fb>
    <v>12</v>
  </rv>
  <rv s="6">
    <fb>178.15</fb>
    <v>12</v>
  </rv>
  <rv s="6">
    <fb>178.87</fb>
    <v>12</v>
  </rv>
  <rv s="6">
    <fb>179.71</fb>
    <v>12</v>
  </rv>
  <rv s="6">
    <fb>178.3</fb>
    <v>12</v>
  </rv>
  <rv s="6">
    <fb>179.83</fb>
    <v>12</v>
  </rv>
  <rv s="6">
    <fb>180.38</fb>
    <v>12</v>
  </rv>
  <rv s="6">
    <fb>180.97</fb>
    <v>12</v>
  </rv>
  <rv s="6">
    <fb>180.69</fb>
    <v>12</v>
  </rv>
  <rv s="6">
    <fb>182.41</fb>
    <v>12</v>
  </rv>
  <rv s="6">
    <fb>180</fb>
    <v>12</v>
  </rv>
  <rv s="6">
    <fb>185.07</fb>
    <v>12</v>
  </rv>
  <rv s="6">
    <fb>185.19</fb>
    <v>12</v>
  </rv>
  <rv s="6">
    <fb>185.67</fb>
    <v>12</v>
  </rv>
  <rv s="6">
    <fb>185.95</fb>
    <v>12</v>
  </rv>
  <rv s="6">
    <fb>189.05</fb>
    <v>12</v>
  </rv>
  <rv s="6">
    <fb>186.13</fb>
    <v>12</v>
  </rv>
  <rv s="6">
    <fb>183.62</fb>
    <v>12</v>
  </rv>
  <rv s="6">
    <fb>181.28</fb>
    <v>12</v>
  </rv>
  <rv s="6">
    <fb>174.63</fb>
    <v>12</v>
  </rv>
  <rv s="6">
    <fb>177.23</fb>
    <v>12</v>
  </rv>
  <rv s="6">
    <fb>176.59</fb>
    <v>12</v>
  </rv>
  <rv s="6">
    <fb>173.67</fb>
    <v>12</v>
  </rv>
  <rv s="6">
    <fb>179.62</fb>
    <v>12</v>
  </rv>
  <rv s="6">
    <fb>180.96</fb>
    <v>12</v>
  </rv>
  <rv s="6">
    <fb>175</fb>
    <v>12</v>
  </rv>
  <rv s="6">
    <fb>179</fb>
    <v>12</v>
  </rv>
  <rv s="6">
    <fb>184.72</fb>
    <v>12</v>
  </rv>
  <rv s="6">
    <fb>186.21</fb>
    <v>12</v>
  </rv>
  <rv s="6">
    <fb>188.7</fb>
    <v>12</v>
  </rv>
  <rv s="6">
    <fb>188.76</fb>
    <v>12</v>
  </rv>
  <rv s="6">
    <fb>188</fb>
    <v>12</v>
  </rv>
  <rv s="6">
    <fb>189.5</fb>
    <v>12</v>
  </rv>
  <rv s="6">
    <fb>187.48</fb>
    <v>12</v>
  </rv>
  <rv s="6">
    <fb>186.57</fb>
    <v>12</v>
  </rv>
  <rv s="6">
    <fb>185.99</fb>
    <v>12</v>
  </rv>
  <rv s="6">
    <fb>183.63</fb>
    <v>12</v>
  </rv>
  <rv s="6">
    <fb>184.7</fb>
    <v>12</v>
  </rv>
  <rv s="6">
    <fb>183.54</fb>
    <v>12</v>
  </rv>
  <rv s="6">
    <fb>183.15</fb>
    <v>12</v>
  </rv>
  <rv s="6">
    <fb>183.13</fb>
    <v>12</v>
  </rv>
  <rv s="6">
    <fb>181.05</fb>
    <v>12</v>
  </rv>
  <rv s="6">
    <fb>180.75</fb>
    <v>12</v>
  </rv>
  <rv s="6">
    <fb>182.15</fb>
    <v>12</v>
  </rv>
  <rv s="6">
    <fb>182.02</fb>
    <v>12</v>
  </rv>
  <rv s="6">
    <fb>179.32</fb>
    <v>12</v>
  </rv>
  <rv s="6">
    <fb>176.44</fb>
    <v>12</v>
  </rv>
  <rv s="6">
    <fb>178.34</fb>
    <v>12</v>
  </rv>
  <rv s="6">
    <fb>179.34</fb>
    <v>12</v>
  </rv>
  <rv s="6">
    <fb>185</fb>
    <v>12</v>
  </rv>
  <rv s="6">
    <fb>184.3</fb>
    <v>12</v>
  </rv>
  <rv s="6">
    <fb>187.06</fb>
    <v>12</v>
  </rv>
  <rv s="6">
    <fb>187.23</fb>
    <v>12</v>
  </rv>
  <rv s="6">
    <fb>186.89</fb>
    <v>12</v>
  </rv>
  <rv s="6">
    <fb>183.83</fb>
    <v>12</v>
  </rv>
  <rv s="6">
    <fb>183.66</fb>
    <v>12</v>
  </rv>
  <rv s="6">
    <fb>184.06</fb>
    <v>12</v>
  </rv>
  <rv s="6">
    <fb>182.81</fb>
    <v>12</v>
  </rv>
  <rv s="6">
    <fb>186.1</fb>
    <v>12</v>
  </rv>
  <rv s="6">
    <fb>189.08</fb>
    <v>12</v>
  </rv>
  <rv s="6">
    <fb>185.57</fb>
    <v>12</v>
  </rv>
  <rv s="6">
    <fb>186.34</fb>
    <v>12</v>
  </rv>
  <rv s="6">
    <fb>193.61</fb>
    <v>12</v>
  </rv>
  <rv s="6">
    <fb>197.85</fb>
    <v>12</v>
  </rv>
  <rv s="6">
    <fb>193.25</fb>
    <v>12</v>
  </rv>
  <rv s="6">
    <fb>197.2</fb>
    <v>12</v>
  </rv>
  <rv s="6">
    <fb>200</fb>
    <v>12</v>
  </rv>
  <rv s="6">
    <fb>197.59</fb>
    <v>12</v>
  </rv>
  <rv s="6">
    <fb>199.29</fb>
    <v>12</v>
  </rv>
  <rv s="6">
    <fb>199.34</fb>
    <v>12</v>
  </rv>
  <rv s="6">
    <fb>199.79</fb>
    <v>12</v>
  </rv>
  <rv s="6">
    <fb>195.05</fb>
    <v>12</v>
  </rv>
  <rv s="6">
    <fb>194.49</fb>
    <v>12</v>
  </rv>
  <rv s="6">
    <fb>192.72</fb>
    <v>12</v>
  </rv>
  <rv s="6">
    <fb>193.02</fb>
    <v>12</v>
  </rv>
  <rv s="6">
    <fb>187.93</fb>
    <v>12</v>
  </rv>
  <rv s="6">
    <fb>183.75</fb>
    <v>12</v>
  </rv>
  <rv s="6">
    <fb>182.55</fb>
    <v>12</v>
  </rv>
  <rv s="6">
    <fb>186.41</fb>
    <v>12</v>
  </rv>
  <rv s="6">
    <fb>180.83</fb>
    <v>12</v>
  </rv>
  <rv s="6">
    <fb>179.85</fb>
    <v>12</v>
  </rv>
  <rv s="6">
    <fb>182.5</fb>
    <v>12</v>
  </rv>
  <rv s="6">
    <fb>183.2</fb>
    <v>12</v>
  </rv>
  <rv s="6">
    <fb>181.71</fb>
    <v>12</v>
  </rv>
  <rv s="6">
    <fb>186.98</fb>
    <v>12</v>
  </rv>
  <rv s="6">
    <fb>184.07</fb>
    <v>12</v>
  </rv>
  <rv s="6">
    <fb>161.02000000000001</fb>
    <v>12</v>
  </rv>
  <rv s="6">
    <fb>161.93</fb>
    <v>12</v>
  </rv>
  <rv s="6">
    <fb>162.77000000000001</fb>
    <v>12</v>
  </rv>
  <rv s="6">
    <fb>166.94</fb>
    <v>12</v>
  </rv>
  <rv s="6">
    <fb>166.8</fb>
    <v>12</v>
  </rv>
  <rv s="6">
    <fb>170.23</fb>
    <v>12</v>
  </rv>
  <rv s="6">
    <fb>170.1</fb>
    <v>12</v>
  </rv>
  <rv s="6">
    <fb>177.59</fb>
    <v>12</v>
  </rv>
  <rv s="6">
    <fb>177.06</fb>
    <v>12</v>
  </rv>
  <rv s="6">
    <fb>178.88</fb>
    <v>12</v>
  </rv>
  <rv s="6">
    <fb>180.11</fb>
    <v>12</v>
  </rv>
  <rv s="6">
    <fb>176.13</fb>
    <v>12</v>
  </rv>
  <rv s="6">
    <fb>177.04</fb>
    <v>12</v>
  </rv>
  <rv s="6">
    <fb>175.5</fb>
    <v>12</v>
  </rv>
  <rv s="6">
    <fb>173.12</fb>
    <v>12</v>
  </rv>
  <rv s="6">
    <fb>170.8</fb>
    <v>12</v>
  </rv>
  <rv s="6">
    <fb>172.12</fb>
    <v>12</v>
  </rv>
  <rv s="6">
    <fb>178.5</fb>
    <v>12</v>
  </rv>
  <rv s="6">
    <fb>176.25</fb>
    <v>12</v>
  </rv>
  <rv s="6">
    <fb>173.33</fb>
    <v>12</v>
  </rv>
  <rv s="6">
    <fb>177.89</fb>
    <v>12</v>
  </rv>
  <rv s="6">
    <fb>171.39</fb>
    <v>12</v>
  </rv>
  <rv s="6">
    <fb>175.4</fb>
    <v>12</v>
  </rv>
  <rv s="6">
    <fb>179.55</fb>
    <v>12</v>
  </rv>
  <rv s="6">
    <fb>184.52</fb>
    <v>12</v>
  </rv>
  <rv s="6">
    <fb>187</fb>
    <v>12</v>
  </rv>
  <rv s="6">
    <fb>186.49</fb>
    <v>12</v>
  </rv>
  <rv s="6">
    <fb>184.89</fb>
    <v>12</v>
  </rv>
  <rv s="6">
    <fb>186.88</fb>
    <v>12</v>
  </rv>
  <rv s="6">
    <fb>186.43</fb>
    <v>12</v>
  </rv>
  <rv s="6">
    <fb>189.87</fb>
    <v>12</v>
  </rv>
  <rv s="6">
    <fb>191.6</fb>
    <v>12</v>
  </rv>
  <rv s="6">
    <fb>193.88</fb>
    <v>12</v>
  </rv>
  <rv s="6">
    <fb>193.96</fb>
    <v>12</v>
  </rv>
  <rv s="6">
    <fb>192.53</fb>
    <v>12</v>
  </rv>
  <rv s="6">
    <fb>191.16</fb>
    <v>12</v>
  </rv>
  <rv s="6">
    <fb>187.97</fb>
    <v>12</v>
  </rv>
  <rv s="6">
    <fb>186.33</fb>
    <v>12</v>
  </rv>
  <rv s="6">
    <fb>185.13</fb>
    <v>12</v>
  </rv>
  <rv s="6">
    <fb>184.76</fb>
    <v>12</v>
  </rv>
  <rv s="6">
    <fb>181.96</fb>
    <v>12</v>
  </rv>
  <rv s="6">
    <fb>186.51</fb>
    <v>12</v>
  </rv>
  <rv s="6">
    <fb>180.8</fb>
    <v>12</v>
  </rv>
  <rv s="6">
    <fb>182.72</fb>
    <v>12</v>
  </rv>
  <rv s="6">
    <fb>185.17</fb>
    <v>12</v>
  </rv>
  <rv s="6">
    <fb>186.65</fb>
    <v>12</v>
  </rv>
  <rv s="6">
    <fb>188.82</fb>
    <v>12</v>
  </rv>
  <rv s="6">
    <fb>187.54</fb>
    <v>12</v>
  </rv>
  <rv s="6">
    <fb>187.69</fb>
    <v>12</v>
  </rv>
  <rv s="6">
    <fb>187.53</fb>
    <v>12</v>
  </rv>
  <rv s="6">
    <fb>188.99</fb>
    <v>12</v>
  </rv>
  <rv s="6">
    <fb>189.07</fb>
    <v>12</v>
  </rv>
  <rv s="6">
    <fb>184.71</fb>
    <v>12</v>
  </rv>
  <rv s="6">
    <fb>186.38</fb>
    <v>12</v>
  </rv>
  <rv s="6">
    <fb>187.83</fb>
    <v>12</v>
  </rv>
  <rv s="6">
    <fb>188.39</fb>
    <v>12</v>
  </rv>
  <rv s="6">
    <fb>190.83</fb>
    <v>12</v>
  </rv>
  <rv s="6">
    <fb>192.73</fb>
    <v>12</v>
  </rv>
  <rv s="6">
    <fb>186.4</fb>
    <v>12</v>
  </rv>
  <rv s="6">
    <fb>197.93</fb>
    <v>12</v>
  </rv>
  <rv s="6">
    <fb>195.78</fb>
    <v>12</v>
  </rv>
  <rv s="6">
    <fb>199.5</fb>
    <v>12</v>
  </rv>
  <rv s="6">
    <fb>207.09</fb>
    <v>12</v>
  </rv>
  <rv s="6">
    <fb>210.05</fb>
    <v>12</v>
  </rv>
  <rv s="6">
    <fb>208.18</fb>
    <v>12</v>
  </rv>
  <rv s="6">
    <fb>206.84</fb>
    <v>12</v>
  </rv>
  <rv s="6">
    <fb>208.91</fb>
    <v>12</v>
  </rv>
  <rv s="6">
    <fb>214.1</fb>
    <v>12</v>
  </rv>
  <rv s="6">
    <fb>211.48</fb>
    <v>12</v>
  </rv>
  <rv s="6">
    <fb>202.61</fb>
    <v>12</v>
  </rv>
  <rv s="6">
    <fb>201.7</fb>
    <v>12</v>
  </rv>
  <rv s="6">
    <fb>204.61</fb>
    <v>12</v>
  </rv>
  <rv s="6">
    <fb>202.88</fb>
    <v>12</v>
  </rv>
  <rv s="6">
    <fb>198.38</fb>
    <v>12</v>
  </rv>
  <rv s="6">
    <fb>201.45</fb>
    <v>12</v>
  </rv>
  <rv s="6">
    <fb>207.86</fb>
    <v>12</v>
  </rv>
  <rv s="6">
    <fb>205.74</fb>
    <v>12</v>
  </rv>
  <rv s="6">
    <fb>207.89</fb>
    <v>12</v>
  </rv>
  <rv s="6">
    <fb>210.71</fb>
    <v>12</v>
  </rv>
  <rv s="6">
    <fb>213.44</fb>
    <v>12</v>
  </rv>
  <rv s="6">
    <fb>218.16</fb>
    <v>12</v>
  </rv>
  <rv s="6">
    <fb>220.55</fb>
    <v>12</v>
  </rv>
  <rv s="6">
    <fb>227.03</fb>
    <v>12</v>
  </rv>
  <rv s="6">
    <fb>226.09</fb>
    <v>12</v>
  </rv>
  <rv s="6">
    <fb>225.04</fb>
    <v>12</v>
  </rv>
  <rv s="6">
    <fb>230.26</fb>
    <v>12</v>
  </rv>
  <rv s="6">
    <fb>228.97</fb>
    <v>12</v>
  </rv>
  <rv s="6">
    <fb>227.46</fb>
    <v>12</v>
  </rv>
  <rv s="6">
    <fb>232.93</fb>
    <v>12</v>
  </rv>
  <rv s="6">
    <fb>231.15</fb>
    <v>12</v>
  </rv>
  <rv s="6">
    <fb>220.52</fb>
    <v>12</v>
  </rv>
  <rv s="6">
    <fb>223.29</fb>
    <v>12</v>
  </rv>
  <rv s="6">
    <fb>224.92</fb>
    <v>12</v>
  </rv>
  <rv s="6">
    <fb>225.06</fb>
    <v>12</v>
  </rv>
  <rv s="6">
    <fb>229.05</fb>
    <v>12</v>
  </rv>
  <rv s="6">
    <fb>227.05</fb>
    <v>12</v>
  </rv>
  <rv s="6">
    <fb>223.75</fb>
    <v>12</v>
  </rv>
  <rv s="6">
    <fb>221.3</fb>
    <v>12</v>
  </rv>
  <rv s="6">
    <fb>219.39</fb>
    <v>12</v>
  </rv>
  <rv s="6">
    <fb>220.22</fb>
    <v>12</v>
  </rv>
  <rv s="6">
    <fb>224.19</fb>
    <v>12</v>
  </rv>
  <rv s="6">
    <fb>227.61</fb>
    <v>12</v>
  </rv>
  <rv s="6">
    <fb>222.11</fb>
    <v>12</v>
  </rv>
  <rv s="6">
    <fb>222.13</fb>
    <v>12</v>
  </rv>
  <rv s="6">
    <fb>218.94</fb>
    <v>12</v>
  </rv>
  <rv s="6">
    <fb>218.46</fb>
    <v>12</v>
  </rv>
  <rv s="6">
    <fb>217.76</fb>
    <v>12</v>
  </rv>
  <rv s="6">
    <fb>223.35</fb>
    <v>12</v>
  </rv>
  <rv s="6">
    <fb>220.66</fb>
    <v>12</v>
  </rv>
  <rv s="6">
    <fb>225.94</fb>
    <v>12</v>
  </rv>
  <rv s="6">
    <fb>230.71</fb>
    <v>12</v>
  </rv>
  <rv s="6">
    <fb>235.01</fb>
    <v>12</v>
  </rv>
  <rv s="6">
    <fb>235.42</fb>
    <v>12</v>
  </rv>
  <rv s="6">
    <fb>234.85</fb>
    <v>12</v>
  </rv>
  <rv s="6">
    <fb>238.15</fb>
    <v>12</v>
  </rv>
  <rv s="6">
    <fb>237.07</fb>
    <v>12</v>
  </rv>
  <rv s="6">
    <fb>234.64</fb>
    <v>12</v>
  </rv>
  <rv s="6">
    <fb>237.68</fb>
    <v>12</v>
  </rv>
  <rv s="6">
    <fb>237.42</fb>
    <v>12</v>
  </rv>
  <rv s="6">
    <fb>242.06</fb>
    <v>12</v>
  </rv>
  <rv s="6">
    <fb>236.17</fb>
    <v>12</v>
  </rv>
  <rv s="6">
    <fb>238.83</fb>
    <v>12</v>
  </rv>
  <rv s="6">
    <fb>229.15</fb>
    <v>12</v>
  </rv>
  <rv s="6">
    <fb>233.14</fb>
    <v>12</v>
  </rv>
  <rv s="6">
    <fb>232.76</fb>
    <v>12</v>
  </rv>
  <rv s="6">
    <fb>228.93</fb>
    <v>12</v>
  </rv>
  <rv s="6">
    <fb>230.37</fb>
    <v>12</v>
  </rv>
  <rv s="6">
    <fb>228.68</fb>
    <v>12</v>
  </rv>
  <rv s="6">
    <fb>226.65</fb>
    <v>12</v>
  </rv>
  <rv s="6">
    <fb>181.56</fb>
    <v>12</v>
  </rv>
  <rv s="6">
    <fb>182.32</fb>
    <v>12</v>
  </rv>
  <rv s="6">
    <fb>184.37</fb>
    <v>12</v>
  </rv>
  <rv s="6">
    <fb>182.52</fb>
    <v>12</v>
  </rv>
  <rv s="6">
    <fb>181.16</fb>
    <v>12</v>
  </rv>
  <rv s="6">
    <fb>182.63</fb>
    <v>12</v>
  </rv>
  <rv s="6">
    <fb>181.42</fb>
    <v>12</v>
  </rv>
  <rv s="6">
    <fb>179.66</fb>
    <v>12</v>
  </rv>
  <rv s="6">
    <fb>175.1</fb>
    <v>12</v>
  </rv>
  <rv s="6">
    <fb>170.12</fb>
    <v>12</v>
  </rv>
  <rv s="6">
    <fb>169.12</fb>
    <v>12</v>
  </rv>
  <rv s="6">
    <fb>169</fb>
    <v>12</v>
  </rv>
  <rv s="6">
    <fb>170.73</fb>
    <v>12</v>
  </rv>
  <rv s="6">
    <fb>172.75</fb>
    <v>12</v>
  </rv>
  <rv s="6">
    <fb>173.23</fb>
    <v>12</v>
  </rv>
  <rv s="6">
    <fb>173</fb>
    <v>12</v>
  </rv>
  <rv s="6">
    <fb>172.62</fb>
    <v>12</v>
  </rv>
  <rv s="6">
    <fb>173.72</fb>
    <v>12</v>
  </rv>
  <rv s="6">
    <fb>176.08</fb>
    <v>12</v>
  </rv>
  <rv s="6">
    <fb>178.67</fb>
    <v>12</v>
  </rv>
  <rv s="6">
    <fb>171.37</fb>
    <v>12</v>
  </rv>
  <rv s="6">
    <fb>172.28</fb>
    <v>12</v>
  </rv>
  <rv s="6">
    <fb>170.85</fb>
    <v>12</v>
  </rv>
  <rv s="6">
    <fb>169.71</fb>
    <v>12</v>
  </rv>
  <rv s="6">
    <fb>173.31</fb>
    <v>12</v>
  </rv>
  <rv s="6">
    <fb>171.48</fb>
    <v>12</v>
  </rv>
  <rv s="6">
    <fb>170.03</fb>
    <v>12</v>
  </rv>
  <rv s="6">
    <fb>168.84</fb>
    <v>12</v>
  </rv>
  <rv s="6">
    <fb>169.65</fb>
    <v>12</v>
  </rv>
  <rv s="6">
    <fb>168.82</fb>
    <v>12</v>
  </rv>
  <rv s="6">
    <fb>169.58</fb>
    <v>12</v>
  </rv>
  <rv s="6">
    <fb>168.45</fb>
    <v>12</v>
  </rv>
  <rv s="6">
    <fb>169.67</fb>
    <v>12</v>
  </rv>
  <rv s="6">
    <fb>167.78</fb>
    <v>12</v>
  </rv>
  <rv s="6">
    <fb>175.04</fb>
    <v>12</v>
  </rv>
  <rv s="6">
    <fb>176.55</fb>
    <v>12</v>
  </rv>
  <rv s="6">
    <fb>169.38</fb>
    <v>12</v>
  </rv>
  <rv s="6">
    <fb>168</fb>
    <v>12</v>
  </rv>
  <rv s="6">
    <fb>167.04</fb>
    <v>12</v>
  </rv>
  <rv s="6">
    <fb>165</fb>
    <v>12</v>
  </rv>
  <rv s="6">
    <fb>165.84</fb>
    <v>12</v>
  </rv>
  <rv s="6">
    <fb>169.02</fb>
    <v>12</v>
  </rv>
  <rv s="6">
    <fb>169.89</fb>
    <v>12</v>
  </rv>
  <rv s="6">
    <fb>169.3</fb>
    <v>12</v>
  </rv>
  <rv s="6">
    <fb>173.5</fb>
    <v>12</v>
  </rv>
  <rv s="6">
    <fb>170.33</fb>
    <v>12</v>
  </rv>
  <rv s="6">
    <fb>173.03</fb>
    <v>12</v>
  </rv>
  <rv s="6">
    <fb>183.38</fb>
    <v>12</v>
  </rv>
  <rv s="6">
    <fb>182.4</fb>
    <v>12</v>
  </rv>
  <rv s="6">
    <fb>182.74</fb>
    <v>12</v>
  </rv>
  <rv s="6">
    <fb>184.57</fb>
    <v>12</v>
  </rv>
  <rv s="6">
    <fb>183.05</fb>
    <v>12</v>
  </rv>
  <rv s="6">
    <fb>186.28</fb>
    <v>12</v>
  </rv>
  <rv s="6">
    <fb>187.43</fb>
    <v>12</v>
  </rv>
  <rv s="6">
    <fb>189.72</fb>
    <v>12</v>
  </rv>
  <rv s="6">
    <fb>189.84</fb>
    <v>12</v>
  </rv>
  <rv s="6">
    <fb>191.04</fb>
    <v>12</v>
  </rv>
  <rv s="6">
    <fb>192.35</fb>
    <v>12</v>
  </rv>
  <rv s="6">
    <fb>190.9</fb>
    <v>12</v>
  </rv>
  <rv s="6">
    <fb>189.98</fb>
    <v>12</v>
  </rv>
  <rv s="6">
    <fb>189.99</fb>
    <v>12</v>
  </rv>
  <rv s="6">
    <fb>190.29</fb>
    <v>12</v>
  </rv>
  <rv s="6">
    <fb>191.29</fb>
    <v>12</v>
  </rv>
  <rv s="6">
    <fb>192.25</fb>
    <v>12</v>
  </rv>
  <rv s="6">
    <fb>194.03</fb>
    <v>12</v>
  </rv>
  <rv s="6">
    <fb>194.35</fb>
    <v>12</v>
  </rv>
  <rv s="6">
    <fb>195.87</fb>
    <v>12</v>
  </rv>
  <rv s="6">
    <fb>194.48</fb>
    <v>12</v>
  </rv>
  <rv s="6">
    <fb>196.89</fb>
    <v>12</v>
  </rv>
  <rv s="6">
    <fb>193.12</fb>
    <v>12</v>
  </rv>
  <rv s="6">
    <fb>207.15</fb>
    <v>12</v>
  </rv>
  <rv s="6">
    <fb>213.07</fb>
    <v>12</v>
  </rv>
  <rv s="6">
    <fb>214.24</fb>
    <v>12</v>
  </rv>
  <rv s="6">
    <fb>212.49</fb>
    <v>12</v>
  </rv>
  <rv s="6">
    <fb>216.67</fb>
    <v>12</v>
  </rv>
  <rv s="6">
    <fb>214.29</fb>
    <v>12</v>
  </rv>
  <rv s="6">
    <fb>209.68</fb>
    <v>12</v>
  </rv>
  <rv s="6">
    <fb>207.49</fb>
    <v>12</v>
  </rv>
  <rv s="6">
    <fb>208.14</fb>
    <v>12</v>
  </rv>
  <rv s="6">
    <fb>209.07</fb>
    <v>12</v>
  </rv>
  <rv s="6">
    <fb>213.25</fb>
    <v>12</v>
  </rv>
  <rv s="6">
    <fb>210.62</fb>
    <v>12</v>
  </rv>
  <rv s="6">
    <fb>216.75</fb>
    <v>12</v>
  </rv>
  <rv s="6">
    <fb>220.27</fb>
    <v>12</v>
  </rv>
  <rv s="6">
    <fb>221.55</fb>
    <v>12</v>
  </rv>
  <rv s="6">
    <fb>226.34</fb>
    <v>12</v>
  </rv>
  <rv s="6">
    <fb>227.82</fb>
    <v>12</v>
  </rv>
  <rv s="6">
    <fb>232.98</fb>
    <v>12</v>
  </rv>
  <rv s="6">
    <fb>227.57</fb>
    <v>12</v>
  </rv>
  <rv s="6">
    <fb>230.54</fb>
    <v>12</v>
  </rv>
  <rv s="6">
    <fb>234.4</fb>
    <v>12</v>
  </rv>
  <rv s="6">
    <fb>234.82</fb>
    <v>12</v>
  </rv>
  <rv s="6">
    <fb>228.88</fb>
    <v>12</v>
  </rv>
  <rv s="6">
    <fb>224.18</fb>
    <v>12</v>
  </rv>
  <rv s="6">
    <fb>224.31</fb>
    <v>12</v>
  </rv>
  <rv s="6">
    <fb>223.96</fb>
    <v>12</v>
  </rv>
  <rv s="6">
    <fb>225.01</fb>
    <v>12</v>
  </rv>
  <rv s="6">
    <fb>218.54</fb>
    <v>12</v>
  </rv>
  <rv s="6">
    <fb>217.49</fb>
    <v>12</v>
  </rv>
  <rv s="6">
    <fb>217.96</fb>
    <v>12</v>
  </rv>
  <rv s="6">
    <fb>218.24</fb>
    <v>12</v>
  </rv>
  <rv s="6">
    <fb>218.8</fb>
    <v>12</v>
  </rv>
  <rv s="6">
    <fb>222.08</fb>
    <v>12</v>
  </rv>
  <rv s="6">
    <fb>218.36</fb>
    <v>12</v>
  </rv>
  <rv s="6">
    <fb>219.86</fb>
    <v>12</v>
  </rv>
  <rv s="6">
    <fb>209.27</fb>
    <v>12</v>
  </rv>
  <rv s="6">
    <fb>207.23</fb>
    <v>12</v>
  </rv>
  <rv s="6">
    <fb>209.82</fb>
    <v>12</v>
  </rv>
  <rv s="6">
    <fb>213.31</fb>
    <v>12</v>
  </rv>
  <rv s="6">
    <fb>216.24</fb>
    <v>12</v>
  </rv>
  <rv s="6">
    <fb>217.53</fb>
    <v>12</v>
  </rv>
  <rv s="6">
    <fb>221.27</fb>
    <v>12</v>
  </rv>
  <rv s="6">
    <fb>221.72</fb>
    <v>12</v>
  </rv>
  <rv s="6">
    <fb>224.72</fb>
    <v>12</v>
  </rv>
  <rv s="6">
    <fb>226.05</fb>
    <v>12</v>
  </rv>
  <rv s="6">
    <fb>225.89</fb>
    <v>12</v>
  </rv>
  <rv s="6">
    <fb>226.51</fb>
    <v>12</v>
  </rv>
  <rv s="6">
    <fb>226.4</fb>
    <v>12</v>
  </rv>
  <rv s="6">
    <fb>224.53</fb>
    <v>12</v>
  </rv>
  <rv s="6">
    <fb>226.84</fb>
    <v>12</v>
  </rv>
  <rv s="6">
    <fb>227.18</fb>
    <v>12</v>
  </rv>
  <rv s="6">
    <fb>228.03</fb>
    <v>12</v>
  </rv>
  <rv s="6">
    <fb>226.49</fb>
    <v>12</v>
  </rv>
  <rv s="6">
    <fb>229.79</fb>
    <v>12</v>
  </rv>
  <rv s="6">
    <fb>229</fb>
    <v>12</v>
  </rv>
  <rv s="6">
    <fb>222.77</fb>
    <v>12</v>
  </rv>
  <rv s="6">
    <fb>220.85</fb>
    <v>12</v>
  </rv>
  <rv s="6">
    <fb>222.38</fb>
    <v>12</v>
  </rv>
  <rv s="6">
    <fb>220.82</fb>
    <v>12</v>
  </rv>
  <rv s="6">
    <fb>220.91</fb>
    <v>12</v>
  </rv>
  <rv s="6">
    <fb>220.11</fb>
    <v>12</v>
  </rv>
  <rv s="6">
    <fb>222.66</fb>
    <v>12</v>
  </rv>
  <rv s="6">
    <fb>222.5</fb>
    <v>12</v>
  </rv>
  <rv s="6">
    <fb>216.32</fb>
    <v>12</v>
  </rv>
  <rv s="6">
    <fb>216.79</fb>
    <v>12</v>
  </rv>
  <rv s="6">
    <fb>220.69</fb>
    <v>12</v>
  </rv>
  <rv s="6">
    <fb>228.87</fb>
    <v>12</v>
  </rv>
  <rv s="6">
    <fb>228.2</fb>
    <v>12</v>
  </rv>
  <rv s="6">
    <fb>226.47</fb>
    <v>12</v>
  </rv>
  <rv s="6">
    <fb>227.37</fb>
    <v>12</v>
  </rv>
  <rv s="6">
    <fb>226.37</fb>
    <v>12</v>
  </rv>
  <rv s="6">
    <fb>227.52</fb>
    <v>12</v>
  </rv>
  <rv s="6">
    <fb>227.79</fb>
    <v>12</v>
  </rv>
  <rv s="6">
    <fb>233</fb>
    <v>12</v>
  </rv>
  <rv s="6">
    <fb>226.21</fb>
    <v>12</v>
  </rv>
  <rv s="6">
    <fb>226.78</fb>
    <v>12</v>
  </rv>
  <rv s="6">
    <fb>225.67</fb>
    <v>12</v>
  </rv>
  <rv s="6">
    <fb>226.8</fb>
    <v>12</v>
  </rv>
  <rv s="6">
    <fb>221.69</fb>
    <v>12</v>
  </rv>
  <rv s="6">
    <fb>225.77</fb>
    <v>12</v>
  </rv>
  <rv s="6">
    <fb>229.54</fb>
    <v>12</v>
  </rv>
  <rv s="6">
    <fb>229.04</fb>
    <v>12</v>
  </rv>
  <rv s="6">
    <fb>227.55</fb>
    <v>12</v>
  </rv>
  <rv s="6">
    <fb>231.3</fb>
    <v>12</v>
  </rv>
  <rv s="6">
    <fb>233.85</fb>
    <v>12</v>
  </rv>
  <rv s="6">
    <fb>231.78</fb>
    <v>12</v>
  </rv>
  <rv s="6">
    <fb>232.15</fb>
    <v>12</v>
  </rv>
  <rv s="6">
    <fb>235</fb>
    <v>12</v>
  </rv>
  <rv s="6">
    <fb>236.48</fb>
    <v>12</v>
  </rv>
  <rv s="6">
    <fb>235.86</fb>
    <v>12</v>
  </rv>
  <rv s="6">
    <fb>230.76</fb>
    <v>12</v>
  </rv>
  <rv s="6">
    <fb>230.57</fb>
    <v>12</v>
  </rv>
  <rv s="6">
    <fb>231.41</fb>
    <v>12</v>
  </rv>
  <rv s="6">
    <fb>233.4</fb>
    <v>12</v>
  </rv>
  <rv s="6">
    <fb>233.67</fb>
    <v>12</v>
  </rv>
  <rv s="6">
    <fb>230.1</fb>
    <v>12</v>
  </rv>
  <rv s="6">
    <fb>225.91</fb>
    <v>12</v>
  </rv>
  <rv s="6">
    <fb>222.91</fb>
    <v>12</v>
  </rv>
  <rv s="6">
    <fb>222.01</fb>
    <v>12</v>
  </rv>
  <rv s="6">
    <fb>223.45</fb>
    <v>12</v>
  </rv>
  <rv s="6">
    <fb>222.72</fb>
    <v>12</v>
  </rv>
  <rv s="6">
    <fb>227.48</fb>
    <v>12</v>
  </rv>
  <rv s="6">
    <fb>226.96</fb>
    <v>12</v>
  </rv>
  <rv s="6">
    <fb>224.23</fb>
    <v>12</v>
  </rv>
  <rv s="6">
    <fb>225.12</fb>
    <v>12</v>
  </rv>
  <rv s="6">
    <fb>228.22</fb>
    <v>12</v>
  </rv>
  <rv s="6">
    <fb>225</fb>
    <v>12</v>
  </rv>
  <rv s="6">
    <fb>228.02</fb>
    <v>12</v>
  </rv>
  <rv s="6">
    <fb>228.28</fb>
    <v>12</v>
  </rv>
  <rv s="6">
    <fb>228.52</fb>
    <v>12</v>
  </rv>
  <rv s="6">
    <fb>229.87</fb>
    <v>12</v>
  </rv>
  <rv s="6">
    <fb>232.87</fb>
    <v>12</v>
  </rv>
  <rv s="6">
    <fb>235.06</fb>
    <v>12</v>
  </rv>
  <rv s="6">
    <fb>234.93</fb>
    <v>12</v>
  </rv>
  <rv s="6">
    <fb>237.33</fb>
    <v>12</v>
  </rv>
  <rv s="6">
    <fb>239.59</fb>
    <v>12</v>
  </rv>
  <rv s="6">
    <fb>242.65</fb>
    <v>12</v>
  </rv>
  <rv s="6">
    <fb>243.01</fb>
    <v>12</v>
  </rv>
  <rv s="6">
    <fb>243.04</fb>
    <v>12</v>
  </rv>
  <rv s="6">
    <fb>242.84</fb>
    <v>12</v>
  </rv>
  <rv s="6">
    <fb>246.75</fb>
    <v>12</v>
  </rv>
  <rv s="6">
    <fb>247.77</fb>
    <v>12</v>
  </rv>
  <rv s="6">
    <fb>246.49</fb>
    <v>12</v>
  </rv>
  <rv s="6">
    <fb>247.96</fb>
    <v>12</v>
  </rv>
  <rv s="6">
    <fb>248.13</fb>
    <v>12</v>
  </rv>
  <rv s="6">
    <fb>251.04</fb>
    <v>12</v>
  </rv>
  <rv s="6">
    <fb>253.48</fb>
    <v>12</v>
  </rv>
  <rv s="6">
    <fb>248.05</fb>
    <v>12</v>
  </rv>
  <rv s="6">
    <fb>249.79</fb>
    <v>12</v>
  </rv>
  <rv s="6">
    <fb>254.49</fb>
    <v>12</v>
  </rv>
  <rv s="6">
    <fb>255.27</fb>
    <v>12</v>
  </rv>
  <rv s="6">
    <fb>258.2</fb>
    <v>12</v>
  </rv>
  <rv s="6">
    <fb>259.02</fb>
    <v>12</v>
  </rv>
  <rv s="6">
    <fb>255.59</fb>
    <v>12</v>
  </rv>
  <rv s="6">
    <fb>252.2</fb>
    <v>12</v>
  </rv>
  <rv s="6">
    <fb>250.42</fb>
    <v>12</v>
  </rv>
  <rv s="6">
    <fb>243.85</fb>
    <v>12</v>
  </rv>
  <rv s="6">
    <fb>243.36</fb>
    <v>12</v>
  </rv>
  <rv s="6">
    <fb>245</fb>
    <v>12</v>
  </rv>
  <rv s="6">
    <fb>242.21</fb>
    <v>12</v>
  </rv>
  <rv s="6">
    <fb>242.7</fb>
    <v>12</v>
  </rv>
  <rv s="6">
    <fb>236.85</fb>
    <v>12</v>
  </rv>
  <rv s="6">
    <fb>233.28</fb>
    <v>12</v>
  </rv>
  <rv s="6">
    <fb>237.87</fb>
    <v>12</v>
  </rv>
  <rv s="6">
    <fb>228.26</fb>
    <v>12</v>
  </rv>
  <rv s="6">
    <fb>229.98</fb>
    <v>12</v>
  </rv>
  <rv s="6">
    <fb>222.64</fb>
    <v>12</v>
  </rv>
  <rv s="6">
    <fb>223.83</fb>
    <v>12</v>
  </rv>
  <rv s="6">
    <fb>223.66</fb>
    <v>12</v>
  </rv>
  <rv s="6">
    <fb>222.78</fb>
    <v>12</v>
  </rv>
  <rv s="6">
    <fb>229.86</fb>
    <v>12</v>
  </rv>
  <rv s="6">
    <fb>238.26</fb>
    <v>12</v>
  </rv>
  <rv s="6">
    <fb>239.36</fb>
    <v>12</v>
  </rv>
  <rv s="6">
    <fb>237.59</fb>
    <v>12</v>
  </rv>
  <rv s="6">
    <fb>236</fb>
    <v>12</v>
  </rv>
  <rv s="6">
    <fb>228.01</fb>
    <v>12</v>
  </rv>
  <rv s="6">
    <fb>232.8</fb>
    <v>12</v>
  </rv>
  <rv s="6">
    <fb>232.47</fb>
    <v>12</v>
  </rv>
  <rv s="6">
    <fb>233.22</fb>
    <v>12</v>
  </rv>
  <rv s="6">
    <fb>227.63</fb>
    <v>12</v>
  </rv>
  <rv s="6">
    <fb>227.65</fb>
    <v>12</v>
  </rv>
  <rv s="6">
    <fb>232.62</fb>
    <v>12</v>
  </rv>
  <rv s="6">
    <fb>236.87</fb>
    <v>12</v>
  </rv>
  <rv s="6">
    <fb>241.53</fb>
    <v>12</v>
  </rv>
  <rv s="6">
    <fb>244.6</fb>
    <v>12</v>
  </rv>
  <rv s="6">
    <fb>244.47</fb>
    <v>12</v>
  </rv>
  <rv s="6">
    <fb>471.75</fb>
    <v>12</v>
  </rv>
  <rv s="6">
    <fb>468.03</fb>
    <v>12</v>
  </rv>
  <rv s="6">
    <fb>486.13</fb>
    <v>12</v>
  </rv>
  <rv s="6">
    <fb>484.03</fb>
    <v>12</v>
  </rv>
  <rv s="6">
    <fb>481.74</fb>
    <v>12</v>
  </rv>
  <rv s="6">
    <fb>487.05</fb>
    <v>12</v>
  </rv>
  <rv s="6">
    <fb>484.02</fb>
    <v>12</v>
  </rv>
  <rv s="6">
    <fb>490.13</fb>
    <v>12</v>
  </rv>
  <rv s="6">
    <fb>502.3</fb>
    <v>12</v>
  </rv>
  <rv s="6">
    <fb>498.19</fb>
    <v>12</v>
  </rv>
  <rv s="6">
    <fb>490.22</fb>
    <v>12</v>
  </rv>
  <rv s="6">
    <fb>496.09</fb>
    <v>12</v>
  </rv>
  <rv s="6">
    <fb>512.19000000000005</fb>
    <v>12</v>
  </rv>
  <rv s="6">
    <fb>505.95</fb>
    <v>12</v>
  </rv>
  <rv s="6">
    <fb>483.59</fb>
    <v>12</v>
  </rv>
  <rv s="6">
    <fb>499.75</fb>
    <v>12</v>
  </rv>
  <rv s="6">
    <fb>495.57</fb>
    <v>12</v>
  </rv>
  <rv s="6">
    <fb>491.83</fb>
    <v>12</v>
  </rv>
  <rv s="6">
    <fb>484.1</fb>
    <v>12</v>
  </rv>
  <rv s="6">
    <fb>496.98</fb>
    <v>12</v>
  </rv>
  <rv s="6">
    <fb>496.24</fb>
    <v>12</v>
  </rv>
  <rv s="6">
    <fb>505.52</fb>
    <v>12</v>
  </rv>
  <rv s="6">
    <fb>507.76</fb>
    <v>12</v>
  </rv>
  <rv s="6">
    <fb>509.58</fb>
    <v>12</v>
  </rv>
  <rv s="6">
    <fb>503.02</fb>
    <v>12</v>
  </rv>
  <rv s="6">
    <fb>495.89</fb>
    <v>12</v>
  </rv>
  <rv s="6">
    <fb>493.86</fb>
    <v>12</v>
  </rv>
  <rv s="6">
    <fb>485.58</fb>
    <v>12</v>
  </rv>
  <rv s="6">
    <fb>491.35</fb>
    <v>12</v>
  </rv>
  <rv s="6">
    <fb>497.37</fb>
    <v>12</v>
  </rv>
  <rv s="6">
    <fb>506.74</fb>
    <v>12</v>
  </rv>
  <rv s="6">
    <fb>510.92</fb>
    <v>12</v>
  </rv>
  <rv s="6">
    <fb>527.34</fb>
    <v>12</v>
  </rv>
  <rv s="6">
    <fb>519.25</fb>
    <v>12</v>
  </rv>
  <rv s="6">
    <fb>516.9</fb>
    <v>12</v>
  </rv>
  <rv s="6">
    <fb>519.83000000000004</fb>
    <v>12</v>
  </rv>
  <rv s="6">
    <fb>523.16</fb>
    <v>12</v>
  </rv>
  <rv s="6">
    <fb>511.9</fb>
    <v>12</v>
  </rv>
  <rv s="6">
    <fb>500.23</fb>
    <v>12</v>
  </rv>
  <rv s="6">
    <fb>499.76</fb>
    <v>12</v>
  </rv>
  <rv s="6">
    <fb>494.17</fb>
    <v>12</v>
  </rv>
  <rv s="6">
    <fb>501.8</fb>
    <v>12</v>
  </rv>
  <rv s="6">
    <fb>481.07</fb>
    <v>12</v>
  </rv>
  <rv s="6">
    <fb>481.73</fb>
    <v>12</v>
  </rv>
  <rv s="6">
    <fb>496.1</fb>
    <v>12</v>
  </rv>
  <rv s="6">
    <fb>493.5</fb>
    <v>12</v>
  </rv>
  <rv s="6">
    <fb>441.38</fb>
    <v>12</v>
  </rv>
  <rv s="6">
    <fb>443.29</fb>
    <v>12</v>
  </rv>
  <rv s="6">
    <fb>432.62</fb>
    <v>12</v>
  </rv>
  <rv s="6">
    <fb>430.17</fb>
    <v>12</v>
  </rv>
  <rv s="6">
    <fb>439.19</fb>
    <v>12</v>
  </rv>
  <rv s="6">
    <fb>441.68</fb>
    <v>12</v>
  </rv>
  <rv s="6">
    <fb>451.96</fb>
    <v>12</v>
  </rv>
  <rv s="6">
    <fb>465.68</fb>
    <v>12</v>
  </rv>
  <rv s="6">
    <fb>468.24</fb>
    <v>12</v>
  </rv>
  <rv s="6">
    <fb>472.6</fb>
    <v>12</v>
  </rv>
  <rv s="6">
    <fb>475.42</fb>
    <v>12</v>
  </rv>
  <rv s="6">
    <fb>476.2</fb>
    <v>12</v>
  </rv>
  <rv s="6">
    <fb>468.01</fb>
    <v>12</v>
  </rv>
  <rv s="6">
    <fb>471.85</fb>
    <v>12</v>
  </rv>
  <rv s="6">
    <fb>481.54</fb>
    <v>12</v>
  </rv>
  <rv s="6">
    <fb>473.23</fb>
    <v>12</v>
  </rv>
  <rv s="6">
    <fb>471.91</fb>
    <v>12</v>
  </rv>
  <rv s="6">
    <fb>468.84</fb>
    <v>12</v>
  </rv>
  <rv s="6">
    <fb>464.63</fb>
    <v>12</v>
  </rv>
  <rv s="6">
    <fb>467.78</fb>
    <v>12</v>
  </rv>
  <rv s="6">
    <fb>465.78</fb>
    <v>12</v>
  </rv>
  <rv s="6">
    <fb>478.22</fb>
    <v>12</v>
  </rv>
  <rv s="6">
    <fb>479.92</fb>
    <v>12</v>
  </rv>
  <rv s="6">
    <fb>474.36</fb>
    <v>12</v>
  </rv>
  <rv s="6">
    <fb>467.05</fb>
    <v>12</v>
  </rv>
  <rv s="6">
    <fb>466.83</fb>
    <v>12</v>
  </rv>
  <rv s="6">
    <fb>477.49</fb>
    <v>12</v>
  </rv>
  <rv s="6">
    <fb>476.99</fb>
    <v>12</v>
  </rv>
  <rv s="6">
    <fb>495.06</fb>
    <v>12</v>
  </rv>
  <rv s="6">
    <fb>493.76</fb>
    <v>12</v>
  </rv>
  <rv s="6">
    <fb>492.96</fb>
    <v>12</v>
  </rv>
  <rv s="6">
    <fb>502.6</fb>
    <v>12</v>
  </rv>
  <rv s="6">
    <fb>507.47</fb>
    <v>12</v>
  </rv>
  <rv s="6">
    <fb>508.84</fb>
    <v>12</v>
  </rv>
  <rv s="6">
    <fb>504.1</fb>
    <v>12</v>
  </rv>
  <rv s="6">
    <fb>504.16</fb>
    <v>12</v>
  </rv>
  <rv s="6">
    <fb>506.63</fb>
    <v>12</v>
  </rv>
  <rv s="6">
    <fb>499.49</fb>
    <v>12</v>
  </rv>
  <rv s="6">
    <fb>501.7</fb>
    <v>12</v>
  </rv>
  <rv s="6">
    <fb>494.78</fb>
    <v>12</v>
  </rv>
  <rv s="6">
    <fb>498.91</fb>
    <v>12</v>
  </rv>
  <rv s="6">
    <fb>510.6</fb>
    <v>12</v>
  </rv>
  <rv s="6">
    <fb>513.12</fb>
    <v>12</v>
  </rv>
  <rv s="6">
    <fb>519.55999999999995</fb>
    <v>12</v>
  </rv>
  <rv s="6">
    <fb>504.22</fb>
    <v>12</v>
  </rv>
  <rv s="6">
    <fb>504.68</fb>
    <v>12</v>
  </rv>
  <rv s="6">
    <fb>509.5</fb>
    <v>12</v>
  </rv>
  <rv s="6">
    <fb>509.96</fb>
    <v>12</v>
  </rv>
  <rv s="6">
    <fb>539.91</fb>
    <v>12</v>
  </rv>
  <rv s="6">
    <fb>529.32000000000005</fb>
    <v>12</v>
  </rv>
  <rv s="6">
    <fb>530</fb>
    <v>12</v>
  </rv>
  <rv s="6">
    <fb>534.69000000000005</fb>
    <v>12</v>
  </rv>
  <rv s="6">
    <fb>512.70000000000005</fb>
    <v>12</v>
  </rv>
  <rv s="6">
    <fb>498.87</fb>
    <v>12</v>
  </rv>
  <rv s="6">
    <fb>496.16</fb>
    <v>12</v>
  </rv>
  <rv s="6">
    <fb>489.79</fb>
    <v>12</v>
  </rv>
  <rv s="6">
    <fb>461.99</fb>
    <v>12</v>
  </rv>
  <rv s="6">
    <fb>475.85</fb>
    <v>12</v>
  </rv>
  <rv s="6">
    <fb>476.79</fb>
    <v>12</v>
  </rv>
  <rv s="6">
    <fb>487.4</fb>
    <v>12</v>
  </rv>
  <rv s="6">
    <fb>488.69</fb>
    <v>12</v>
  </rv>
  <rv s="6">
    <fb>461.27</fb>
    <v>12</v>
  </rv>
  <rv s="6">
    <fb>453.41</fb>
    <v>12</v>
  </rv>
  <rv s="6">
    <fb>465.7</fb>
    <v>12</v>
  </rv>
  <rv s="6">
    <fb>465.71</fb>
    <v>12</v>
  </rv>
  <rv s="6">
    <fb>463.19</fb>
    <v>12</v>
  </rv>
  <rv s="6">
    <fb>474.83</fb>
    <v>12</v>
  </rv>
  <rv s="6">
    <fb>497.74</fb>
    <v>12</v>
  </rv>
  <rv s="6">
    <fb>488.14</fb>
    <v>12</v>
  </rv>
  <rv s="6">
    <fb>475.73</fb>
    <v>12</v>
  </rv>
  <rv s="6">
    <fb>494.09</fb>
    <v>12</v>
  </rv>
  <rv s="6">
    <fb>488.92</fb>
    <v>12</v>
  </rv>
  <rv s="6">
    <fb>509.63</fb>
    <v>12</v>
  </rv>
  <rv s="6">
    <fb>517.77</fb>
    <v>12</v>
  </rv>
  <rv s="6">
    <fb>515.95000000000005</fb>
    <v>12</v>
  </rv>
  <rv s="6">
    <fb>528.54</fb>
    <v>12</v>
  </rv>
  <rv s="6">
    <fb>526.76</fb>
    <v>12</v>
  </rv>
  <rv s="6">
    <fb>537.33000000000004</fb>
    <v>12</v>
  </rv>
  <rv s="6">
    <fb>527.41999999999996</fb>
    <v>12</v>
  </rv>
  <rv s="6">
    <fb>529.28</fb>
    <v>12</v>
  </rv>
  <rv s="6">
    <fb>526.73</fb>
    <v>12</v>
  </rv>
  <rv s="6">
    <fb>535.16</fb>
    <v>12</v>
  </rv>
  <rv s="6">
    <fb>531.92999999999995</fb>
    <v>12</v>
  </rv>
  <rv s="6">
    <fb>528</fb>
    <v>12</v>
  </rv>
  <rv s="6">
    <fb>521.12</fb>
    <v>12</v>
  </rv>
  <rv s="6">
    <fb>519.1</fb>
    <v>12</v>
  </rv>
  <rv s="6">
    <fb>516.78</fb>
    <v>12</v>
  </rv>
  <rv s="6">
    <fb>518.22</fb>
    <v>12</v>
  </rv>
  <rv s="6">
    <fb>521.30999999999995</fb>
    <v>12</v>
  </rv>
  <rv s="6">
    <fb>511.76</fb>
    <v>12</v>
  </rv>
  <rv s="6">
    <fb>512.74</fb>
    <v>12</v>
  </rv>
  <rv s="6">
    <fb>516.86</fb>
    <v>12</v>
  </rv>
  <rv s="6">
    <fb>500.27</fb>
    <v>12</v>
  </rv>
  <rv s="6">
    <fb>504.79</fb>
    <v>12</v>
  </rv>
  <rv s="6">
    <fb>511.83</fb>
    <v>12</v>
  </rv>
  <rv s="6">
    <fb>525.6</fb>
    <v>12</v>
  </rv>
  <rv s="6">
    <fb>524.62</fb>
    <v>12</v>
  </rv>
  <rv s="6">
    <fb>533.28</fb>
    <v>12</v>
  </rv>
  <rv s="6">
    <fb>536.31500000000005</fb>
    <v>12</v>
  </rv>
  <rv s="6">
    <fb>537.95000000000005</fb>
    <v>12</v>
  </rv>
  <rv s="6">
    <fb>559.1</fb>
    <v>12</v>
  </rv>
  <rv s="6">
    <fb>561.35</fb>
    <v>12</v>
  </rv>
  <rv s="6">
    <fb>564.41</fb>
    <v>12</v>
  </rv>
  <rv s="6">
    <fb>563.33000000000004</fb>
    <v>12</v>
  </rv>
  <rv s="6">
    <fb>568.30999999999995</fb>
    <v>12</v>
  </rv>
  <rv s="6">
    <fb>567.84</fb>
    <v>12</v>
  </rv>
  <rv s="6">
    <fb>567.36</fb>
    <v>12</v>
  </rv>
  <rv s="6">
    <fb>572.44000000000005</fb>
    <v>12</v>
  </rv>
  <rv s="6">
    <fb>576.47</fb>
    <v>12</v>
  </rv>
  <rv s="6">
    <fb>572.80999999999995</fb>
    <v>12</v>
  </rv>
  <rv s="6">
    <fb>582.77</fb>
    <v>12</v>
  </rv>
  <rv s="6">
    <fb>595.94000000000005</fb>
    <v>12</v>
  </rv>
  <rv s="6">
    <fb>584.78</fb>
    <v>12</v>
  </rv>
  <rv s="6">
    <fb>592.89</fb>
    <v>12</v>
  </rv>
  <rv s="6">
    <fb>590.51</fb>
    <v>12</v>
  </rv>
  <rv s="6">
    <fb>583.83000000000004</fb>
    <v>12</v>
  </rv>
  <rv s="6">
    <fb>589.95000000000005</fb>
    <v>12</v>
  </rv>
  <rv s="6">
    <fb>590.41999999999996</fb>
    <v>12</v>
  </rv>
  <rv s="6">
    <fb>586.27</fb>
    <v>12</v>
  </rv>
  <rv s="6">
    <fb>576.79</fb>
    <v>12</v>
  </rv>
  <rv s="6">
    <fb>576.92999999999995</fb>
    <v>12</v>
  </rv>
  <rv s="6">
    <fb>575.16</fb>
    <v>12</v>
  </rv>
  <rv s="6">
    <fb>582.01</fb>
    <v>12</v>
  </rv>
  <rv s="6">
    <fb>563.69000000000005</fb>
    <v>12</v>
  </rv>
  <rv s="6">
    <fb>567.78</fb>
    <v>12</v>
  </rv>
  <rv s="6">
    <fb>573.25</fb>
    <v>12</v>
  </rv>
  <rv s="6">
    <fb>578.16</fb>
    <v>12</v>
  </rv>
  <rv s="6">
    <fb>593.28</fb>
    <v>12</v>
  </rv>
  <rv s="6">
    <fb>591.79999999999995</fb>
    <v>12</v>
  </rv>
  <rv s="6">
    <fb>567.58000000000004</fb>
    <v>12</v>
  </rv>
  <rv s="6">
    <fb>567.16</fb>
    <v>12</v>
  </rv>
  <rv s="6">
    <fb>560.67999999999995</fb>
    <v>12</v>
  </rv>
  <rv s="6">
    <fb>572.42999999999995</fb>
    <v>12</v>
  </rv>
  <rv s="6">
    <fb>572.04999999999995</fb>
    <v>12</v>
  </rv>
  <rv s="6">
    <fb>591.70000000000005</fb>
    <v>12</v>
  </rv>
  <rv s="6">
    <fb>589.34</fb>
    <v>12</v>
  </rv>
  <rv s="6">
    <fb>583.16999999999996</fb>
    <v>12</v>
  </rv>
  <rv s="6">
    <fb>584.82000000000005</fb>
    <v>12</v>
  </rv>
  <rv s="6">
    <fb>580</fb>
    <v>12</v>
  </rv>
  <rv s="6">
    <fb>577.16</fb>
    <v>12</v>
  </rv>
  <rv s="6">
    <fb>554.08000000000004</fb>
    <v>12</v>
  </rv>
  <rv s="6">
    <fb>554.4</fb>
    <v>12</v>
  </rv>
  <rv s="6">
    <fb>561.09</fb>
    <v>12</v>
  </rv>
  <rv s="6">
    <fb>565.52</fb>
    <v>12</v>
  </rv>
  <rv s="6">
    <fb>563.09</fb>
    <v>12</v>
  </rv>
  <rv s="6">
    <fb>559.14</fb>
    <v>12</v>
  </rv>
  <rv s="6">
    <fb>565.11</fb>
    <v>12</v>
  </rv>
  <rv s="6">
    <fb>573.54</fb>
    <v>12</v>
  </rv>
  <rv s="6">
    <fb>569.20000000000005</fb>
    <v>12</v>
  </rv>
  <rv s="6">
    <fb>574.32000000000005</fb>
    <v>12</v>
  </rv>
  <rv s="6">
    <fb>592.83000000000004</fb>
    <v>12</v>
  </rv>
  <rv s="6">
    <fb>613.65</fb>
    <v>12</v>
  </rv>
  <rv s="6">
    <fb>613.78</fb>
    <v>12</v>
  </rv>
  <rv s="6">
    <fb>608.92999999999995</fb>
    <v>12</v>
  </rv>
  <rv s="6">
    <fb>623.77</fb>
    <v>12</v>
  </rv>
  <rv s="6">
    <fb>613.57000000000005</fb>
    <v>12</v>
  </rv>
  <rv s="6">
    <fb>619.32000000000005</fb>
    <v>12</v>
  </rv>
  <rv s="6">
    <fb>632.67999999999995</fb>
    <v>12</v>
  </rv>
  <rv s="6">
    <fb>630.79</fb>
    <v>12</v>
  </rv>
  <rv s="6">
    <fb>620.35</fb>
    <v>12</v>
  </rv>
  <rv s="6">
    <fb>624.24</fb>
    <v>12</v>
  </rv>
  <rv s="6">
    <fb>619.44000000000005</fb>
    <v>12</v>
  </rv>
  <rv s="6">
    <fb>597.19000000000005</fb>
    <v>12</v>
  </rv>
  <rv s="6">
    <fb>595.57000000000005</fb>
    <v>12</v>
  </rv>
  <rv s="6">
    <fb>585.25</fb>
    <v>12</v>
  </rv>
  <rv s="6">
    <fb>599.85</fb>
    <v>12</v>
  </rv>
  <rv s="6">
    <fb>607.75</fb>
    <v>12</v>
  </rv>
  <rv s="6">
    <fb>603.35</fb>
    <v>12</v>
  </rv>
  <rv s="6">
    <fb>599.80999999999995</fb>
    <v>12</v>
  </rv>
  <rv s="6">
    <fb>591.24</fb>
    <v>12</v>
  </rv>
  <rv s="6">
    <fb>585.51</fb>
    <v>12</v>
  </rv>
  <rv s="6">
    <fb>599.24</fb>
    <v>12</v>
  </rv>
  <rv s="6">
    <fb>604.63</fb>
    <v>12</v>
  </rv>
  <rv s="6">
    <fb>630.20000000000005</fb>
    <v>12</v>
  </rv>
  <rv s="6">
    <fb>617.89</fb>
    <v>12</v>
  </rv>
  <rv s="6">
    <fb>610.72</fb>
    <v>12</v>
  </rv>
  <rv s="6">
    <fb>615.86</fb>
    <v>12</v>
  </rv>
  <rv s="6">
    <fb>608.33000000000004</fb>
    <v>12</v>
  </rv>
  <rv s="6">
    <fb>594.25</fb>
    <v>12</v>
  </rv>
  <rv s="6">
    <fb>617.12</fb>
    <v>12</v>
  </rv>
  <rv s="6">
    <fb>611.29999999999995</fb>
    <v>12</v>
  </rv>
  <rv s="6">
    <fb>612.77</fb>
    <v>12</v>
  </rv>
  <rv s="6">
    <fb>616.46</fb>
    <v>12</v>
  </rv>
  <rv s="6">
    <fb>623.5</fb>
    <v>12</v>
  </rv>
  <rv s="6">
    <fb>636.45000000000005</fb>
    <v>12</v>
  </rv>
  <rv s="6">
    <fb>647.49</fb>
    <v>12</v>
  </rv>
  <rv s="6">
    <fb>659.88</fb>
    <v>12</v>
  </rv>
  <rv s="6">
    <fb>674.33</fb>
    <v>12</v>
  </rv>
  <rv s="6">
    <fb>676.49</fb>
    <v>12</v>
  </rv>
  <rv s="6">
    <fb>687</fb>
    <v>12</v>
  </rv>
  <rv s="6">
    <fb>689.18</fb>
    <v>12</v>
  </rv>
  <rv s="6">
    <fb>697.46</fb>
    <v>12</v>
  </rv>
  <rv s="6">
    <fb>704.19</fb>
    <v>12</v>
  </rv>
  <rv s="6">
    <fb>704.87</fb>
    <v>12</v>
  </rv>
  <rv s="6">
    <fb>711.99</fb>
    <v>12</v>
  </rv>
  <rv s="6">
    <fb>714.52</fb>
    <v>12</v>
  </rv>
  <rv s="6">
    <fb>717.4</fb>
    <v>12</v>
  </rv>
  <rv s="6">
    <fb>719.8</fb>
    <v>12</v>
  </rv>
  <rv s="6">
    <fb>725.38</fb>
    <v>12</v>
  </rv>
  <rv s="6">
    <fb>728.56</fb>
    <v>12</v>
  </rv>
  <rv s="6">
    <fb>736.67</fb>
    <v>12</v>
  </rv>
  <rv s="6">
    <fb>716.37</fb>
    <v>12</v>
  </rv>
  <rv s="6">
    <fb>402.79</fb>
    <v>12</v>
  </rv>
  <rv s="6">
    <fb>402.18</fb>
    <v>12</v>
  </rv>
  <rv s="6">
    <fb>411.65</fb>
    <v>12</v>
  </rv>
  <rv s="6">
    <fb>410.34</fb>
    <v>12</v>
  </rv>
  <rv s="6">
    <fb>407.54</fb>
    <v>12</v>
  </rv>
  <rv s="6">
    <fb>407.48</fb>
    <v>12</v>
  </rv>
  <rv s="6">
    <fb>407.72</fb>
    <v>12</v>
  </rv>
  <rv s="6">
    <fb>413.64</fb>
    <v>12</v>
  </rv>
  <rv s="6">
    <fb>415.5</fb>
    <v>12</v>
  </rv>
  <rv s="6">
    <fb>414.92</fb>
    <v>12</v>
  </rv>
  <rv s="6">
    <fb>402.65</fb>
    <v>12</v>
  </rv>
  <rv s="6">
    <fb>402.09</fb>
    <v>12</v>
  </rv>
  <rv s="6">
    <fb>409.14</fb>
    <v>12</v>
  </rv>
  <rv s="6">
    <fb>406.22</fb>
    <v>12</v>
  </rv>
  <rv s="6">
    <fb>404.52</fb>
    <v>12</v>
  </rv>
  <rv s="6">
    <fb>415.28</fb>
    <v>12</v>
  </rv>
  <rv s="6">
    <fb>415.1</fb>
    <v>12</v>
  </rv>
  <rv s="6">
    <fb>425.22</fb>
    <v>12</v>
  </rv>
  <rv s="6">
    <fb>416.42</fb>
    <v>12</v>
  </rv>
  <rv s="6">
    <fb>417.32</fb>
    <v>12</v>
  </rv>
  <rv s="6">
    <fb>421.41</fb>
    <v>12</v>
  </rv>
  <rv s="6">
    <fb>425.23</fb>
    <v>12</v>
  </rv>
  <rv s="6">
    <fb>429.37</fb>
    <v>12</v>
  </rv>
  <rv s="6">
    <fb>428.74</fb>
    <v>12</v>
  </rv>
  <rv s="6">
    <fb>422.86</fb>
    <v>12</v>
  </rv>
  <rv s="6">
    <fb>421.65</fb>
    <v>12</v>
  </rv>
  <rv s="6">
    <fb>421.43</fb>
    <v>12</v>
  </rv>
  <rv s="6">
    <fb>420.72</fb>
    <v>12</v>
  </rv>
  <rv s="6">
    <fb>424.57</fb>
    <v>12</v>
  </rv>
  <rv s="6">
    <fb>421.44</fb>
    <v>12</v>
  </rv>
  <rv s="6">
    <fb>420.45</fb>
    <v>12</v>
  </rv>
  <rv s="6">
    <fb>417.88</fb>
    <v>12</v>
  </rv>
  <rv s="6">
    <fb>425.52</fb>
    <v>12</v>
  </rv>
  <rv s="6">
    <fb>424.59</fb>
    <v>12</v>
  </rv>
  <rv s="6">
    <fb>426.28</fb>
    <v>12</v>
  </rv>
  <rv s="6">
    <fb>423.26</fb>
    <v>12</v>
  </rv>
  <rv s="6">
    <fb>427.93</fb>
    <v>12</v>
  </rv>
  <rv s="6">
    <fb>421.9</fb>
    <v>12</v>
  </rv>
  <rv s="6">
    <fb>414.58</fb>
    <v>12</v>
  </rv>
  <rv s="6">
    <fb>411.84</fb>
    <v>12</v>
  </rv>
  <rv s="6">
    <fb>404.27</fb>
    <v>12</v>
  </rv>
  <rv s="6">
    <fb>399.12</fb>
    <v>12</v>
  </rv>
  <rv s="6">
    <fb>400.96</fb>
    <v>12</v>
  </rv>
  <rv s="6">
    <fb>407.57</fb>
    <v>12</v>
  </rv>
  <rv s="6">
    <fb>409.06</fb>
    <v>12</v>
  </rv>
  <rv s="6">
    <fb>399.04</fb>
    <v>12</v>
  </rv>
  <rv s="6">
    <fb>406.32</fb>
    <v>12</v>
  </rv>
  <rv s="6">
    <fb>402.25</fb>
    <v>12</v>
  </rv>
  <rv s="6">
    <fb>389.33</fb>
    <v>12</v>
  </rv>
  <rv s="6">
    <fb>394.94</fb>
    <v>12</v>
  </rv>
  <rv s="6">
    <fb>397.84</fb>
    <v>12</v>
  </rv>
  <rv s="6">
    <fb>406.66</fb>
    <v>12</v>
  </rv>
  <rv s="6">
    <fb>413.54</fb>
    <v>12</v>
  </rv>
  <rv s="6">
    <fb>409.34</fb>
    <v>12</v>
  </rv>
  <rv s="6">
    <fb>410.54</fb>
    <v>12</v>
  </rv>
  <rv s="6">
    <fb>412.32</fb>
    <v>12</v>
  </rv>
  <rv s="6">
    <fb>414.74</fb>
    <v>12</v>
  </rv>
  <rv s="6">
    <fb>413.72</fb>
    <v>12</v>
  </rv>
  <rv s="6">
    <fb>416.56</fb>
    <v>12</v>
  </rv>
  <rv s="6">
    <fb>423.08</fb>
    <v>12</v>
  </rv>
  <rv s="6">
    <fb>420.99</fb>
    <v>12</v>
  </rv>
  <rv s="6">
    <fb>420.21</fb>
    <v>12</v>
  </rv>
  <rv s="6">
    <fb>425.34</fb>
    <v>12</v>
  </rv>
  <rv s="6">
    <fb>429.04</fb>
    <v>12</v>
  </rv>
  <rv s="6">
    <fb>430.52</fb>
    <v>12</v>
  </rv>
  <rv s="6">
    <fb>427</fb>
    <v>12</v>
  </rv>
  <rv s="6">
    <fb>430.16</fb>
    <v>12</v>
  </rv>
  <rv s="6">
    <fb>430.32</fb>
    <v>12</v>
  </rv>
  <rv s="6">
    <fb>429.17</fb>
    <v>12</v>
  </rv>
  <rv s="6">
    <fb>414.67</fb>
    <v>12</v>
  </rv>
  <rv s="6">
    <fb>415.13</fb>
    <v>12</v>
  </rv>
  <rv s="6">
    <fb>413.52</fb>
    <v>12</v>
  </rv>
  <rv s="6">
    <fb>416.07</fb>
    <v>12</v>
  </rv>
  <rv s="6">
    <fb>424.01</fb>
    <v>12</v>
  </rv>
  <rv s="6">
    <fb>424.52</fb>
    <v>12</v>
  </rv>
  <rv s="6">
    <fb>423.85</fb>
    <v>12</v>
  </rv>
  <rv s="6">
    <fb>427.87</fb>
    <v>12</v>
  </rv>
  <rv s="6">
    <fb>432.68</fb>
    <v>12</v>
  </rv>
  <rv s="6">
    <fb>441.06</fb>
    <v>12</v>
  </rv>
  <rv s="6">
    <fb>441.58</fb>
    <v>12</v>
  </rv>
  <rv s="6">
    <fb>442.57</fb>
    <v>12</v>
  </rv>
  <rv s="6">
    <fb>448.37</fb>
    <v>12</v>
  </rv>
  <rv s="6">
    <fb>446.34</fb>
    <v>12</v>
  </rv>
  <rv s="6">
    <fb>445.7</fb>
    <v>12</v>
  </rv>
  <rv s="6">
    <fb>449.78</fb>
    <v>12</v>
  </rv>
  <rv s="6">
    <fb>447.67</fb>
    <v>12</v>
  </rv>
  <rv s="6">
    <fb>450.95</fb>
    <v>12</v>
  </rv>
  <rv s="6">
    <fb>452.16</fb>
    <v>12</v>
  </rv>
  <rv s="6">
    <fb>452.85</fb>
    <v>12</v>
  </rv>
  <rv s="6">
    <fb>446.95</fb>
    <v>12</v>
  </rv>
  <rv s="6">
    <fb>456.73</fb>
    <v>12</v>
  </rv>
  <rv s="6">
    <fb>459.28</fb>
    <v>12</v>
  </rv>
  <rv s="6">
    <fb>460.77</fb>
    <v>12</v>
  </rv>
  <rv s="6">
    <fb>467.56</fb>
    <v>12</v>
  </rv>
  <rv s="6">
    <fb>466.24</fb>
    <v>12</v>
  </rv>
  <rv s="6">
    <fb>459.54</fb>
    <v>12</v>
  </rv>
  <rv s="6">
    <fb>466.25</fb>
    <v>12</v>
  </rv>
  <rv s="6">
    <fb>454.7</fb>
    <v>12</v>
  </rv>
  <rv s="6">
    <fb>453.55</fb>
    <v>12</v>
  </rv>
  <rv s="6">
    <fb>453.96</fb>
    <v>12</v>
  </rv>
  <rv s="6">
    <fb>449.52</fb>
    <v>12</v>
  </rv>
  <rv s="6">
    <fb>443.52</fb>
    <v>12</v>
  </rv>
  <rv s="6">
    <fb>440.37</fb>
    <v>12</v>
  </rv>
  <rv s="6">
    <fb>437.11</fb>
    <v>12</v>
  </rv>
  <rv s="6">
    <fb>442.94</fb>
    <v>12</v>
  </rv>
  <rv s="6">
    <fb>444.85</fb>
    <v>12</v>
  </rv>
  <rv s="6">
    <fb>428.9</fb>
    <v>12</v>
  </rv>
  <rv s="6">
    <fb>418.4</fb>
    <v>12</v>
  </rv>
  <rv s="6">
    <fb>425.27</fb>
    <v>12</v>
  </rv>
  <rv s="6">
    <fb>426.73</fb>
    <v>12</v>
  </rv>
  <rv s="6">
    <fb>422.92</fb>
    <v>12</v>
  </rv>
  <rv s="6">
    <fb>418.35</fb>
    <v>12</v>
  </rv>
  <rv s="6">
    <fb>417.11</fb>
    <v>12</v>
  </rv>
  <rv s="6">
    <fb>408.49</fb>
    <v>12</v>
  </rv>
  <rv s="6">
    <fb>395.15</fb>
    <v>12</v>
  </rv>
  <rv s="6">
    <fb>399.61</fb>
    <v>12</v>
  </rv>
  <rv s="6">
    <fb>398.43</fb>
    <v>12</v>
  </rv>
  <rv s="6">
    <fb>402.69</fb>
    <v>12</v>
  </rv>
  <rv s="6">
    <fb>406.02</fb>
    <v>12</v>
  </rv>
  <rv s="6">
    <fb>406.81</fb>
    <v>12</v>
  </rv>
  <rv s="6">
    <fb>414.01</fb>
    <v>12</v>
  </rv>
  <rv s="6">
    <fb>416.86</fb>
    <v>12</v>
  </rv>
  <rv s="6">
    <fb>421.03</fb>
    <v>12</v>
  </rv>
  <rv s="6">
    <fb>418.47</fb>
    <v>12</v>
  </rv>
  <rv s="6">
    <fb>421.53</fb>
    <v>12</v>
  </rv>
  <rv s="6">
    <fb>424.8</fb>
    <v>12</v>
  </rv>
  <rv s="6">
    <fb>424.14</fb>
    <v>12</v>
  </rv>
  <rv s="6">
    <fb>415.55</fb>
    <v>12</v>
  </rv>
  <rv s="6">
    <fb>416.79</fb>
    <v>12</v>
  </rv>
  <rv s="6">
    <fb>413.49</fb>
    <v>12</v>
  </rv>
  <rv s="6">
    <fb>413.84</fb>
    <v>12</v>
  </rv>
  <rv s="6">
    <fb>410.6</fb>
    <v>12</v>
  </rv>
  <rv s="6">
    <fb>413.12</fb>
    <v>12</v>
  </rv>
  <rv s="6">
    <fb>417.14</fb>
    <v>12</v>
  </rv>
  <rv s="6">
    <fb>409.44</fb>
    <v>12</v>
  </rv>
  <rv s="6">
    <fb>408.9</fb>
    <v>12</v>
  </rv>
  <rv s="6">
    <fb>408.39</fb>
    <v>12</v>
  </rv>
  <rv s="6">
    <fb>401.7</fb>
    <v>12</v>
  </rv>
  <rv s="6">
    <fb>405.72</fb>
    <v>12</v>
  </rv>
  <rv s="6">
    <fb>414.2</fb>
    <v>12</v>
  </rv>
  <rv s="6">
    <fb>423.04</fb>
    <v>12</v>
  </rv>
  <rv s="6">
    <fb>430.59</fb>
    <v>12</v>
  </rv>
  <rv s="6">
    <fb>431.34</fb>
    <v>12</v>
  </rv>
  <rv s="6">
    <fb>435.15</fb>
    <v>12</v>
  </rv>
  <rv s="6">
    <fb>430.81</fb>
    <v>12</v>
  </rv>
  <rv s="6">
    <fb>438.69</fb>
    <v>12</v>
  </rv>
  <rv s="6">
    <fb>435.27</fb>
    <v>12</v>
  </rv>
  <rv s="6">
    <fb>433.51</fb>
    <v>12</v>
  </rv>
  <rv s="6">
    <fb>432.11</fb>
    <v>12</v>
  </rv>
  <rv s="6">
    <fb>431.31</fb>
    <v>12</v>
  </rv>
  <rv s="6">
    <fb>428.02</fb>
    <v>12</v>
  </rv>
  <rv s="6">
    <fb>430.3</fb>
    <v>12</v>
  </rv>
  <rv s="6">
    <fb>420.69</fb>
    <v>12</v>
  </rv>
  <rv s="6">
    <fb>417.13</fb>
    <v>12</v>
  </rv>
  <rv s="6">
    <fb>416.54</fb>
    <v>12</v>
  </rv>
  <rv s="6">
    <fb>416.06</fb>
    <v>12</v>
  </rv>
  <rv s="6">
    <fb>409.54</fb>
    <v>12</v>
  </rv>
  <rv s="6">
    <fb>414.71</fb>
    <v>12</v>
  </rv>
  <rv s="6">
    <fb>417.46</fb>
    <v>12</v>
  </rv>
  <rv s="6">
    <fb>415.84</fb>
    <v>12</v>
  </rv>
  <rv s="6">
    <fb>416.32</fb>
    <v>12</v>
  </rv>
  <rv s="6">
    <fb>419.14</fb>
    <v>12</v>
  </rv>
  <rv s="6">
    <fb>418.74</fb>
    <v>12</v>
  </rv>
  <rv s="6">
    <fb>416.12</fb>
    <v>12</v>
  </rv>
  <rv s="6">
    <fb>416.72</fb>
    <v>12</v>
  </rv>
  <rv s="6">
    <fb>418.16</fb>
    <v>12</v>
  </rv>
  <rv s="6">
    <fb>418.78</fb>
    <v>12</v>
  </rv>
  <rv s="6">
    <fb>427.51</fb>
    <v>12</v>
  </rv>
  <rv s="6">
    <fb>424.6</fb>
    <v>12</v>
  </rv>
  <rv s="6">
    <fb>424.73</fb>
    <v>12</v>
  </rv>
  <rv s="6">
    <fb>428.15</fb>
    <v>12</v>
  </rv>
  <rv s="6">
    <fb>426.59</fb>
    <v>12</v>
  </rv>
  <rv s="6">
    <fb>431.95</fb>
    <v>12</v>
  </rv>
  <rv s="6">
    <fb>432.53</fb>
    <v>12</v>
  </rv>
  <rv s="6">
    <fb>406.35</fb>
    <v>12</v>
  </rv>
  <rv s="6">
    <fb>410.37</fb>
    <v>12</v>
  </rv>
  <rv s="6">
    <fb>408.46</fb>
    <v>12</v>
  </rv>
  <rv s="6">
    <fb>411.46</fb>
    <v>12</v>
  </rv>
  <rv s="6">
    <fb>420.18</fb>
    <v>12</v>
  </rv>
  <rv s="6">
    <fb>425.43</fb>
    <v>12</v>
  </rv>
  <rv s="6">
    <fb>422.54</fb>
    <v>12</v>
  </rv>
  <rv s="6">
    <fb>418.01</fb>
    <v>12</v>
  </rv>
  <rv s="6">
    <fb>423.03</fb>
    <v>12</v>
  </rv>
  <rv s="6">
    <fb>425.2</fb>
    <v>12</v>
  </rv>
  <rv s="6">
    <fb>426.89</fb>
    <v>12</v>
  </rv>
  <rv s="6">
    <fb>415</fb>
    <v>12</v>
  </rv>
  <rv s="6">
    <fb>415.76</fb>
    <v>12</v>
  </rv>
  <rv s="6">
    <fb>417.79</fb>
    <v>12</v>
  </rv>
  <rv s="6">
    <fb>415.49</fb>
    <v>12</v>
  </rv>
  <rv s="6">
    <fb>412.87</fb>
    <v>12</v>
  </rv>
  <rv s="6">
    <fb>417</fb>
    <v>12</v>
  </rv>
  <rv s="6">
    <fb>418.79</fb>
    <v>12</v>
  </rv>
  <rv s="6">
    <fb>427.99</fb>
    <v>12</v>
  </rv>
  <rv s="6">
    <fb>422.99</fb>
    <v>12</v>
  </rv>
  <rv s="6">
    <fb>423.46</fb>
    <v>12</v>
  </rv>
  <rv s="6">
    <fb>430.98</fb>
    <v>12</v>
  </rv>
  <rv s="6">
    <fb>431.2</fb>
    <v>12</v>
  </rv>
  <rv s="6">
    <fb>437.42</fb>
    <v>12</v>
  </rv>
  <rv s="6">
    <fb>442.62</fb>
    <v>12</v>
  </rv>
  <rv s="6">
    <fb>443.57</fb>
    <v>12</v>
  </rv>
  <rv s="6">
    <fb>446.02</fb>
    <v>12</v>
  </rv>
  <rv s="6">
    <fb>443.33</fb>
    <v>12</v>
  </rv>
  <rv s="6">
    <fb>448.99</fb>
    <v>12</v>
  </rv>
  <rv s="6">
    <fb>449.56</fb>
    <v>12</v>
  </rv>
  <rv s="6">
    <fb>447.27</fb>
    <v>12</v>
  </rv>
  <rv s="6">
    <fb>451.59</fb>
    <v>12</v>
  </rv>
  <rv s="6">
    <fb>454.46</fb>
    <v>12</v>
  </rv>
  <rv s="6">
    <fb>437.39</fb>
    <v>12</v>
  </rv>
  <rv s="6">
    <fb>437.03</fb>
    <v>12</v>
  </rv>
  <rv s="6">
    <fb>436.6</fb>
    <v>12</v>
  </rv>
  <rv s="6">
    <fb>435.25</fb>
    <v>12</v>
  </rv>
  <rv s="6">
    <fb>439.33</fb>
    <v>12</v>
  </rv>
  <rv s="6">
    <fb>438.11</fb>
    <v>12</v>
  </rv>
  <rv s="6">
    <fb>430.53</fb>
    <v>12</v>
  </rv>
  <rv s="6">
    <fb>424.83</fb>
    <v>12</v>
  </rv>
  <rv s="6">
    <fb>421.5</fb>
    <v>12</v>
  </rv>
  <rv s="6">
    <fb>418.58</fb>
    <v>12</v>
  </rv>
  <rv s="6">
    <fb>423.35</fb>
    <v>12</v>
  </rv>
  <rv s="6">
    <fb>427.85</fb>
    <v>12</v>
  </rv>
  <rv s="6">
    <fb>422.37</fb>
    <v>12</v>
  </rv>
  <rv s="6">
    <fb>424.56</fb>
    <v>12</v>
  </rv>
  <rv s="6">
    <fb>418.95</fb>
    <v>12</v>
  </rv>
  <rv s="6">
    <fb>417.19</fb>
    <v>12</v>
  </rv>
  <rv s="6">
    <fb>415.67</fb>
    <v>12</v>
  </rv>
  <rv s="6">
    <fb>426.31</fb>
    <v>12</v>
  </rv>
  <rv s="6">
    <fb>424.58</fb>
    <v>12</v>
  </rv>
  <rv s="6">
    <fb>429.03</fb>
    <v>12</v>
  </rv>
  <rv s="6">
    <fb>428.5</fb>
    <v>12</v>
  </rv>
  <rv s="6">
    <fb>446.2</fb>
    <v>12</v>
  </rv>
  <rv s="6">
    <fb>446.71</fb>
    <v>12</v>
  </rv>
  <rv s="6">
    <fb>444.06</fb>
    <v>12</v>
  </rv>
  <rv s="6">
    <fb>434.56</fb>
    <v>12</v>
  </rv>
  <rv s="6">
    <fb>447.2</fb>
    <v>12</v>
  </rv>
  <rv s="6">
    <fb>442.33</fb>
    <v>12</v>
  </rv>
  <rv s="6">
    <fb>414.99</fb>
    <v>12</v>
  </rv>
  <rv s="6">
    <fb>415.06</fb>
    <v>12</v>
  </rv>
  <rv s="6">
    <fb>410.92</fb>
    <v>12</v>
  </rv>
  <rv s="6">
    <fb>412.37</fb>
    <v>12</v>
  </rv>
  <rv s="6">
    <fb>413.29</fb>
    <v>12</v>
  </rv>
  <rv s="6">
    <fb>415.82</fb>
    <v>12</v>
  </rv>
  <rv s="6">
    <fb>409.75</fb>
    <v>12</v>
  </rv>
  <rv s="6">
    <fb>412.22</fb>
    <v>12</v>
  </rv>
  <rv s="6">
    <fb>411.44</fb>
    <v>12</v>
  </rv>
  <rv s="6">
    <fb>409.04</fb>
    <v>12</v>
  </rv>
  <rv s="6">
    <fb>408.43</fb>
    <v>12</v>
  </rv>
  <rv s="6">
    <fb>409.64</fb>
    <v>12</v>
  </rv>
  <rv s="6">
    <fb>575.13</fb>
    <v>12</v>
  </rv>
  <rv s="6">
    <fb>573.35</fb>
    <v>12</v>
  </rv>
  <rv s="6">
    <fb>588.47</fb>
    <v>12</v>
  </rv>
  <rv s="6">
    <fb>583.55999999999995</fb>
    <v>12</v>
  </rv>
  <rv s="6">
    <fb>587.65</fb>
    <v>12</v>
  </rv>
  <rv s="6">
    <fb>601.66999999999996</fb>
    <v>12</v>
  </rv>
  <rv s="6">
    <fb>596.48</fb>
    <v>12</v>
  </rv>
  <rv s="6">
    <fb>602.91999999999996</fb>
    <v>12</v>
  </rv>
  <rv s="6">
    <fb>619.34</fb>
    <v>12</v>
  </rv>
  <rv s="6">
    <fb>615.83000000000004</fb>
    <v>12</v>
  </rv>
  <rv s="6">
    <fb>598.5</fb>
    <v>12</v>
  </rv>
  <rv s="6">
    <fb>597.69000000000005</fb>
    <v>12</v>
  </rv>
  <rv s="6">
    <fb>608.51</fb>
    <v>12</v>
  </rv>
  <rv s="6">
    <fb>604.82000000000005</fb>
    <v>12</v>
  </rv>
  <rv s="6">
    <fb>600.92999999999995</fb>
    <v>12</v>
  </rv>
  <rv s="6">
    <fb>611.08000000000004</fb>
    <v>12</v>
  </rv>
  <rv s="6">
    <fb>609.45000000000005</fb>
    <v>12</v>
  </rv>
  <rv s="6">
    <fb>613.01</fb>
    <v>12</v>
  </rv>
  <rv s="6">
    <fb>605.88</fb>
    <v>12</v>
  </rv>
  <rv s="6">
    <fb>618.39</fb>
    <v>12</v>
  </rv>
  <rv s="6">
    <fb>620.74</fb>
    <v>12</v>
  </rv>
  <rv s="6">
    <fb>627.69000000000005</fb>
    <v>12</v>
  </rv>
  <rv s="6">
    <fb>622.71</fb>
    <v>12</v>
  </rv>
  <rv s="6">
    <fb>628.01</fb>
    <v>12</v>
  </rv>
  <rv s="6">
    <fb>627.46</fb>
    <v>12</v>
  </rv>
  <rv s="6">
    <fb>629.24</fb>
    <v>12</v>
  </rv>
  <rv s="6">
    <fb>613.53</fb>
    <v>12</v>
  </rv>
  <rv s="6">
    <fb>607.33000000000004</fb>
    <v>12</v>
  </rv>
  <rv s="6">
    <fb>614.30999999999995</fb>
    <v>12</v>
  </rv>
  <rv s="6">
    <fb>614.21</fb>
    <v>12</v>
  </rv>
  <rv s="6">
    <fb>630.08000000000004</fb>
    <v>12</v>
  </rv>
  <rv s="6">
    <fb>617.14</fb>
    <v>12</v>
  </rv>
  <rv s="6">
    <fb>636.17999999999995</fb>
    <v>12</v>
  </rv>
  <rv s="6">
    <fb>628.41</fb>
    <v>12</v>
  </rv>
  <rv s="6">
    <fb>618.20000000000005</fb>
    <v>12</v>
  </rv>
  <rv s="6">
    <fb>618.58000000000004</fb>
    <v>12</v>
  </rv>
  <rv s="6">
    <fb>628.78</fb>
    <v>12</v>
  </rv>
  <rv s="6">
    <fb>622.83000000000004</fb>
    <v>12</v>
  </rv>
  <rv s="6">
    <fb>607.15</fb>
    <v>12</v>
  </rv>
  <rv s="6">
    <fb>617.52</fb>
    <v>12</v>
  </rv>
  <rv s="6">
    <fb>613.69000000000005</fb>
    <v>12</v>
  </rv>
  <rv s="6">
    <fb>610.55999999999995</fb>
    <v>12</v>
  </rv>
  <rv s="6">
    <fb>555.04</fb>
    <v>12</v>
  </rv>
  <rv s="6">
    <fb>554.6</fb>
    <v>12</v>
  </rv>
  <rv s="6">
    <fb>577.75</fb>
    <v>12</v>
  </rv>
  <rv s="6">
    <fb>555.12</fb>
    <v>12</v>
  </rv>
  <rv s="6">
    <fb>564.79999999999995</fb>
    <v>12</v>
  </rv>
  <rv s="6">
    <fb>561.23</fb>
    <v>12</v>
  </rv>
  <rv s="6">
    <fb>559.49</fb>
    <v>12</v>
  </rv>
  <rv s="6">
    <fb>550.64</fb>
    <v>12</v>
  </rv>
  <rv s="6">
    <fb>551.71</fb>
    <v>12</v>
  </rv>
  <rv s="6">
    <fb>565.15</fb>
    <v>12</v>
  </rv>
  <rv s="6">
    <fb>579.34</fb>
    <v>12</v>
  </rv>
  <rv s="6">
    <fb>596.97</fb>
    <v>12</v>
  </rv>
  <rv s="6">
    <fb>606</fb>
    <v>12</v>
  </rv>
  <rv s="6">
    <fb>609.47</fb>
    <v>12</v>
  </rv>
  <rv s="6">
    <fb>612.09</fb>
    <v>12</v>
  </rv>
  <rv s="6">
    <fb>610.87</fb>
    <v>12</v>
  </rv>
  <rv s="6">
    <fb>616.59</fb>
    <v>12</v>
  </rv>
  <rv s="6">
    <fb>613.66</fb>
    <v>12</v>
  </rv>
  <rv s="6">
    <fb>613.52</fb>
    <v>12</v>
  </rv>
  <rv s="6">
    <fb>610.52</fb>
    <v>12</v>
  </rv>
  <rv s="6">
    <fb>621.1</fb>
    <v>12</v>
  </rv>
  <rv s="6">
    <fb>640.82000000000005</fb>
    <v>12</v>
  </rv>
  <rv s="6">
    <fb>650.61</fb>
    <v>12</v>
  </rv>
  <rv s="6">
    <fb>640.47</fb>
    <v>12</v>
  </rv>
  <rv s="6">
    <fb>635.66999999999996</fb>
    <v>12</v>
  </rv>
  <rv s="6">
    <fb>646.75</fb>
    <v>12</v>
  </rv>
  <rv s="6">
    <fb>649</fb>
    <v>12</v>
  </rv>
  <rv s="6">
    <fb>654.62</fb>
    <v>12</v>
  </rv>
  <rv s="6">
    <fb>647.66</fb>
    <v>12</v>
  </rv>
  <rv s="6">
    <fb>641.62</fb>
    <v>12</v>
  </rv>
  <rv s="6">
    <fb>633.79</fb>
    <v>12</v>
  </rv>
  <rv s="6">
    <fb>631.62</fb>
    <v>12</v>
  </rv>
  <rv s="6">
    <fb>650.27</fb>
    <v>12</v>
  </rv>
  <rv s="6">
    <fb>648.52</fb>
    <v>12</v>
  </rv>
  <rv s="6">
    <fb>641.47</fb>
    <v>12</v>
  </rv>
  <rv s="6">
    <fb>644.5</fb>
    <v>12</v>
  </rv>
  <rv s="6">
    <fb>648.54999999999995</fb>
    <v>12</v>
  </rv>
  <rv s="6">
    <fb>650.05999999999995</fb>
    <v>12</v>
  </rv>
  <rv s="6">
    <fb>653.26</fb>
    <v>12</v>
  </rv>
  <rv s="6">
    <fb>669.38</fb>
    <v>12</v>
  </rv>
  <rv s="6">
    <fb>675.83</fb>
    <v>12</v>
  </rv>
  <rv s="6">
    <fb>685.67</fb>
    <v>12</v>
  </rv>
  <rv s="6">
    <fb>679.03</fb>
    <v>12</v>
  </rv>
  <rv s="6">
    <fb>686.12</fb>
    <v>12</v>
  </rv>
  <rv s="6">
    <fb>669.02</fb>
    <v>12</v>
  </rv>
  <rv s="6">
    <fb>672.41</fb>
    <v>12</v>
  </rv>
  <rv s="6">
    <fb>677.69</fb>
    <v>12</v>
  </rv>
  <rv s="6">
    <fb>684.34</fb>
    <v>12</v>
  </rv>
  <rv s="6">
    <fb>674.88</fb>
    <v>12</v>
  </rv>
  <rv s="6">
    <fb>673.61</fb>
    <v>12</v>
  </rv>
  <rv s="6">
    <fb>679.58</fb>
    <v>12</v>
  </rv>
  <rv s="6">
    <fb>682.51</fb>
    <v>12</v>
  </rv>
  <rv s="6">
    <fb>690.65</fb>
    <v>12</v>
  </rv>
  <rv s="6">
    <fb>685.74</fb>
    <v>12</v>
  </rv>
  <rv s="6">
    <fb>677.65</fb>
    <v>12</v>
  </rv>
  <rv s="6">
    <fb>652.75</fb>
    <v>12</v>
  </rv>
  <rv s="6">
    <fb>647.6</fb>
    <v>12</v>
  </rv>
  <rv s="6">
    <fb>656.45</fb>
    <v>12</v>
  </rv>
  <rv s="6">
    <fb>656.32</fb>
    <v>12</v>
  </rv>
  <rv s="6">
    <fb>647.46</fb>
    <v>12</v>
  </rv>
  <rv s="6">
    <fb>643.04</fb>
    <v>12</v>
  </rv>
  <rv s="6">
    <fb>633.34</fb>
    <v>12</v>
  </rv>
  <rv s="6">
    <fb>647.5</fb>
    <v>12</v>
  </rv>
  <rv s="6">
    <fb>642.76</fb>
    <v>12</v>
  </rv>
  <rv s="6">
    <fb>635.99</fb>
    <v>12</v>
  </rv>
  <rv s="6">
    <fb>634.09</fb>
    <v>12</v>
  </rv>
  <rv s="6">
    <fb>631.37</fb>
    <v>12</v>
  </rv>
  <rv s="6">
    <fb>626.96</fb>
    <v>12</v>
  </rv>
  <rv s="6">
    <fb>622.58000000000004</fb>
    <v>12</v>
  </rv>
  <rv s="6">
    <fb>628.35</fb>
    <v>12</v>
  </rv>
  <rv s="6">
    <fb>624.85</fb>
    <v>12</v>
  </rv>
  <rv s="6">
    <fb>613.64</fb>
    <v>12</v>
  </rv>
  <rv s="6">
    <fb>598.54999999999995</fb>
    <v>12</v>
  </rv>
  <rv s="6">
    <fb>609.57000000000005</fb>
    <v>12</v>
  </rv>
  <rv s="6">
    <fb>611.48</fb>
    <v>12</v>
  </rv>
  <rv s="6">
    <fb>630.35</fb>
    <v>12</v>
  </rv>
  <rv s="6">
    <fb>633.94000000000005</fb>
    <v>12</v>
  </rv>
  <rv s="6">
    <fb>633.14</fb>
    <v>12</v>
  </rv>
  <rv s="6">
    <fb>648.02</fb>
    <v>12</v>
  </rv>
  <rv s="6">
    <fb>661.68</fb>
    <v>12</v>
  </rv>
  <rv s="6">
    <fb>663.22</fb>
    <v>12</v>
  </rv>
  <rv s="6">
    <fb>674.07</fb>
    <v>12</v>
  </rv>
  <rv s="6">
    <fb>688.53</fb>
    <v>12</v>
  </rv>
  <rv s="6">
    <fb>698.54</fb>
    <v>12</v>
  </rv>
  <rv s="6">
    <fb>697.12</fb>
    <v>12</v>
  </rv>
  <rv s="6">
    <fb>688.96</fb>
    <v>12</v>
  </rv>
  <rv s="6">
    <fb>686.73</fb>
    <v>12</v>
  </rv>
  <rv s="6">
    <fb>688.44</fb>
    <v>12</v>
  </rv>
  <rv s="6">
    <fb>695.72</fb>
    <v>12</v>
  </rv>
  <rv s="6">
    <fb>683.84</fb>
    <v>12</v>
  </rv>
  <rv s="6">
    <fb>692.48</fb>
    <v>12</v>
  </rv>
  <rv s="6">
    <fb>701.35</fb>
    <v>12</v>
  </rv>
  <rv s="6">
    <fb>675.32</fb>
    <v>12</v>
  </rv>
  <rv s="6">
    <fb>679.68</fb>
    <v>12</v>
  </rv>
  <rv s="6">
    <fb>683.62</fb>
    <v>12</v>
  </rv>
  <rv s="6">
    <fb>665.77</fb>
    <v>12</v>
  </rv>
  <rv s="6">
    <fb>675.42</fb>
    <v>12</v>
  </rv>
  <rv s="6">
    <fb>673.62</fb>
    <v>12</v>
  </rv>
  <rv s="6">
    <fb>681.47</fb>
    <v>12</v>
  </rv>
  <rv s="6">
    <fb>686.8</fb>
    <v>12</v>
  </rv>
  <rv s="6">
    <fb>697.06</fb>
    <v>12</v>
  </rv>
  <rv s="6">
    <fb>696.5</fb>
    <v>12</v>
  </rv>
  <rv s="6">
    <fb>706.91</fb>
    <v>12</v>
  </rv>
  <rv s="6">
    <fb>690.47</fb>
    <v>12</v>
  </rv>
  <rv s="6">
    <fb>704.32</fb>
    <v>12</v>
  </rv>
  <rv s="6">
    <fb>701.03</fb>
    <v>12</v>
  </rv>
  <rv s="6">
    <fb>705.37</fb>
    <v>12</v>
  </rv>
  <rv s="6">
    <fb>722.26</fb>
    <v>12</v>
  </rv>
  <rv s="6">
    <fb>721.56</fb>
    <v>12</v>
  </rv>
  <rv s="6">
    <fb>711.43</fb>
    <v>12</v>
  </rv>
  <rv s="6">
    <fb>707.35</fb>
    <v>12</v>
  </rv>
  <rv s="6">
    <fb>709.27</fb>
    <v>12</v>
  </rv>
  <rv s="6">
    <fb>706.13</fb>
    <v>12</v>
  </rv>
  <rv s="6">
    <fb>711.09</fb>
    <v>12</v>
  </rv>
  <rv s="6">
    <fb>706.8</fb>
    <v>12</v>
  </rv>
  <rv s="6">
    <fb>719.7</fb>
    <v>12</v>
  </rv>
  <rv s="6">
    <fb>701.92</fb>
    <v>12</v>
  </rv>
  <rv s="6">
    <fb>721.76</fb>
    <v>12</v>
  </rv>
  <rv s="6">
    <fb>727.43</fb>
    <v>12</v>
  </rv>
  <rv s="6">
    <fb>730.29</fb>
    <v>12</v>
  </rv>
  <rv s="6">
    <fb>722.79</fb>
    <v>12</v>
  </rv>
  <rv s="6">
    <fb>713</fb>
    <v>12</v>
  </rv>
  <rv s="6">
    <fb>705.98</fb>
    <v>12</v>
  </rv>
  <rv s="6">
    <fb>702</fb>
    <v>12</v>
  </rv>
  <rv s="6">
    <fb>687.65</fb>
    <v>12</v>
  </rv>
  <rv s="6">
    <fb>763.89</fb>
    <v>12</v>
  </rv>
  <rv s="6">
    <fb>772.07</fb>
    <v>12</v>
  </rv>
  <rv s="6">
    <fb>764.24</fb>
    <v>12</v>
  </rv>
  <rv s="6">
    <fb>749.29</fb>
    <v>12</v>
  </rv>
  <rv s="6">
    <fb>754.55</fb>
    <v>12</v>
  </rv>
  <rv s="6">
    <fb>754.68</fb>
    <v>12</v>
  </rv>
  <rv s="6">
    <fb>749.12</fb>
    <v>12</v>
  </rv>
  <rv s="6">
    <fb>759.44</fb>
    <v>12</v>
  </rv>
  <rv s="6">
    <fb>753.74</fb>
    <v>12</v>
  </rv>
  <rv s="6">
    <fb>756.03</fb>
    <v>12</v>
  </rv>
  <rv s="6">
    <fb>756.1</fb>
    <v>12</v>
  </rv>
  <rv s="6">
    <fb>755.51</fb>
    <v>12</v>
  </rv>
  <rv s="6">
    <fb>763.91</fb>
    <v>12</v>
  </rv>
  <rv s="6">
    <fb>780.21</fb>
    <v>12</v>
  </rv>
  <rv s="6">
    <fb>796.54</fb>
    <v>12</v>
  </rv>
  <rv s="6">
    <fb>795.04</fb>
    <v>12</v>
  </rv>
  <rv s="6">
    <fb>805.44</fb>
    <v>12</v>
  </rv>
  <rv s="6">
    <fb>819.5</fb>
    <v>12</v>
  </rv>
  <rv s="6">
    <fb>830.47</fb>
    <v>12</v>
  </rv>
  <rv s="6">
    <fb>837.26</fb>
    <v>12</v>
  </rv>
  <rv s="6">
    <fb>823.96</fb>
    <v>12</v>
  </rv>
  <rv s="6">
    <fb>847.05</fb>
    <v>12</v>
  </rv>
  <rv s="6">
    <fb>871.32</fb>
    <v>12</v>
  </rv>
  <rv s="6">
    <fb>883.85</fb>
    <v>12</v>
  </rv>
  <rv s="6">
    <fb>897.48</fb>
    <v>12</v>
  </rv>
  <rv s="6">
    <fb>897.79</fb>
    <v>12</v>
  </rv>
  <rv s="6">
    <fb>865.59</fb>
    <v>12</v>
  </rv>
  <rv s="6">
    <fb>872.6</fb>
    <v>12</v>
  </rv>
  <rv s="6">
    <fb>877.34</fb>
    <v>12</v>
  </rv>
  <rv s="6">
    <fb>886.81</fb>
    <v>12</v>
  </rv>
  <rv s="6">
    <fb>897.74</fb>
    <v>12</v>
  </rv>
  <rv s="6">
    <fb>902.17</fb>
    <v>12</v>
  </rv>
  <rv s="6">
    <fb>911.06</fb>
    <v>12</v>
  </rv>
  <rv s="6">
    <fb>917.87</fb>
    <v>12</v>
  </rv>
  <rv s="6">
    <fb>934.74</fb>
    <v>12</v>
  </rv>
  <rv s="6">
    <fb>913.69</fb>
    <v>12</v>
  </rv>
  <rv s="6">
    <fb>913.35</fb>
    <v>12</v>
  </rv>
  <rv s="6">
    <fb>936.56</fb>
    <v>12</v>
  </rv>
  <rv s="6">
    <fb>925.55</fb>
    <v>12</v>
  </rv>
  <rv s="6">
    <fb>918.87</fb>
    <v>12</v>
  </rv>
  <rv s="6">
    <fb>921.08</fb>
    <v>12</v>
  </rv>
  <rv s="6">
    <fb>919.13</fb>
    <v>12</v>
  </rv>
  <rv s="6">
    <fb>889.55</fb>
    <v>12</v>
  </rv>
  <rv s="6">
    <fb>902.04</fb>
    <v>12</v>
  </rv>
  <rv s="6">
    <fb>909.05</fb>
    <v>12</v>
  </rv>
  <rv s="6">
    <fb>911.45</fb>
    <v>12</v>
  </rv>
  <rv s="6">
    <fb>932.12</fb>
    <v>12</v>
  </rv>
  <rv s="6">
    <fb>924.14</fb>
    <v>12</v>
  </rv>
  <rv s="6">
    <fb>907.55</fb>
    <v>12</v>
  </rv>
  <rv s="6">
    <fb>900.43</fb>
    <v>12</v>
  </rv>
  <rv s="6">
    <fb>891.32</fb>
    <v>12</v>
  </rv>
  <rv s="6">
    <fb>886.73</fb>
    <v>12</v>
  </rv>
  <rv s="6">
    <fb>881.05</fb>
    <v>12</v>
  </rv>
  <rv s="6">
    <fb>881.79</fb>
    <v>12</v>
  </rv>
  <rv s="6">
    <fb>879.19</fb>
    <v>12</v>
  </rv>
  <rv s="6">
    <fb>875</fb>
    <v>12</v>
  </rv>
  <rv s="6">
    <fb>837.69</fb>
    <v>12</v>
  </rv>
  <rv s="6">
    <fb>840.29</fb>
    <v>12</v>
  </rv>
  <rv s="6">
    <fb>828.4</fb>
    <v>12</v>
  </rv>
  <rv s="6">
    <fb>848.26</fb>
    <v>12</v>
  </rv>
  <rv s="6">
    <fb>842.37</fb>
    <v>12</v>
  </rv>
  <rv s="6">
    <fb>858.1</fb>
    <v>12</v>
  </rv>
  <rv s="6">
    <fb>869.68</fb>
    <v>12</v>
  </rv>
  <rv s="6">
    <fb>953.99</fb>
    <v>12</v>
  </rv>
  <rv s="6">
    <fb>984.86</fb>
    <v>12</v>
  </rv>
  <rv s="6">
    <fb>977.59</fb>
    <v>12</v>
  </rv>
  <rv s="6">
    <fb>971.89</fb>
    <v>12</v>
  </rv>
  <rv s="6">
    <fb>971.83</fb>
    <v>12</v>
  </rv>
  <rv s="6">
    <fb>978.15</fb>
    <v>12</v>
  </rv>
  <rv s="6">
    <fb>973.24</fb>
    <v>12</v>
  </rv>
  <rv s="6">
    <fb>976.76</fb>
    <v>12</v>
  </rv>
  <rv s="6">
    <fb>978.94</fb>
    <v>12</v>
  </rv>
  <rv s="6">
    <fb>994.87</fb>
    <v>12</v>
  </rv>
  <rv s="6">
    <fb>1011.11</fb>
    <v>12</v>
  </rv>
  <rv s="6">
    <fb>1015.68</fb>
    <v>12</v>
  </rv>
  <rv s="6">
    <fb>1013.93</fb>
    <v>12</v>
  </rv>
  <rv s="6">
    <fb>1027.5999999999999</fb>
    <v>12</v>
  </rv>
  <rv s="6">
    <fb>1008.08</fb>
    <v>12</v>
  </rv>
  <rv s="6">
    <fb>1027.31</fb>
    <v>12</v>
  </rv>
  <rv s="6">
    <fb>1043.69</fb>
    <v>12</v>
  </rv>
  <rv s="6">
    <fb>1058.5999999999999</fb>
    <v>12</v>
  </rv>
  <rv s="6">
    <fb>1035.8499999999999</fb>
    <v>12</v>
  </rv>
  <rv s="6">
    <fb>193.76</fb>
    <v>12</v>
  </rv>
  <rv s="6">
    <fb>194.77</fb>
    <v>12</v>
  </rv>
  <rv s="6">
    <fb>197.41</fb>
    <v>12</v>
  </rv>
  <rv s="6">
    <fb>191.97</fb>
    <v>12</v>
  </rv>
  <rv s="6">
    <fb>199.4</fb>
    <v>12</v>
  </rv>
  <rv s="6">
    <fb>199.73</fb>
    <v>12</v>
  </rv>
  <rv s="6">
    <fb>202.04</fb>
    <v>12</v>
  </rv>
  <rv s="6">
    <fb>201.88</fb>
    <v>12</v>
  </rv>
  <rv s="6">
    <fb>188.14</fb>
    <v>12</v>
  </rv>
  <rv s="6">
    <fb>180.74</fb>
    <v>12</v>
  </rv>
  <rv s="6">
    <fb>176.54</fb>
    <v>12</v>
  </rv>
  <rv s="6">
    <fb>178.65</fb>
    <v>12</v>
  </rv>
  <rv s="6">
    <fb>175.34</fb>
    <v>12</v>
  </rv>
  <rv s="6">
    <fb>177.77</fb>
    <v>12</v>
  </rv>
  <rv s="6">
    <fb>177.54</fb>
    <v>12</v>
  </rv>
  <rv s="6">
    <fb>169.48</fb>
    <v>12</v>
  </rv>
  <rv s="6">
    <fb>162.5</fb>
    <v>12</v>
  </rv>
  <rv s="6">
    <fb>163.57</fb>
    <v>12</v>
  </rv>
  <rv s="6">
    <fb>173.8</fb>
    <v>12</v>
  </rv>
  <rv s="6">
    <fb>171.32</fb>
    <v>12</v>
  </rv>
  <rv s="6">
    <fb>175.66</fb>
    <v>12</v>
  </rv>
  <rv s="6">
    <fb>172.82</fb>
    <v>12</v>
  </rv>
  <rv s="6">
    <fb>170.83</fb>
    <v>12</v>
  </rv>
  <rv s="6">
    <fb>172.63</fb>
    <v>12</v>
  </rv>
  <rv s="6">
    <fb>177.67</fb>
    <v>12</v>
  </rv>
  <rv s="6">
    <fb>175.79</fb>
    <v>12</v>
  </rv>
  <rv s="6">
    <fb>175.22</fb>
    <v>12</v>
  </rv>
  <rv s="6">
    <fb>166.63</fb>
    <v>12</v>
  </rv>
  <rv s="6">
    <fb>168.38</fb>
    <v>12</v>
  </rv>
  <rv s="6">
    <fb>171.11</fb>
    <v>12</v>
  </rv>
  <rv s="6">
    <fb>164.9</fb>
    <v>12</v>
  </rv>
  <rv s="6">
    <fb>176.88</fb>
    <v>12</v>
  </rv>
  <rv s="6">
    <fb>171.76</fb>
    <v>12</v>
  </rv>
  <rv s="6">
    <fb>174.6</fb>
    <v>12</v>
  </rv>
  <rv s="6">
    <fb>171.05</fb>
    <v>12</v>
  </rv>
  <rv s="6">
    <fb>161.47999999999999</fb>
    <v>12</v>
  </rv>
  <rv s="6">
    <fb>157.11000000000001</fb>
    <v>12</v>
  </rv>
  <rv s="6">
    <fb>155.44999999999999</fb>
    <v>12</v>
  </rv>
  <rv s="6">
    <fb>149.93</fb>
    <v>12</v>
  </rv>
  <rv s="6">
    <fb>147.05000000000001</fb>
    <v>12</v>
  </rv>
  <rv s="6">
    <fb>142.05000000000001</fb>
    <v>12</v>
  </rv>
  <rv s="6">
    <fb>144.68</fb>
    <v>12</v>
  </rv>
  <rv s="6">
    <fb>162.13</fb>
    <v>12</v>
  </rv>
  <rv s="6">
    <fb>170.18</fb>
    <v>12</v>
  </rv>
  <rv s="6">
    <fb>168.29</fb>
    <v>12</v>
  </rv>
  <rv s="6">
    <fb>194.05</fb>
    <v>12</v>
  </rv>
  <rv s="6">
    <fb>183.28</fb>
    <v>12</v>
  </rv>
  <rv s="6">
    <fb>179.99</fb>
    <v>12</v>
  </rv>
  <rv s="6">
    <fb>180.01</fb>
    <v>12</v>
  </rv>
  <rv s="6">
    <fb>181.19</fb>
    <v>12</v>
  </rv>
  <rv s="6">
    <fb>177.81</fb>
    <v>12</v>
  </rv>
  <rv s="6">
    <fb>174.72</fb>
    <v>12</v>
  </rv>
  <rv s="6">
    <fb>171.97</fb>
    <v>12</v>
  </rv>
  <rv s="6">
    <fb>168.47</fb>
    <v>12</v>
  </rv>
  <rv s="6">
    <fb>171.89</fb>
    <v>12</v>
  </rv>
  <rv s="6">
    <fb>177.55</fb>
    <v>12</v>
  </rv>
  <rv s="6">
    <fb>173.99</fb>
    <v>12</v>
  </rv>
  <rv s="6">
    <fb>174.84</fb>
    <v>12</v>
  </rv>
  <rv s="6">
    <fb>177.46</fb>
    <v>12</v>
  </rv>
  <rv s="6">
    <fb>174.95</fb>
    <v>12</v>
  </rv>
  <rv s="6">
    <fb>186.6</fb>
    <v>12</v>
  </rv>
  <rv s="6">
    <fb>173.74</fb>
    <v>12</v>
  </rv>
  <rv s="6">
    <fb>179.24</fb>
    <v>12</v>
  </rv>
  <rv s="6">
    <fb>176.75</fb>
    <v>12</v>
  </rv>
  <rv s="6">
    <fb>176.19</fb>
    <v>12</v>
  </rv>
  <rv s="6">
    <fb>178.79</fb>
    <v>12</v>
  </rv>
  <rv s="6">
    <fb>178.08</fb>
    <v>12</v>
  </rv>
  <rv s="6">
    <fb>176.29</fb>
    <v>12</v>
  </rv>
  <rv s="6">
    <fb>174.77</fb>
    <v>12</v>
  </rv>
  <rv s="6">
    <fb>177.94</fb>
    <v>12</v>
  </rv>
  <rv s="6">
    <fb>177.48</fb>
    <v>12</v>
  </rv>
  <rv s="6">
    <fb>173.79</fb>
    <v>12</v>
  </rv>
  <rv s="6">
    <fb>170.66</fb>
    <v>12</v>
  </rv>
  <rv s="6">
    <fb>182.47</fb>
    <v>12</v>
  </rv>
  <rv s="6">
    <fb>178.01</fb>
    <v>12</v>
  </rv>
  <rv s="6">
    <fb>187.44</fb>
    <v>12</v>
  </rv>
  <rv s="6">
    <fb>184.86</fb>
    <v>12</v>
  </rv>
  <rv s="6">
    <fb>181.57</fb>
    <v>12</v>
  </rv>
  <rv s="6">
    <fb>183.01</fb>
    <v>12</v>
  </rv>
  <rv s="6">
    <fb>182.58</fb>
    <v>12</v>
  </rv>
  <rv s="6">
    <fb>187.35</fb>
    <v>12</v>
  </rv>
  <rv s="6">
    <fb>196.37</fb>
    <v>12</v>
  </rv>
  <rv s="6">
    <fb>197.42</fb>
    <v>12</v>
  </rv>
  <rv s="6">
    <fb>197.88</fb>
    <v>12</v>
  </rv>
  <rv s="6">
    <fb>209.86</fb>
    <v>12</v>
  </rv>
  <rv s="6">
    <fb>231.26</fb>
    <v>12</v>
  </rv>
  <rv s="6">
    <fb>246.39</fb>
    <v>12</v>
  </rv>
  <rv s="6">
    <fb>251.52</fb>
    <v>12</v>
  </rv>
  <rv s="6">
    <fb>252.94</fb>
    <v>12</v>
  </rv>
  <rv s="6">
    <fb>262.33</fb>
    <v>12</v>
  </rv>
  <rv s="6">
    <fb>263.26</fb>
    <v>12</v>
  </rv>
  <rv s="6">
    <fb>241.03</fb>
    <v>12</v>
  </rv>
  <rv s="6">
    <fb>248.23</fb>
    <v>12</v>
  </rv>
  <rv s="6">
    <fb>252.64</fb>
    <v>12</v>
  </rv>
  <rv s="6">
    <fb>256.56</fb>
    <v>12</v>
  </rv>
  <rv s="6">
    <fb>248.5</fb>
    <v>12</v>
  </rv>
  <rv s="6">
    <fb>249.23</fb>
    <v>12</v>
  </rv>
  <rv s="6">
    <fb>239.2</fb>
    <v>12</v>
  </rv>
  <rv s="6">
    <fb>251.51</fb>
    <v>12</v>
  </rv>
  <rv s="6">
    <fb>246.38</fb>
    <v>12</v>
  </rv>
  <rv s="6">
    <fb>215.99</fb>
    <v>12</v>
  </rv>
  <rv s="6">
    <fb>220.25</fb>
    <v>12</v>
  </rv>
  <rv s="6">
    <fb>219.8</fb>
    <v>12</v>
  </rv>
  <rv s="6">
    <fb>232.1</fb>
    <v>12</v>
  </rv>
  <rv s="6">
    <fb>222.62</fb>
    <v>12</v>
  </rv>
  <rv s="6">
    <fb>232.07</fb>
    <v>12</v>
  </rv>
  <rv s="6">
    <fb>216.86</fb>
    <v>12</v>
  </rv>
  <rv s="6">
    <fb>207.67</fb>
    <v>12</v>
  </rv>
  <rv s="6">
    <fb>198.88</fb>
    <v>12</v>
  </rv>
  <rv s="6">
    <fb>200.64</fb>
    <v>12</v>
  </rv>
  <rv s="6">
    <fb>191.76</fb>
    <v>12</v>
  </rv>
  <rv s="6">
    <fb>198.84</fb>
    <v>12</v>
  </rv>
  <rv s="6">
    <fb>197.49</fb>
    <v>12</v>
  </rv>
  <rv s="6">
    <fb>207.83</fb>
    <v>12</v>
  </rv>
  <rv s="6">
    <fb>201.38</fb>
    <v>12</v>
  </rv>
  <rv s="6">
    <fb>214.14</fb>
    <v>12</v>
  </rv>
  <rv s="6">
    <fb>216.12</fb>
    <v>12</v>
  </rv>
  <rv s="6">
    <fb>221.1</fb>
    <v>12</v>
  </rv>
  <rv s="6">
    <fb>223.27</fb>
    <v>12</v>
  </rv>
  <rv s="6">
    <fb>210.66</fb>
    <v>12</v>
  </rv>
  <rv s="6">
    <fb>220.32</fb>
    <v>12</v>
  </rv>
  <rv s="6">
    <fb>213.21</fb>
    <v>12</v>
  </rv>
  <rv s="6">
    <fb>209.21</fb>
    <v>12</v>
  </rv>
  <rv s="6">
    <fb>205.75</fb>
    <v>12</v>
  </rv>
  <rv s="6">
    <fb>206.28</fb>
    <v>12</v>
  </rv>
  <rv s="6">
    <fb>214.11</fb>
    <v>12</v>
  </rv>
  <rv s="6">
    <fb>210.6</fb>
    <v>12</v>
  </rv>
  <rv s="6">
    <fb>219.41</fb>
    <v>12</v>
  </rv>
  <rv s="6">
    <fb>230.17</fb>
    <v>12</v>
  </rv>
  <rv s="6">
    <fb>210.73</fb>
    <v>12</v>
  </rv>
  <rv s="6">
    <fb>216.27</fb>
    <v>12</v>
  </rv>
  <rv s="6">
    <fb>226.17</fb>
    <v>12</v>
  </rv>
  <rv s="6">
    <fb>228.13</fb>
    <v>12</v>
  </rv>
  <rv s="6">
    <fb>229.81</fb>
    <v>12</v>
  </rv>
  <rv s="6">
    <fb>230.29</fb>
    <v>12</v>
  </rv>
  <rv s="6">
    <fb>227.87</fb>
    <v>12</v>
  </rv>
  <rv s="6">
    <fb>227.2</fb>
    <v>12</v>
  </rv>
  <rv s="6">
    <fb>243.92</fb>
    <v>12</v>
  </rv>
  <rv s="6">
    <fb>238.25</fb>
    <v>12</v>
  </rv>
  <rv s="6">
    <fb>250</fb>
    <v>12</v>
  </rv>
  <rv s="6">
    <fb>254.27</fb>
    <v>12</v>
  </rv>
  <rv s="6">
    <fb>257.02</fb>
    <v>12</v>
  </rv>
  <rv s="6">
    <fb>254.22</fb>
    <v>12</v>
  </rv>
  <rv s="6">
    <fb>260.45999999999998</fb>
    <v>12</v>
  </rv>
  <rv s="6">
    <fb>261.63</fb>
    <v>12</v>
  </rv>
  <rv s="6">
    <fb>258.02</fb>
    <v>12</v>
  </rv>
  <rv s="6">
    <fb>249.02</fb>
    <v>12</v>
  </rv>
  <rv s="6">
    <fb>240.66</fb>
    <v>12</v>
  </rv>
  <rv s="6">
    <fb>250.08</fb>
    <v>12</v>
  </rv>
  <rv s="6">
    <fb>240.83</fb>
    <v>12</v>
  </rv>
  <rv s="6">
    <fb>244.5</fb>
    <v>12</v>
  </rv>
  <rv s="6">
    <fb>241.05</fb>
    <v>12</v>
  </rv>
  <rv s="6">
    <fb>238.77</fb>
    <v>12</v>
  </rv>
  <rv s="6">
    <fb>217.8</fb>
    <v>12</v>
  </rv>
  <rv s="6">
    <fb>219.16</fb>
    <v>12</v>
  </rv>
  <rv s="6">
    <fb>219.57</fb>
    <v>12</v>
  </rv>
  <rv s="6">
    <fb>221.33</fb>
    <v>12</v>
  </rv>
  <rv s="6">
    <fb>220.89</fb>
    <v>12</v>
  </rv>
  <rv s="6">
    <fb>220.7</fb>
    <v>12</v>
  </rv>
  <rv s="6">
    <fb>218.85</fb>
    <v>12</v>
  </rv>
  <rv s="6">
    <fb>217.97</fb>
    <v>12</v>
  </rv>
  <rv s="6">
    <fb>213.65</fb>
    <v>12</v>
  </rv>
  <rv s="6">
    <fb>260.48</fb>
    <v>12</v>
  </rv>
  <rv s="6">
    <fb>269.19</fb>
    <v>12</v>
  </rv>
  <rv s="6">
    <fb>262.51</fb>
    <v>12</v>
  </rv>
  <rv s="6">
    <fb>259.52</fb>
    <v>12</v>
  </rv>
  <rv s="6">
    <fb>257.55</fb>
    <v>12</v>
  </rv>
  <rv s="6">
    <fb>249.85</fb>
    <v>12</v>
  </rv>
  <rv s="6">
    <fb>248.98</fb>
    <v>12</v>
  </rv>
  <rv s="6">
    <fb>251.44</fb>
    <v>12</v>
  </rv>
  <rv s="6">
    <fb>288.52999999999997</fb>
    <v>12</v>
  </rv>
  <rv s="6">
    <fb>296.91000000000003</fb>
    <v>12</v>
  </rv>
  <rv s="6">
    <fb>321.22000000000003</fb>
    <v>12</v>
  </rv>
  <rv s="6">
    <fb>350</fb>
    <v>12</v>
  </rv>
  <rv s="6">
    <fb>328.49</fb>
    <v>12</v>
  </rv>
  <rv s="6">
    <fb>330.24</fb>
    <v>12</v>
  </rv>
  <rv s="6">
    <fb>311.18</fb>
    <v>12</v>
  </rv>
  <rv s="6">
    <fb>320.72000000000003</fb>
    <v>12</v>
  </rv>
  <rv s="6">
    <fb>338.74</fb>
    <v>12</v>
  </rv>
  <rv s="6">
    <fb>346</fb>
    <v>12</v>
  </rv>
  <rv s="6">
    <fb>342.03</fb>
    <v>12</v>
  </rv>
  <rv s="6">
    <fb>339.64</fb>
    <v>12</v>
  </rv>
  <rv s="6">
    <fb>352.56</fb>
    <v>12</v>
  </rv>
  <rv s="6">
    <fb>338.59</fb>
    <v>12</v>
  </rv>
  <rv s="6">
    <fb>338.23</fb>
    <v>12</v>
  </rv>
  <rv s="6">
    <fb>332.89</fb>
    <v>12</v>
  </rv>
  <rv s="6">
    <fb>345.16</fb>
    <v>12</v>
  </rv>
  <rv s="6">
    <fb>357.09</fb>
    <v>12</v>
  </rv>
  <rv s="6">
    <fb>351.42</fb>
    <v>12</v>
  </rv>
  <rv s="6">
    <fb>357.93</fb>
    <v>12</v>
  </rv>
  <rv s="6">
    <fb>369.49</fb>
    <v>12</v>
  </rv>
  <rv s="6">
    <fb>389.22</fb>
    <v>12</v>
  </rv>
  <rv s="6">
    <fb>389.79</fb>
    <v>12</v>
  </rv>
  <rv s="6">
    <fb>400.99</fb>
    <v>12</v>
  </rv>
  <rv s="6">
    <fb>424.77</fb>
    <v>12</v>
  </rv>
  <rv s="6">
    <fb>418.1</fb>
    <v>12</v>
  </rv>
  <rv s="6">
    <fb>436.23</fb>
    <v>12</v>
  </rv>
  <rv s="6">
    <fb>463.02</fb>
    <v>12</v>
  </rv>
  <rv s="6">
    <fb>479.86</fb>
    <v>12</v>
  </rv>
  <rv s="6">
    <fb>440.13</fb>
    <v>12</v>
  </rv>
  <rv s="6">
    <fb>436.17</fb>
    <v>12</v>
  </rv>
  <rv s="6">
    <fb>421.06</fb>
    <v>12</v>
  </rv>
  <rv s="6">
    <fb>430.6</fb>
    <v>12</v>
  </rv>
  <rv s="6">
    <fb>462.28</fb>
    <v>12</v>
  </rv>
  <rv s="6">
    <fb>454.13</fb>
    <v>12</v>
  </rv>
  <rv s="6">
    <fb>431.66</fb>
    <v>12</v>
  </rv>
  <rv s="6">
    <fb>417.41</fb>
    <v>12</v>
  </rv>
  <rv s="6">
    <fb>403.84</fb>
    <v>12</v>
  </rv>
  <rv s="6">
    <fb>379.28</fb>
    <v>12</v>
  </rv>
  <rv s="6">
    <fb>410.44</fb>
    <v>12</v>
  </rv>
  <rv s="6">
    <fb>411.05</fb>
    <v>12</v>
  </rv>
  <rv s="6">
    <fb>394.36</fb>
    <v>12</v>
  </rv>
  <rv s="6">
    <fb>394.74</fb>
    <v>12</v>
  </rv>
  <rv s="6">
    <fb>403.31</fb>
    <v>12</v>
  </rv>
  <rv s="6">
    <fb>396.36</fb>
    <v>12</v>
  </rv>
  <rv s="6">
    <fb>428.22</fb>
    <v>12</v>
  </rv>
  <rv s="6">
    <fb>413.82</fb>
    <v>12</v>
  </rv>
  <rv s="6">
    <fb>426.5</fb>
    <v>12</v>
  </rv>
  <rv s="6">
    <fb>424.07</fb>
    <v>12</v>
  </rv>
  <rv s="6">
    <fb>415.11</fb>
    <v>12</v>
  </rv>
  <rv s="6">
    <fb>412.38</fb>
    <v>12</v>
  </rv>
  <rv s="6">
    <fb>406.58</fb>
    <v>12</v>
  </rv>
  <rv s="6">
    <fb>397.15</fb>
    <v>12</v>
  </rv>
  <rv s="6">
    <fb>398.09</fb>
    <v>12</v>
  </rv>
  <rv s="6">
    <fb>389.1</fb>
    <v>12</v>
  </rv>
  <rv s="6">
    <fb>400.28</fb>
    <v>12</v>
  </rv>
  <rv s="6">
    <fb>404.6</fb>
    <v>12</v>
  </rv>
  <rv s="6">
    <fb>383.68</fb>
    <v>12</v>
  </rv>
  <rv s="6">
    <fb>392.21</fb>
    <v>12</v>
  </rv>
  <rv s="6">
    <fb>378.17</fb>
    <v>12</v>
  </rv>
  <rv s="6">
    <fb>374.32</fb>
    <v>12</v>
  </rv>
  <rv s="6">
    <fb>361.62</fb>
    <v>12</v>
  </rv>
  <rv s="6">
    <fb>350.73</fb>
    <v>12</v>
  </rv>
  <rv s="6">
    <fb>328.5</fb>
    <v>12</v>
  </rv>
  <rv s="6">
    <fb>336.51</fb>
    <v>12</v>
  </rv>
  <rv s="6">
    <fb>355.94</fb>
    <v>12</v>
  </rv>
  <rv s="6">
    <fb>355.84</fb>
    <v>12</v>
  </rv>
  <rv s="6">
    <fb>354.11</fb>
    <v>12</v>
  </rv>
  <rv s="0">
    <v>https://www.bing.com/financeapi/forcetrigger?t=a1yv52&amp;q=XNAS%3aNVDA&amp;form=skydnc</v>
    <v>Learn more on Bing</v>
  </rv>
  <rv s="1">
    <v>en-AU</v>
    <v>a1yv52</v>
    <v>268435456</v>
    <v>1</v>
    <v>Powered by Refinitiv</v>
    <v>0</v>
    <v>NVIDIA CORPORATION (XNAS:NVDA)</v>
    <v>2</v>
    <v>3</v>
    <v>Finance</v>
    <v>4</v>
    <v>153.13</v>
    <v>66.248000000000005</v>
    <v>1.7685999999999999</v>
    <v>0.55000000000000004</v>
    <v>-2.1540000000000001E-3</v>
    <v>3.9610000000000001E-3</v>
    <v>-0.30020000000000002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143.44</v>
    <v>Semiconductors &amp; Semiconductor Equipment</v>
    <v>Stock</v>
    <v>45706.92303672422</v>
    <v>1969</v>
    <v>137.92500000000001</v>
    <v>3413906000000</v>
    <v>NVIDIA CORPORATION</v>
    <v>NVIDIA CORPORATION</v>
    <v>141.27000000000001</v>
    <v>54.927300000000002</v>
    <v>138.85</v>
    <v>139.4</v>
    <v>139.09979999999999</v>
    <v>24490000000</v>
    <v>NVDA</v>
    <v>NVIDIA CORPORATION (XNAS:NVDA)</v>
    <v>219176627</v>
    <v>279927167</v>
    <v>1998</v>
  </rv>
  <rv s="2">
    <v>1970</v>
  </rv>
  <rv s="0">
    <v>http://es.wikipedia.org/wiki/Adobe_(empresa)</v>
    <v>Wikipedia</v>
  </rv>
  <rv s="3">
    <v>3</v>
    <v>1972</v>
  </rv>
  <rv s="4">
    <v>9</v>
    <v>https://www.bing.com/th?id=AMMS_503c684ccc667ad525fe1d703881df2c&amp;qlt=95</v>
    <v>1973</v>
    <v>0</v>
    <v>https://www.bing.com/images/search?form=xlimg&amp;q=adobe+systems</v>
    <v>Image of ADOBE INC.</v>
  </rv>
  <rv s="0">
    <v>https://www.bing.com/financeapi/forcetrigger?t=a1mv7w&amp;q=XNAS%3aADBE&amp;form=skydnc</v>
    <v>Learn more on Bing</v>
  </rv>
  <rv s="5">
    <v>en-AU</v>
    <v>a1mv7w</v>
    <v>268435456</v>
    <v>1</v>
    <v>Powered by Refinitiv</v>
    <v>5</v>
    <v>ADOBE INC. (XNAS:ADBE)</v>
    <v>7</v>
    <v>8</v>
    <v>Finance</v>
    <v>10</v>
    <v>587.75</v>
    <v>403.75</v>
    <v>1.3756999999999999</v>
    <v>3.95</v>
    <v>5.2789999999999998E-4</v>
    <v>8.5840000000000014E-3</v>
    <v>0.245</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464.33</v>
    <v>1974</v>
    <v>Software &amp; IT Services</v>
    <v>Stock</v>
    <v>45706.901903587503</v>
    <v>1975</v>
    <v>453.07</v>
    <v>202031306401</v>
    <v>ADOBE INC.</v>
    <v>ADOBE INC.</v>
    <v>462.65</v>
    <v>37.118899999999996</v>
    <v>460.16</v>
    <v>464.11</v>
    <v>464.35500000000002</v>
    <v>435309100</v>
    <v>ADBE</v>
    <v>ADOBE INC. (XNAS:ADBE)</v>
    <v>2973775</v>
    <v>3615334</v>
    <v>1997</v>
  </rv>
  <rv s="2">
    <v>1976</v>
  </rv>
  <rv s="0">
    <v>https://www.bing.com/financeapi/forcetrigger?t=a21icw&amp;q=XNAS%3aPYPL&amp;form=skydnc</v>
    <v>Learn more on Bing</v>
  </rv>
  <rv s="1">
    <v>en-AU</v>
    <v>a21icw</v>
    <v>268435456</v>
    <v>1</v>
    <v>Powered by Refinitiv</v>
    <v>0</v>
    <v>PAYPAL HOLDINGS, INC. (XNAS:PYPL)</v>
    <v>2</v>
    <v>3</v>
    <v>Finance</v>
    <v>10</v>
    <v>93.66</v>
    <v>56.97</v>
    <v>1.4986999999999999</v>
    <v>0.65</v>
    <v>9.9719999999999995E-4</v>
    <v>8.3370000000000007E-3</v>
    <v>7.8399999999999997E-2</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24400</v>
    <v>Nasdaq Stock Market</v>
    <v>XNAS</v>
    <v>XNAS</v>
    <v>2211 N 1st St, SAN JOSE, CA, 95131 US</v>
    <v>78.760000000000005</v>
    <v>Professional &amp; Commercial Services</v>
    <v>Stock</v>
    <v>45706.997338228903</v>
    <v>1978</v>
    <v>77.500600000000006</v>
    <v>77774237488</v>
    <v>PAYPAL HOLDINGS, INC.</v>
    <v>PAYPAL HOLDINGS, INC.</v>
    <v>78.2</v>
    <v>19.4937</v>
    <v>77.97</v>
    <v>78.62</v>
    <v>78.698400000000007</v>
    <v>989242400</v>
    <v>PYPL</v>
    <v>PAYPAL HOLDINGS, INC. (XNAS:PYPL)</v>
    <v>11281243</v>
    <v>12478624</v>
    <v>2015</v>
  </rv>
  <rv s="2">
    <v>1979</v>
  </rv>
  <rv s="0">
    <v>https://www.bing.com/financeapi/forcetrigger?t=a1qe5r&amp;q=XNAS%3aCSCO&amp;form=skydnc</v>
    <v>Learn more on Bing</v>
  </rv>
  <rv s="1">
    <v>en-AU</v>
    <v>a1qe5r</v>
    <v>268435456</v>
    <v>1</v>
    <v>Powered by Refinitiv</v>
    <v>0</v>
    <v>CISCO SYSTEMS, INC. (XNAS:CSCO)</v>
    <v>2</v>
    <v>3</v>
    <v>Finance</v>
    <v>4</v>
    <v>66.5</v>
    <v>44.5</v>
    <v>0.78859999999999997</v>
    <v>-0.28000000000000003</v>
    <v>1.8579999999999998E-3</v>
    <v>-4.3159999999999995E-3</v>
    <v>0.12</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66.25</v>
    <v>Communications &amp; Networking</v>
    <v>Stock</v>
    <v>45706.916782707813</v>
    <v>1981</v>
    <v>64.430000000000007</v>
    <v>257246339220</v>
    <v>CISCO SYSTEMS, INC.</v>
    <v>CISCO SYSTEMS, INC.</v>
    <v>65.3</v>
    <v>28.302900000000001</v>
    <v>64.87</v>
    <v>64.59</v>
    <v>64.709999999999994</v>
    <v>3982758000</v>
    <v>CSCO</v>
    <v>CISCO SYSTEMS, INC. (XNAS:CSCO)</v>
    <v>22047470</v>
    <v>20688099</v>
    <v>2021</v>
  </rv>
  <rv s="2">
    <v>1982</v>
  </rv>
  <rv s="0">
    <v>https://www.bing.com/financeapi/forcetrigger?t=a1vmf2&amp;q=XNAS%3aINTC&amp;form=skydnc</v>
    <v>Learn more on Bing</v>
  </rv>
  <rv s="1">
    <v>en-AU</v>
    <v>a1vmf2</v>
    <v>268435456</v>
    <v>1</v>
    <v>Powered by Refinitiv</v>
    <v>0</v>
    <v>INTEL CORPORATION (XNAS:INTC)</v>
    <v>2</v>
    <v>3</v>
    <v>Finance</v>
    <v>10</v>
    <v>46.627699999999997</v>
    <v>18.510000000000002</v>
    <v>1.0629</v>
    <v>3.79</v>
    <v>-8.761999999999999E-3</v>
    <v>0.16059300000000001</v>
    <v>-0.24</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27.55</v>
    <v>Semiconductors &amp; Semiconductor Equipment</v>
    <v>Stock</v>
    <v>45706.875011191405</v>
    <v>1984</v>
    <v>24.49</v>
    <v>118598700000</v>
    <v>INTEL CORPORATION</v>
    <v>INTEL CORPORATION</v>
    <v>24.6</v>
    <v>0</v>
    <v>23.6</v>
    <v>27.39</v>
    <v>27.15</v>
    <v>4330000000</v>
    <v>INTC</v>
    <v>INTEL CORPORATION (XNAS:INTC)</v>
    <v>284292210</v>
    <v>94096904</v>
    <v>1989</v>
  </rv>
  <rv s="2">
    <v>1985</v>
  </rv>
  <rv s="6">
    <fb>69.451999999999998</fb>
    <v>12</v>
  </rv>
  <rv s="6">
    <fb>67.471999999999994</fb>
    <v>12</v>
  </rv>
  <rv s="6">
    <fb>78.537999999999997</fb>
    <v>12</v>
  </rv>
  <rv s="6">
    <fb>78.816999999999993</fb>
    <v>12</v>
  </rv>
  <rv s="6">
    <fb>79.091999999999999</fb>
    <v>12</v>
  </rv>
  <rv s="6">
    <fb>78.700999999999993</fb>
    <v>12</v>
  </rv>
  <rv s="6">
    <fb>77.662999999999997</fb>
    <v>12</v>
  </rv>
  <rv s="6">
    <fb>79.111999999999995</fb>
    <v>12</v>
  </rv>
  <rv s="6">
    <fb>82.278999999999996</fb>
    <v>12</v>
  </rv>
  <rv s="6">
    <fb>85.236999999999995</fb>
    <v>12</v>
  </rv>
  <rv s="6">
    <fb>85.963999999999999</fb>
    <v>12</v>
  </rv>
  <rv s="6">
    <fb>88.7</fb>
    <v>12</v>
  </rv>
  <rv s="6">
    <fb>92.668999999999997</fb>
    <v>12</v>
  </rv>
  <rv s="6">
    <fb>87.528000000000006</fb>
    <v>12</v>
  </rv>
  <rv s="6">
    <fb>85.774000000000001</fb>
    <v>12</v>
  </rv>
  <rv s="6">
    <fb>91.912999999999997</fb>
    <v>12</v>
  </rv>
  <rv s="6">
    <fb>90.888000000000005</fb>
    <v>12</v>
  </rv>
  <rv s="6">
    <fb>87.944000000000003</fb>
    <v>12</v>
  </rv>
  <rv s="6">
    <fb>87.836500000000001</fb>
    <v>12</v>
  </rv>
  <rv s="6">
    <fb>88.454999999999998</fb>
    <v>12</v>
  </rv>
  <rv s="6">
    <fb>89.397999999999996</fb>
    <v>12</v>
  </rv>
  <rv s="6">
    <fb>90.372</fb>
    <v>12</v>
  </rv>
  <rv s="6">
    <fb>91.435000000000002</fb>
    <v>12</v>
  </rv>
  <rv s="6">
    <fb>94.289000000000001</fb>
    <v>12</v>
  </rv>
  <rv s="6">
    <fb>95.001999999999995</fb>
    <v>12</v>
  </rv>
  <rv s="6">
    <fb>92.561000000000007</fb>
    <v>12</v>
  </rv>
  <rv s="6">
    <fb>90.25</fb>
    <v>12</v>
  </rv>
  <rv s="6">
    <fb>90.355999999999995</fb>
    <v>12</v>
  </rv>
  <rv s="6">
    <fb>90.363</fb>
    <v>12</v>
  </rv>
  <rv s="6">
    <fb>89.451999999999998</fb>
    <v>12</v>
  </rv>
  <rv s="6">
    <fb>88.963999999999999</fb>
    <v>12</v>
  </rv>
  <rv s="6">
    <fb>85.905000000000001</fb>
    <v>12</v>
  </rv>
  <rv s="6">
    <fb>88.007999999999996</fb>
    <v>12</v>
  </rv>
  <rv s="6">
    <fb>87.132999999999996</fb>
    <v>12</v>
  </rv>
  <rv s="6">
    <fb>85.353999999999999</fb>
    <v>12</v>
  </rv>
  <rv s="6">
    <fb>87.039000000000001</fb>
    <v>12</v>
  </rv>
  <rv s="6">
    <fb>90.616</fb>
    <v>12</v>
  </rv>
  <rv s="6">
    <fb>88.186000000000007</fb>
    <v>12</v>
  </rv>
  <rv s="6">
    <fb>86.001000000000005</fb>
    <v>12</v>
  </rv>
  <rv s="6">
    <fb>87.415000000000006</fb>
    <v>12</v>
  </rv>
  <rv s="6">
    <fb>84.034999999999997</fb>
    <v>12</v>
  </rv>
  <rv s="6">
    <fb>84.671000000000006</fb>
    <v>12</v>
  </rv>
  <rv s="6">
    <fb>76.2</fb>
    <v>12</v>
  </rv>
  <rv s="6">
    <fb>79.518000000000001</fb>
    <v>12</v>
  </rv>
  <rv s="6">
    <fb>82.423000000000002</fb>
    <v>12</v>
  </rv>
  <rv s="6">
    <fb>79.677000000000007</fb>
    <v>12</v>
  </rv>
  <rv s="6">
    <fb>82.632000000000005</fb>
    <v>12</v>
  </rv>
  <rv s="6">
    <fb>87.734999999999999</fb>
    <v>12</v>
  </rv>
  <rv s="6">
    <fb>87.757000000000005</fb>
    <v>12</v>
  </rv>
  <rv s="6">
    <fb>86.402000000000001</fb>
    <v>12</v>
  </rv>
  <rv s="6">
    <fb>83.040999999999997</fb>
    <v>12</v>
  </rv>
  <rv s="6">
    <fb>85.816999999999993</fb>
    <v>12</v>
  </rv>
  <rv s="6">
    <fb>88.789000000000001</fb>
    <v>12</v>
  </rv>
  <rv s="6">
    <fb>92.14</fb>
    <v>12</v>
  </rv>
  <rv s="6">
    <fb>90.554000000000002</fb>
    <v>12</v>
  </rv>
  <rv s="6">
    <fb>90.412000000000006</fb>
    <v>12</v>
  </rv>
  <rv s="6">
    <fb>88.747</fb>
    <v>12</v>
  </rv>
  <rv s="6">
    <fb>89.878</fb>
    <v>12</v>
  </rv>
  <rv s="6">
    <fb>90.399000000000001</fb>
    <v>12</v>
  </rv>
  <rv s="6">
    <fb>91.355999999999995</fb>
    <v>12</v>
  </rv>
  <rv s="6">
    <fb>94.63</fb>
    <v>12</v>
  </rv>
  <rv s="6">
    <fb>94.358999999999995</fb>
    <v>12</v>
  </rv>
  <rv s="6">
    <fb>92.478999999999999</fb>
    <v>12</v>
  </rv>
  <rv s="6">
    <fb>94.78</fb>
    <v>12</v>
  </rv>
  <rv s="6">
    <fb>95.385999999999996</fb>
    <v>12</v>
  </rv>
  <rv s="6">
    <fb>94.95</fb>
    <v>12</v>
  </rv>
  <rv s="6">
    <fb>103.79900000000001</fb>
    <v>12</v>
  </rv>
  <rv s="6">
    <fb>106.46899999999999</fb>
    <v>12</v>
  </rv>
  <rv s="6">
    <fb>113.901</fb>
    <v>12</v>
  </rv>
  <rv s="6">
    <fb>114.825</fb>
    <v>12</v>
  </rv>
  <rv s="6">
    <fb>110.5</fb>
    <v>12</v>
  </rv>
  <rv s="6">
    <fb>109.633</fb>
    <v>12</v>
  </rv>
  <rv s="6">
    <fb>115</fb>
    <v>12</v>
  </rv>
  <rv s="6">
    <fb>116.437</fb>
    <v>12</v>
  </rv>
  <rv s="6">
    <fb>122.44</fb>
    <v>12</v>
  </rv>
  <rv s="6">
    <fb>120.998</fb>
    <v>12</v>
  </rv>
  <rv s="6">
    <fb>120.88800000000001</fb>
    <v>12</v>
  </rv>
  <rv s="6">
    <fb>121.79</fb>
    <v>12</v>
  </rv>
  <rv s="6">
    <fb>120.91</fb>
    <v>12</v>
  </rv>
  <rv s="6">
    <fb>125.2</fb>
    <v>12</v>
  </rv>
  <rv s="6">
    <fb>129.61000000000001</fb>
    <v>12</v>
  </rv>
  <rv s="6">
    <fb>131.88</fb>
    <v>12</v>
  </rv>
  <rv s="6">
    <fb>130.97999999999999</fb>
    <v>12</v>
  </rv>
  <rv s="6">
    <fb>135.58000000000001</fb>
    <v>12</v>
  </rv>
  <rv s="6">
    <fb>130.78</fb>
    <v>12</v>
  </rv>
  <rv s="6">
    <fb>126.57</fb>
    <v>12</v>
  </rv>
  <rv s="6">
    <fb>118.11</fb>
    <v>12</v>
  </rv>
  <rv s="6">
    <fb>126.09</fb>
    <v>12</v>
  </rv>
  <rv s="6">
    <fb>126.4</fb>
    <v>12</v>
  </rv>
  <rv s="6">
    <fb>123.99</fb>
    <v>12</v>
  </rv>
  <rv s="6">
    <fb>123.54</fb>
    <v>12</v>
  </rv>
  <rv s="6">
    <fb>124.3</fb>
    <v>12</v>
  </rv>
  <rv s="6">
    <fb>122.67</fb>
    <v>12</v>
  </rv>
  <rv s="6">
    <fb>128.28</fb>
    <v>12</v>
  </rv>
  <rv s="6">
    <fb>125.83</fb>
    <v>12</v>
  </rv>
  <rv s="6">
    <fb>128.19999999999999</fb>
    <v>12</v>
  </rv>
  <rv s="6">
    <fb>131.38</fb>
    <v>12</v>
  </rv>
  <rv s="6">
    <fb>134.91</fb>
    <v>12</v>
  </rv>
  <rv s="6">
    <fb>127.4</fb>
    <v>12</v>
  </rv>
  <rv s="6">
    <fb>129.24</fb>
    <v>12</v>
  </rv>
  <rv s="6">
    <fb>128.44</fb>
    <v>12</v>
  </rv>
  <rv s="6">
    <fb>126.36</fb>
    <v>12</v>
  </rv>
  <rv s="6">
    <fb>117.99</fb>
    <v>12</v>
  </rv>
  <rv s="6">
    <fb>121.09</fb>
    <v>12</v>
  </rv>
  <rv s="6">
    <fb>117.93</fb>
    <v>12</v>
  </rv>
  <rv s="6">
    <fb>122.59</fb>
    <v>12</v>
  </rv>
  <rv s="6">
    <fb>114.25</fb>
    <v>12</v>
  </rv>
  <rv s="6">
    <fb>112.28</fb>
    <v>12</v>
  </rv>
  <rv s="6">
    <fb>113.06</fb>
    <v>12</v>
  </rv>
  <rv s="6">
    <fb>111.59</fb>
    <v>12</v>
  </rv>
  <rv s="6">
    <fb>103.73</fb>
    <v>12</v>
  </rv>
  <rv s="6">
    <fb>117.02</fb>
    <v>12</v>
  </rv>
  <rv s="6">
    <fb>109.21</fb>
    <v>12</v>
  </rv>
  <rv s="6">
    <fb>107.27</fb>
    <v>12</v>
  </rv>
  <rv s="6">
    <fb>100.45</fb>
    <v>12</v>
  </rv>
  <rv s="6">
    <fb>104.25</fb>
    <v>12</v>
  </rv>
  <rv s="6">
    <fb>98.91</fb>
    <v>12</v>
  </rv>
  <rv s="6">
    <fb>104.97</fb>
    <v>12</v>
  </rv>
  <rv s="6">
    <fb>104.75</fb>
    <v>12</v>
  </rv>
  <rv s="6">
    <fb>109.02</fb>
    <v>12</v>
  </rv>
  <rv s="6">
    <fb>116.14</fb>
    <v>12</v>
  </rv>
  <rv s="6">
    <fb>118.08</fb>
    <v>12</v>
  </rv>
  <rv s="6">
    <fb>122.86</fb>
    <v>12</v>
  </rv>
  <rv s="6">
    <fb>124.58</fb>
    <v>12</v>
  </rv>
  <rv s="6">
    <fb>130</fb>
    <v>12</v>
  </rv>
  <rv s="6">
    <fb>127.25</fb>
    <v>12</v>
  </rv>
  <rv s="6">
    <fb>128.5</fb>
    <v>12</v>
  </rv>
  <rv s="6">
    <fb>123.74</fb>
    <v>12</v>
  </rv>
  <rv s="6">
    <fb>129.37</fb>
    <v>12</v>
  </rv>
  <rv s="6">
    <fb>126.46</fb>
    <v>12</v>
  </rv>
  <rv s="6">
    <fb>128.30000000000001</fb>
    <v>12</v>
  </rv>
  <rv s="6">
    <fb>125.61</fb>
    <v>12</v>
  </rv>
  <rv s="6">
    <fb>117.59</fb>
    <v>12</v>
  </rv>
  <rv s="6">
    <fb>119.37</fb>
    <v>12</v>
  </rv>
  <rv s="6">
    <fb>108</fb>
    <v>12</v>
  </rv>
  <rv s="6">
    <fb>106.21</fb>
    <v>12</v>
  </rv>
  <rv s="6">
    <fb>107.21</fb>
    <v>12</v>
  </rv>
  <rv s="6">
    <fb>102.83</fb>
    <v>12</v>
  </rv>
  <rv s="6">
    <fb>106.47</fb>
    <v>12</v>
  </rv>
  <rv s="6">
    <fb>108.1</fb>
    <v>12</v>
  </rv>
  <rv s="6">
    <fb>116.91</fb>
    <v>12</v>
  </rv>
  <rv s="6">
    <fb>119.14</fb>
    <v>12</v>
  </rv>
  <rv s="6">
    <fb>119.1</fb>
    <v>12</v>
  </rv>
  <rv s="6">
    <fb>116.78</fb>
    <v>12</v>
  </rv>
  <rv s="6">
    <fb>115.59</fb>
    <v>12</v>
  </rv>
  <rv s="6">
    <fb>113.37</fb>
    <v>12</v>
  </rv>
  <rv s="6">
    <fb>117.87</fb>
    <v>12</v>
  </rv>
  <rv s="6">
    <fb>116</fb>
    <v>12</v>
  </rv>
  <rv s="6">
    <fb>116.26</fb>
    <v>12</v>
  </rv>
  <rv s="6">
    <fb>120.87</fb>
    <v>12</v>
  </rv>
  <rv s="6">
    <fb>123.51</fb>
    <v>12</v>
  </rv>
  <rv s="6">
    <fb>124.04</fb>
    <v>12</v>
  </rv>
  <rv s="6">
    <fb>121.4</fb>
    <v>12</v>
  </rv>
  <rv s="6">
    <fb>121.44</fb>
    <v>12</v>
  </rv>
  <rv s="6">
    <fb>117</fb>
    <v>12</v>
  </rv>
  <rv s="6">
    <fb>118.85</fb>
    <v>12</v>
  </rv>
  <rv s="6">
    <fb>122.85</fb>
    <v>12</v>
  </rv>
  <rv s="6">
    <fb>124.92</fb>
    <v>12</v>
  </rv>
  <rv s="6">
    <fb>127.72</fb>
    <v>12</v>
  </rv>
  <rv s="6">
    <fb>132.88999999999999</fb>
    <v>12</v>
  </rv>
  <rv s="6">
    <fb>132.65</fb>
    <v>12</v>
  </rv>
  <rv s="6">
    <fb>134.81</fb>
    <v>12</v>
  </rv>
  <rv s="6">
    <fb>134.80000000000001</fb>
    <v>12</v>
  </rv>
  <rv s="6">
    <fb>138.07</fb>
    <v>12</v>
  </rv>
  <rv s="6">
    <fb>131.6</fb>
    <v>12</v>
  </rv>
  <rv s="6">
    <fb>135.72</fb>
    <v>12</v>
  </rv>
  <rv s="6">
    <fb>136.93</fb>
    <v>12</v>
  </rv>
  <rv s="6">
    <fb>138</fb>
    <v>12</v>
  </rv>
  <rv s="6">
    <fb>143.71</fb>
    <v>12</v>
  </rv>
  <rv s="6">
    <fb>143.59</fb>
    <v>12</v>
  </rv>
  <rv s="6">
    <fb>139.56</fb>
    <v>12</v>
  </rv>
  <rv s="6">
    <fb>140.41</fb>
    <v>12</v>
  </rv>
  <rv s="6">
    <fb>141.54</fb>
    <v>12</v>
  </rv>
  <rv s="6">
    <fb>140.52000000000001</fb>
    <v>12</v>
  </rv>
  <rv s="6">
    <fb>141.25</fb>
    <v>12</v>
  </rv>
  <rv s="6">
    <fb>139.33500000000001</fb>
    <v>12</v>
  </rv>
  <rv s="6">
    <fb>132.76</fb>
    <v>12</v>
  </rv>
  <rv s="6">
    <fb>135.4</fb>
    <v>12</v>
  </rv>
  <rv s="6">
    <fb>136.05000000000001</fb>
    <v>12</v>
  </rv>
  <rv s="6">
    <fb>139.91</fb>
    <v>12</v>
  </rv>
  <rv s="6">
    <fb>145.61000000000001</fb>
    <v>12</v>
  </rv>
  <rv s="6">
    <fb>148.88</fb>
    <v>12</v>
  </rv>
  <rv s="6">
    <fb>147.63</fb>
    <v>12</v>
  </rv>
  <rv s="6">
    <fb>145.26</fb>
    <v>12</v>
  </rv>
  <rv s="6">
    <fb>148.29</fb>
    <v>12</v>
  </rv>
  <rv s="6">
    <fb>146.27000000000001</fb>
    <v>12</v>
  </rv>
  <rv s="6">
    <fb>146.76</fb>
    <v>12</v>
  </rv>
  <rv s="6">
    <fb>141.97999999999999</fb>
    <v>12</v>
  </rv>
  <rv s="6">
    <fb>140.15</fb>
    <v>12</v>
  </rv>
  <rv s="6">
    <fb>147.01</fb>
    <v>12</v>
  </rv>
  <rv s="6">
    <fb>145.88999999999999</fb>
    <v>12</v>
  </rv>
  <rv s="6">
    <fb>146.66999999999999</fb>
    <v>12</v>
  </rv>
  <rv s="6">
    <fb>141.94999999999999</fb>
    <v>12</v>
  </rv>
  <rv s="6">
    <fb>136.02000000000001</fb>
    <v>12</v>
  </rv>
  <rv s="6">
    <fb>136.91999999999999</fb>
    <v>12</v>
  </rv>
  <rv s="6">
    <fb>135.34</fb>
    <v>12</v>
  </rv>
  <rv s="6">
    <fb>138.25</fb>
    <v>12</v>
  </rv>
  <rv s="6">
    <fb>138.63</fb>
    <v>12</v>
  </rv>
  <rv s="6">
    <fb>140.26</fb>
    <v>12</v>
  </rv>
  <rv s="6">
    <fb>145.13999999999999</fb>
    <v>12</v>
  </rv>
  <rv s="6">
    <fb>145.06</fb>
    <v>12</v>
  </rv>
  <rv s="6">
    <fb>142.44</fb>
    <v>12</v>
  </rv>
  <rv s="6">
    <fb>138.81</fb>
    <v>12</v>
  </rv>
  <rv s="6">
    <fb>135.07</fb>
    <v>12</v>
  </rv>
  <rv s="6">
    <fb>139.31</fb>
    <v>12</v>
  </rv>
  <rv s="6">
    <fb>137.34</fb>
    <v>12</v>
  </rv>
  <rv s="6">
    <fb>134.25</fb>
    <v>12</v>
  </rv>
  <rv s="6">
    <fb>132</fb>
    <v>12</v>
  </rv>
  <rv s="6">
    <fb>130.38999999999999</fb>
    <v>12</v>
  </rv>
  <rv s="6">
    <fb>128.91</fb>
    <v>12</v>
  </rv>
  <rv s="6">
    <fb>130.68</fb>
    <v>12</v>
  </rv>
  <rv s="6">
    <fb>134.69999999999999</fb>
    <v>12</v>
  </rv>
  <rv s="6">
    <fb>139.66999999999999</fb>
    <v>12</v>
  </rv>
  <rv s="6">
    <fb>140.22</fb>
    <v>12</v>
  </rv>
  <rv s="6">
    <fb>139.93</fb>
    <v>12</v>
  </rv>
  <rv s="6">
    <fb>137.01</fb>
    <v>12</v>
  </rv>
  <rv s="6">
    <fb>137.49</fb>
    <v>12</v>
  </rv>
  <rv s="6">
    <fb>134.29</fb>
    <v>12</v>
  </rv>
  <rv s="6">
    <fb>138.31</fb>
    <v>12</v>
  </rv>
  <rv s="6">
    <fb>144.47</fb>
    <v>12</v>
  </rv>
  <rv s="6">
    <fb>149.43</fb>
    <v>12</v>
  </rv>
  <rv s="6">
    <fb>140.13999999999999</fb>
    <v>12</v>
  </rv>
  <rv s="6">
    <fb>140.11000000000001</fb>
    <v>12</v>
  </rv>
  <rv s="6">
    <fb>135.91</fb>
    <v>12</v>
  </rv>
  <rv s="6">
    <fb>133.22999999999999</fb>
    <v>12</v>
  </rv>
  <rv s="6">
    <fb>131.76</fb>
    <v>12</v>
  </rv>
  <rv s="6">
    <fb>136.24</fb>
    <v>12</v>
  </rv>
  <rv s="6">
    <fb>133.57</fb>
    <v>12</v>
  </rv>
  <rv s="6">
    <fb>137.71</fb>
    <v>12</v>
  </rv>
  <rv s="6">
    <fb>140.83000000000001</fb>
    <v>12</v>
  </rv>
  <rv s="6">
    <fb>147.07</fb>
    <v>12</v>
  </rv>
  <rv s="6">
    <fb>147.22</fb>
    <v>12</v>
  </rv>
  <rv s="6">
    <fb>142.62</fb>
    <v>12</v>
  </rv>
  <rv s="6">
    <fb>118.42</fb>
    <v>12</v>
  </rv>
  <rv s="6">
    <fb>128.99</fb>
    <v>12</v>
  </rv>
  <rv s="6">
    <fb>123.7</fb>
    <v>12</v>
  </rv>
  <rv s="6">
    <fb>124.65</fb>
    <v>12</v>
  </rv>
  <rv s="6">
    <fb>120.07</fb>
    <v>12</v>
  </rv>
  <rv s="6">
    <fb>116.66</fb>
    <v>12</v>
  </rv>
  <rv s="6">
    <fb>118.65</fb>
    <v>12</v>
  </rv>
  <rv s="6">
    <fb>124.83</fb>
    <v>12</v>
  </rv>
  <rv s="6">
    <fb>128.68</fb>
    <v>12</v>
  </rv>
  <rv s="6">
    <fb>129.84</fb>
    <v>12</v>
  </rv>
  <rv s="6">
    <fb>132.80000000000001</fb>
    <v>12</v>
  </rv>
  <rv s="6">
    <fb>131.13999999999999</fb>
    <v>12</v>
  </rv>
  <rv s="6">
    <fb>135.29</fb>
    <v>12</v>
  </rv>
  <rv s="6">
    <fb>138.85</fb>
    <v>12</v>
  </rv>
  <rv s="6">
    <fb>139.4</fb>
    <v>12</v>
  </rv>
  <rv s="6">
    <fb>197748985</fb>
    <v>13</v>
  </rv>
  <rv s="6">
    <fb>139.16</fb>
    <v>12</v>
  </rv>
  <rv s="6">
    <fb>141.83000000000001</fb>
    <v>12</v>
  </rv>
  <rv s="6">
    <fb>137.09</fb>
    <v>12</v>
  </rv>
  <rv s="6">
    <fb>237651395</fb>
    <v>13</v>
  </rv>
  <rv s="6">
    <fb>144.66</fb>
    <v>12</v>
  </rv>
  <rv s="6">
    <fb>147.79</fb>
    <v>12</v>
  </rv>
  <rv s="6">
    <fb>143.66999999999999</fb>
    <v>12</v>
  </rv>
  <rv s="6">
    <fb>155915549</fb>
    <v>13</v>
  </rv>
  <rv s="6">
    <fb>145.05000000000001</fb>
    <v>12</v>
  </rv>
  <rv s="6">
    <fb>147.22999999999999</fb>
    <v>12</v>
  </rv>
  <rv s="6">
    <fb>143.72</fb>
    <v>12</v>
  </rv>
  <rv s="6">
    <fb>234657635</fb>
    <v>13</v>
  </rv>
  <rv s="6">
    <fb>148.37</fb>
    <v>12</v>
  </rv>
  <rv s="6">
    <fb>148.97</fb>
    <v>12</v>
  </rv>
  <rv s="6">
    <fb>141.88</fb>
    <v>12</v>
  </rv>
  <rv s="6">
    <fb>818830895</fb>
    <v>13</v>
  </rv>
  <rv s="6">
    <fb>124.8</fb>
    <v>12</v>
  </rv>
  <rv s="6">
    <fb>128.4</fb>
    <v>12</v>
  </rv>
  <rv s="6">
    <fb>116.7</fb>
    <v>12</v>
  </rv>
  <rv s="6">
    <fb>579666350</fb>
    <v>13</v>
  </rv>
  <rv s="6">
    <fb>121.81</fb>
    <v>12</v>
  </rv>
  <rv s="6">
    <fb>129</fb>
    <v>12</v>
  </rv>
  <rv s="6">
    <fb>116.25</fb>
    <v>12</v>
  </rv>
  <rv s="6">
    <fb>467120640</fb>
    <v>13</v>
  </rv>
  <rv s="6">
    <fb>126.5</fb>
    <v>12</v>
  </rv>
  <rv s="6">
    <fb>126.89</fb>
    <v>12</v>
  </rv>
  <rv s="6">
    <fb>120.05</fb>
    <v>12</v>
  </rv>
  <rv s="6">
    <fb>392925469</fb>
    <v>13</v>
  </rv>
  <rv s="6">
    <fb>123.1</fb>
    <v>12</v>
  </rv>
  <rv s="6">
    <fb>125</fb>
    <v>12</v>
  </rv>
  <rv s="6">
    <fb>118.1</fb>
    <v>12</v>
  </rv>
  <rv s="6">
    <fb>390372899</fb>
    <v>13</v>
  </rv>
  <rv s="6">
    <fb>123.78</fb>
    <v>12</v>
  </rv>
  <rv s="6">
    <fb>127.85</fb>
    <v>12</v>
  </rv>
  <rv s="6">
    <fb>119.19</fb>
    <v>12</v>
  </rv>
  <rv s="6">
    <fb>371235677</fb>
    <v>13</v>
  </rv>
  <rv s="6">
    <fb>114.75</fb>
    <v>12</v>
  </rv>
  <rv s="6">
    <fb>118.57</fb>
    <v>12</v>
  </rv>
  <rv s="6">
    <fb>113.01</fb>
    <v>12</v>
  </rv>
  <rv s="6">
    <fb>256550040</fb>
    <v>13</v>
  </rv>
  <rv s="6">
    <fb>116.96</fb>
    <v>12</v>
  </rv>
  <rv s="6">
    <fb>121.2</fb>
    <v>12</v>
  </rv>
  <rv s="6">
    <fb>263110629</fb>
    <v>13</v>
  </rv>
  <rv s="6">
    <fb>121.76</fb>
    <v>12</v>
  </rv>
  <rv s="6">
    <fb>120.76</fb>
    <v>12</v>
  </rv>
  <rv s="6">
    <fb>251483574</fb>
    <v>13</v>
  </rv>
  <rv s="6">
    <fb>127.42</fb>
    <v>12</v>
  </rv>
  <rv s="6">
    <fb>128.77000000000001</fb>
    <v>12</v>
  </rv>
  <rv s="6">
    <fb>125.21</fb>
    <v>12</v>
  </rv>
  <rv s="6">
    <fb>228186298</fb>
    <v>13</v>
  </rv>
  <rv s="6">
    <fb>129.22</fb>
    <v>12</v>
  </rv>
  <rv s="6">
    <fb>130.37</fb>
    <v>12</v>
  </rv>
  <rv s="6">
    <fb>216989086</fb>
    <v>13</v>
  </rv>
  <rv s="6">
    <fb>130.09</fb>
    <v>12</v>
  </rv>
  <rv s="6">
    <fb>135</fb>
    <v>12</v>
  </rv>
  <rv s="6">
    <fb>129.96</fb>
    <v>12</v>
  </rv>
  <rv s="6">
    <fb>178902379</fb>
    <v>13</v>
  </rv>
  <rv s="6">
    <fb>132.58000000000001</fb>
    <v>12</v>
  </rv>
  <rv s="6">
    <fb>134.47999999999999</fb>
    <v>12</v>
  </rv>
  <rv s="6">
    <fb>131.02000000000001</fb>
    <v>12</v>
  </rv>
  <rv s="6">
    <fb>160278552</fb>
    <v>13</v>
  </rv>
  <rv s="6">
    <fb>130.02000000000001</fb>
    <v>12</v>
  </rv>
  <rv s="6">
    <fb>132.24</fb>
    <v>12</v>
  </rv>
  <rv s="6">
    <fb>129.08000000000001</fb>
    <v>12</v>
  </rv>
  <rv s="6">
    <fb>197429975</fb>
    <v>13</v>
  </rv>
  <rv s="6">
    <fb>131.55500000000001</fb>
    <v>12</v>
  </rv>
  <rv s="6">
    <fb>136.5</fb>
    <v>12</v>
  </rv>
  <rv s="6">
    <fb>131.16999999999999</fb>
    <v>12</v>
  </rv>
  <rv s="6">
    <fb>195479557</fb>
    <v>13</v>
  </rv>
  <rv s="6">
    <fb>136.47999999999999</fb>
    <v>12</v>
  </rv>
  <rv s="6">
    <fb>139.25</fb>
    <v>12</v>
  </rv>
  <rv s="6">
    <fb>135.5</fb>
    <v>12</v>
  </rv>
  <rv s="6">
    <fb>219176627</fb>
    <v>13</v>
  </rv>
  <rv s="6">
    <fb>141.27000000000001</fb>
    <v>12</v>
  </rv>
  <rv s="6">
    <fb>143.44</fb>
    <v>12</v>
  </rv>
  <rv s="6">
    <fb>137.92500000000001</fb>
    <v>12</v>
  </rv>
  <rv s="6">
    <fb>541.91</fb>
    <v>12</v>
  </rv>
  <rv s="6">
    <fb>538.52</fb>
    <v>12</v>
  </rv>
  <rv s="6">
    <fb>537.57000000000005</fb>
    <v>12</v>
  </rv>
  <rv s="6">
    <fb>553.44000000000005</fb>
    <v>12</v>
  </rv>
  <rv s="6">
    <fb>560.48</fb>
    <v>12</v>
  </rv>
  <rv s="6">
    <fb>552.49</fb>
    <v>12</v>
  </rv>
  <rv s="6">
    <fb>551.82000000000005</fb>
    <v>12</v>
  </rv>
  <rv s="6">
    <fb>560.28</fb>
    <v>12</v>
  </rv>
  <rv s="6">
    <fb>570.92999999999995</fb>
    <v>12</v>
  </rv>
  <rv s="6">
    <fb>567.94000000000005</fb>
    <v>12</v>
  </rv>
  <rv s="6">
    <fb>544.84</fb>
    <v>12</v>
  </rv>
  <rv s="6">
    <fb>543.09</fb>
    <v>12</v>
  </rv>
  <rv s="6">
    <fb>556.04</fb>
    <v>12</v>
  </rv>
  <rv s="6">
    <fb>551.69000000000005</fb>
    <v>12</v>
  </rv>
  <rv s="6">
    <fb>560.41999999999996</fb>
    <v>12</v>
  </rv>
  <rv s="6">
    <fb>579.14</fb>
    <v>12</v>
  </rv>
  <rv s="6">
    <fb>573.54999999999995</fb>
    <v>12</v>
  </rv>
  <rv s="6">
    <fb>570.45000000000005</fb>
    <v>12</v>
  </rv>
  <rv s="6">
    <fb>492.46</fb>
    <v>12</v>
  </rv>
  <rv s="6">
    <fb>513.86</fb>
    <v>12</v>
  </rv>
  <rv s="6">
    <fb>521.19000000000005</fb>
    <v>12</v>
  </rv>
  <rv s="6">
    <fb>519.14</fb>
    <v>12</v>
  </rv>
  <rv s="6">
    <fb>511.25</fb>
    <v>12</v>
  </rv>
  <rv s="6">
    <fb>499.52</fb>
    <v>12</v>
  </rv>
  <rv s="6">
    <fb>507.23</fb>
    <v>12</v>
  </rv>
  <rv s="6">
    <fb>507.6</fb>
    <v>12</v>
  </rv>
  <rv s="6">
    <fb>504.4</fb>
    <v>12</v>
  </rv>
  <rv s="6">
    <fb>504.6</fb>
    <v>12</v>
  </rv>
  <rv s="6">
    <fb>502.09</fb>
    <v>12</v>
  </rv>
  <rv s="6">
    <fb>499.21</fb>
    <v>12</v>
  </rv>
  <rv s="6">
    <fb>497.01</fb>
    <v>12</v>
  </rv>
  <rv s="6">
    <fb>487.11</fb>
    <v>12</v>
  </rv>
  <rv s="6">
    <fb>485.12</fb>
    <v>12</v>
  </rv>
  <rv s="6">
    <fb>484.28</fb>
    <v>12</v>
  </rv>
  <rv s="6">
    <fb>492.55</fb>
    <v>12</v>
  </rv>
  <rv s="6">
    <fb>487.22</fb>
    <v>12</v>
  </rv>
  <rv s="6">
    <fb>474.09</fb>
    <v>12</v>
  </rv>
  <rv s="6">
    <fb>470.1</fb>
    <v>12</v>
  </rv>
  <rv s="6">
    <fb>476.22</fb>
    <v>12</v>
  </rv>
  <rv s="6">
    <fb>474.45</fb>
    <v>12</v>
  </rv>
  <rv s="6">
    <fb>473.18</fb>
    <v>12</v>
  </rv>
  <rv s="6">
    <fb>465.02</fb>
    <v>12</v>
  </rv>
  <rv s="6">
    <fb>466.89</fb>
    <v>12</v>
  </rv>
  <rv s="6">
    <fb>472.9</fb>
    <v>12</v>
  </rv>
  <rv s="6">
    <fb>477.12</fb>
    <v>12</v>
  </rv>
  <rv s="6">
    <fb>473.44</fb>
    <v>12</v>
  </rv>
  <rv s="6">
    <fb>477.56</fb>
    <v>12</v>
  </rv>
  <rv s="6">
    <fb>473.07</fb>
    <v>12</v>
  </rv>
  <rv s="6">
    <fb>462.83</fb>
    <v>12</v>
  </rv>
  <rv s="6">
    <fb>469.39</fb>
    <v>12</v>
  </rv>
  <rv s="6">
    <fb>476.57</fb>
    <v>12</v>
  </rv>
  <rv s="6">
    <fb>486.18</fb>
    <v>12</v>
  </rv>
  <rv s="6">
    <fb>493.59</fb>
    <v>12</v>
  </rv>
  <rv s="6">
    <fb>492.27</fb>
    <v>12</v>
  </rv>
  <rv s="6">
    <fb>488.1</fb>
    <v>12</v>
  </rv>
  <rv s="6">
    <fb>482.65</fb>
    <v>12</v>
  </rv>
  <rv s="6">
    <fb>482.29</fb>
    <v>12</v>
  </rv>
  <rv s="6">
    <fb>483.11</fb>
    <v>12</v>
  </rv>
  <rv s="6">
    <fb>475.95</fb>
    <v>12</v>
  </rv>
  <rv s="6">
    <fb>485.35</fb>
    <v>12</v>
  </rv>
  <rv s="6">
    <fb>482.88</fb>
    <v>12</v>
  </rv>
  <rv s="6">
    <fb>483.43</fb>
    <v>12</v>
  </rv>
  <rv s="6">
    <fb>484.69</fb>
    <v>12</v>
  </rv>
  <rv s="6">
    <fb>481.85</fb>
    <v>12</v>
  </rv>
  <rv s="6">
    <fb>483.93</fb>
    <v>12</v>
  </rv>
  <rv s="6">
    <fb>483.31</fb>
    <v>12</v>
  </rv>
  <rv s="6">
    <fb>475.43</fb>
    <v>12</v>
  </rv>
  <rv s="6">
    <fb>478.43</fb>
    <v>12</v>
  </rv>
  <rv s="6">
    <fb>477.6</fb>
    <v>12</v>
  </rv>
  <rv s="6">
    <fb>445.87</fb>
    <v>12</v>
  </rv>
  <rv s="6">
    <fb>444.76</fb>
    <v>12</v>
  </rv>
  <rv s="6">
    <fb>439.02</fb>
    <v>12</v>
  </rv>
  <rv s="6">
    <fb>455.8</fb>
    <v>12</v>
  </rv>
  <rv s="6">
    <fb>458.13</fb>
    <v>12</v>
  </rv>
  <rv s="6">
    <fb>465.43</fb>
    <v>12</v>
  </rv>
  <rv s="6">
    <fb>459.94</fb>
    <v>12</v>
  </rv>
  <rv s="6">
    <fb>462.69</fb>
    <v>12</v>
  </rv>
  <rv s="6">
    <fb>459.87</fb>
    <v>12</v>
  </rv>
  <rv s="6">
    <fb>458.74</fb>
    <v>12</v>
  </rv>
  <rv s="6">
    <fb>525.30999999999995</fb>
    <v>12</v>
  </rv>
  <rv s="6">
    <fb>518.74</fb>
    <v>12</v>
  </rv>
  <rv s="6">
    <fb>522.25</fb>
    <v>12</v>
  </rv>
  <rv s="6">
    <fb>522.95000000000005</fb>
    <v>12</v>
  </rv>
  <rv s="6">
    <fb>533.44000000000005</fb>
    <v>12</v>
  </rv>
  <rv s="6">
    <fb>524.16999999999996</fb>
    <v>12</v>
  </rv>
  <rv s="6">
    <fb>526.88</fb>
    <v>12</v>
  </rv>
  <rv s="6">
    <fb>528.66</fb>
    <v>12</v>
  </rv>
  <rv s="6">
    <fb>546.76</fb>
    <v>12</v>
  </rv>
  <rv s="6">
    <fb>555.54</fb>
    <v>12</v>
  </rv>
  <rv s="6">
    <fb>560.01</fb>
    <v>12</v>
  </rv>
  <rv s="6">
    <fb>567.71</fb>
    <v>12</v>
  </rv>
  <rv s="6">
    <fb>570.15</fb>
    <v>12</v>
  </rv>
  <rv s="6">
    <fb>578.34</fb>
    <v>12</v>
  </rv>
  <rv s="6">
    <fb>575.4</fb>
    <v>12</v>
  </rv>
  <rv s="6">
    <fb>566.02</fb>
    <v>12</v>
  </rv>
  <rv s="6">
    <fb>564.54999999999995</fb>
    <v>12</v>
  </rv>
  <rv s="6">
    <fb>557.63</fb>
    <v>12</v>
  </rv>
  <rv s="6">
    <fb>559.04999999999995</fb>
    <v>12</v>
  </rv>
  <rv s="6">
    <fb>565.71</fb>
    <v>12</v>
  </rv>
  <rv s="6">
    <fb>566.54</fb>
    <v>12</v>
  </rv>
  <rv s="6">
    <fb>556.85</fb>
    <v>12</v>
  </rv>
  <rv s="6">
    <fb>551</fb>
    <v>12</v>
  </rv>
  <rv s="6">
    <fb>554.82000000000005</fb>
    <v>12</v>
  </rv>
  <rv s="6">
    <fb>546.01</fb>
    <v>12</v>
  </rv>
  <rv s="6">
    <fb>531.04</fb>
    <v>12</v>
  </rv>
  <rv s="6">
    <fb>532.15</fb>
    <v>12</v>
  </rv>
  <rv s="6">
    <fb>542.44000000000005</fb>
    <v>12</v>
  </rv>
  <rv s="6">
    <fb>536.61</fb>
    <v>12</v>
  </rv>
  <rv s="6">
    <fb>538.71</fb>
    <v>12</v>
  </rv>
  <rv s="6">
    <fb>551.65</fb>
    <v>12</v>
  </rv>
  <rv s="6">
    <fb>546.41</fb>
    <v>12</v>
  </rv>
  <rv s="6">
    <fb>526.16999999999996</fb>
    <v>12</v>
  </rv>
  <rv s="6">
    <fb>509.32</fb>
    <v>12</v>
  </rv>
  <rv s="6">
    <fb>514.20000000000005</fb>
    <v>12</v>
  </rv>
  <rv s="6">
    <fb>513.62</fb>
    <v>12</v>
  </rv>
  <rv s="6">
    <fb>530.24</fb>
    <v>12</v>
  </rv>
  <rv s="6">
    <fb>536.29999999999995</fb>
    <v>12</v>
  </rv>
  <rv s="6">
    <fb>530.92999999999995</fb>
    <v>12</v>
  </rv>
  <rv s="6">
    <fb>535.22</fb>
    <v>12</v>
  </rv>
  <rv s="6">
    <fb>539.79</fb>
    <v>12</v>
  </rv>
  <rv s="6">
    <fb>554.16</fb>
    <v>12</v>
  </rv>
  <rv s="6">
    <fb>553.46</fb>
    <v>12</v>
  </rv>
  <rv s="6">
    <fb>563.12</fb>
    <v>12</v>
  </rv>
  <rv s="6">
    <fb>562.25</fb>
    <v>12</v>
  </rv>
  <rv s="6">
    <fb>565.79</fb>
    <v>12</v>
  </rv>
  <rv s="6">
    <fb>557.44000000000005</fb>
    <v>12</v>
  </rv>
  <rv s="6">
    <fb>558.29999999999995</fb>
    <v>12</v>
  </rv>
  <rv s="6">
    <fb>559.44000000000005</fb>
    <v>12</v>
  </rv>
  <rv s="6">
    <fb>567.82000000000005</fb>
    <v>12</v>
  </rv>
  <rv s="6">
    <fb>560.54</fb>
    <v>12</v>
  </rv>
  <rv s="6">
    <fb>569.63</fb>
    <v>12</v>
  </rv>
  <rv s="6">
    <fb>574.41</fb>
    <v>12</v>
  </rv>
  <rv s="6">
    <fb>571.04</fb>
    <v>12</v>
  </rv>
  <rv s="6">
    <fb>575.25</fb>
    <v>12</v>
  </rv>
  <rv s="6">
    <fb>567.92999999999995</fb>
    <v>12</v>
  </rv>
  <rv s="6">
    <fb>563.41</fb>
    <v>12</v>
  </rv>
  <rv s="6">
    <fb>569.88</fb>
    <v>12</v>
  </rv>
  <rv s="6">
    <fb>574.48</fb>
    <v>12</v>
  </rv>
  <rv s="6">
    <fb>580.38</fb>
    <v>12</v>
  </rv>
  <rv s="6">
    <fb>586.54999999999995</fb>
    <v>12</v>
  </rv>
  <rv s="6">
    <fb>536.87</fb>
    <v>12</v>
  </rv>
  <rv s="6">
    <fb>521.5</fb>
    <v>12</v>
  </rv>
  <rv s="6">
    <fb>515.03</fb>
    <v>12</v>
  </rv>
  <rv s="6">
    <fb>508.13</fb>
    <v>12</v>
  </rv>
  <rv s="6">
    <fb>526.44000000000005</fb>
    <v>12</v>
  </rv>
  <rv s="6">
    <fb>522.29999999999995</fb>
    <v>12</v>
  </rv>
  <rv s="6">
    <fb>527.87</fb>
    <v>12</v>
  </rv>
  <rv s="6">
    <fb>524.07000000000005</fb>
    <v>12</v>
  </rv>
  <rv s="6">
    <fb>517.9</fb>
    <v>12</v>
  </rv>
  <rv s="6">
    <fb>515.38</fb>
    <v>12</v>
  </rv>
  <rv s="6">
    <fb>515.48</fb>
    <v>12</v>
  </rv>
  <rv s="6">
    <fb>517.78</fb>
    <v>12</v>
  </rv>
  <rv s="6">
    <fb>502.8</fb>
    <v>12</v>
  </rv>
  <rv s="6">
    <fb>505.81</fb>
    <v>12</v>
  </rv>
  <rv s="6">
    <fb>503.8</fb>
    <v>12</v>
  </rv>
  <rv s="6">
    <fb>507.22</fb>
    <v>12</v>
  </rv>
  <rv s="6">
    <fb>487.3</fb>
    <v>12</v>
  </rv>
  <rv s="6">
    <fb>494.08</fb>
    <v>12</v>
  </rv>
  <rv s="6">
    <fb>503.57</fb>
    <v>12</v>
  </rv>
  <rv s="6">
    <fb>495.42</fb>
    <v>12</v>
  </rv>
  <rv s="6">
    <fb>509.65</fb>
    <v>12</v>
  </rv>
  <rv s="6">
    <fb>508.03</fb>
    <v>12</v>
  </rv>
  <rv s="6">
    <fb>502.54</fb>
    <v>12</v>
  </rv>
  <rv s="6">
    <fb>496.83</fb>
    <v>12</v>
  </rv>
  <rv s="6">
    <fb>494.9</fb>
    <v>12</v>
  </rv>
  <rv s="6">
    <fb>497.71</fb>
    <v>12</v>
  </rv>
  <rv s="6">
    <fb>493.11</fb>
    <v>12</v>
  </rv>
  <rv s="6">
    <fb>485.03</fb>
    <v>12</v>
  </rv>
  <rv s="6">
    <fb>482.87</fb>
    <v>12</v>
  </rv>
  <rv s="6">
    <fb>483.72</fb>
    <v>12</v>
  </rv>
  <rv s="6">
    <fb>481.04</fb>
    <v>12</v>
  </rv>
  <rv s="6">
    <fb>485.39</fb>
    <v>12</v>
  </rv>
  <rv s="6">
    <fb>486.68</fb>
    <v>12</v>
  </rv>
  <rv s="6">
    <fb>478.08</fb>
    <v>12</v>
  </rv>
  <rv s="6">
    <fb>482.8</fb>
    <v>12</v>
  </rv>
  <rv s="6">
    <fb>481.35</fb>
    <v>12</v>
  </rv>
  <rv s="6">
    <fb>486.42</fb>
    <v>12</v>
  </rv>
  <rv s="6">
    <fb>504.83</fb>
    <v>12</v>
  </rv>
  <rv s="6">
    <fb>500.92</fb>
    <v>12</v>
  </rv>
  <rv s="6">
    <fb>494.68</fb>
    <v>12</v>
  </rv>
  <rv s="6">
    <fb>504.48</fb>
    <v>12</v>
  </rv>
  <rv s="6">
    <fb>526.41999999999996</fb>
    <v>12</v>
  </rv>
  <rv s="6">
    <fb>532.5</fb>
    <v>12</v>
  </rv>
  <rv s="6">
    <fb>529.87</fb>
    <v>12</v>
  </rv>
  <rv s="6">
    <fb>503.37</fb>
    <v>12</v>
  </rv>
  <rv s="6">
    <fb>499.51</fb>
    <v>12</v>
  </rv>
  <rv s="6">
    <fb>499.61</fb>
    <v>12</v>
  </rv>
  <rv s="6">
    <fb>499.5</fb>
    <v>12</v>
  </rv>
  <rv s="6">
    <fb>504.44</fb>
    <v>12</v>
  </rv>
  <rv s="6">
    <fb>512.15</fb>
    <v>12</v>
  </rv>
  <rv s="6">
    <fb>518.73</fb>
    <v>12</v>
  </rv>
  <rv s="6">
    <fb>525.29999999999995</fb>
    <v>12</v>
  </rv>
  <rv s="6">
    <fb>513.67999999999995</fb>
    <v>12</v>
  </rv>
  <rv s="6">
    <fb>515.92999999999995</fb>
    <v>12</v>
  </rv>
  <rv s="6">
    <fb>516.20000000000005</fb>
    <v>12</v>
  </rv>
  <rv s="6">
    <fb>516.26</fb>
    <v>12</v>
  </rv>
  <rv s="6">
    <fb>536.49</fb>
    <v>12</v>
  </rv>
  <rv s="6">
    <fb>538.22</fb>
    <v>12</v>
  </rv>
  <rv s="6">
    <fb>552.96</fb>
    <v>12</v>
  </rv>
  <rv s="6">
    <fb>547.92999999999995</fb>
    <v>12</v>
  </rv>
  <rv s="6">
    <fb>547.04999999999995</fb>
    <v>12</v>
  </rv>
  <rv s="6">
    <fb>549.92999999999995</fb>
    <v>12</v>
  </rv>
  <rv s="6">
    <fb>474.63</fb>
    <v>12</v>
  </rv>
  <rv s="6">
    <fb>465.69</fb>
    <v>12</v>
  </rv>
  <rv s="6">
    <fb>461.53</fb>
    <v>12</v>
  </rv>
  <rv s="6">
    <fb>455.23</fb>
    <v>12</v>
  </rv>
  <rv s="6">
    <fb>441.31</fb>
    <v>12</v>
  </rv>
  <rv s="6">
    <fb>447.17</fb>
    <v>12</v>
  </rv>
  <rv s="6">
    <fb>446.74</fb>
    <v>12</v>
  </rv>
  <rv s="6">
    <fb>447.94</fb>
    <v>12</v>
  </rv>
  <rv s="6">
    <fb>450.16</fb>
    <v>12</v>
  </rv>
  <rv s="6">
    <fb>446.48</fb>
    <v>12</v>
  </rv>
  <rv s="6">
    <fb>445.8</fb>
    <v>12</v>
  </rv>
  <rv s="6">
    <fb>444.68</fb>
    <v>12</v>
  </rv>
  <rv s="6">
    <fb>441</fb>
    <v>12</v>
  </rv>
  <rv s="6">
    <fb>430.57</fb>
    <v>12</v>
  </rv>
  <rv s="6">
    <fb>431.18</fb>
    <v>12</v>
  </rv>
  <rv s="6">
    <fb>422.63</fb>
    <v>12</v>
  </rv>
  <rv s="6">
    <fb>419.58</fb>
    <v>12</v>
  </rv>
  <rv s="6">
    <fb>405.92</fb>
    <v>12</v>
  </rv>
  <rv s="6">
    <fb>408.5</fb>
    <v>12</v>
  </rv>
  <rv s="6">
    <fb>412.71</fb>
    <v>12</v>
  </rv>
  <rv s="6">
    <fb>417.28</fb>
    <v>12</v>
  </rv>
  <rv s="6">
    <fb>426.93</fb>
    <v>12</v>
  </rv>
  <rv s="6">
    <fb>429.99</fb>
    <v>12</v>
  </rv>
  <rv s="6">
    <fb>436.36</fb>
    <v>12</v>
  </rv>
  <rv s="6">
    <fb>437.32</fb>
    <v>12</v>
  </rv>
  <rv s="6">
    <fb>437.28</fb>
    <v>12</v>
  </rv>
  <rv s="6">
    <fb>435.38</fb>
    <v>12</v>
  </rv>
  <rv s="6">
    <fb>438.6</fb>
    <v>12</v>
  </rv>
  <rv s="6">
    <fb>442.84</fb>
    <v>12</v>
  </rv>
  <rv s="6">
    <fb>446</fb>
    <v>12</v>
  </rv>
  <rv s="6">
    <fb>437.45</fb>
    <v>12</v>
  </rv>
  <rv s="6">
    <fb>440.23</fb>
    <v>12</v>
  </rv>
  <rv s="6">
    <fb>437.63</fb>
    <v>12</v>
  </rv>
  <rv s="6">
    <fb>435.4</fb>
    <v>12</v>
  </rv>
  <rv s="6">
    <fb>433.07</fb>
    <v>12</v>
  </rv>
  <rv s="6">
    <fb>451.1</fb>
    <v>12</v>
  </rv>
  <rv s="6">
    <fb>458.82</fb>
    <v>12</v>
  </rv>
  <rv s="6">
    <fb>462.76</fb>
    <v>12</v>
  </rv>
  <rv s="6">
    <fb>459.22</fb>
    <v>12</v>
  </rv>
  <rv s="6">
    <fb>460.16</fb>
    <v>12</v>
  </rv>
  <rv s="6">
    <fb>464.11</fb>
    <v>12</v>
  </rv>
  <rv s="6">
    <fb>3833294</fb>
    <v>13</v>
  </rv>
  <rv s="6">
    <fb>433.26</fb>
    <v>12</v>
  </rv>
  <rv s="6">
    <fb>439.98</fb>
    <v>12</v>
  </rv>
  <rv s="6">
    <fb>431.5</fb>
    <v>12</v>
  </rv>
  <rv s="6">
    <fb>3391642</fb>
    <v>13</v>
  </rv>
  <rv s="6">
    <fb>438</fb>
    <v>12</v>
  </rv>
  <rv s="6">
    <fb>439.73</fb>
    <v>12</v>
  </rv>
  <rv s="6">
    <fb>433.43</fb>
    <v>12</v>
  </rv>
  <rv s="6">
    <fb>2716742</fb>
    <v>13</v>
  </rv>
  <rv s="6">
    <fb>435.88</fb>
    <v>12</v>
  </rv>
  <rv s="6">
    <fb>437.73</fb>
    <v>12</v>
  </rv>
  <rv s="6">
    <fb>432.49</fb>
    <v>12</v>
  </rv>
  <rv s="6">
    <fb>2631804</fb>
    <v>13</v>
  </rv>
  <rv s="6">
    <fb>441.87990000000002</fb>
    <v>12</v>
  </rv>
  <rv s="6">
    <fb>434.73</fb>
    <v>12</v>
  </rv>
  <rv s="6">
    <fb>5086254</fb>
    <v>13</v>
  </rv>
  <rv s="6">
    <fb>430.23</fb>
    <v>12</v>
  </rv>
  <rv s="6">
    <fb>445.44990000000001</fb>
    <v>12</v>
  </rv>
  <rv s="6">
    <fb>430.12</fb>
    <v>12</v>
  </rv>
  <rv s="6">
    <fb>5376392</fb>
    <v>13</v>
  </rv>
  <rv s="6">
    <fb>436.27</fb>
    <v>12</v>
  </rv>
  <rv s="6">
    <fb>445.80500000000001</fb>
    <v>12</v>
  </rv>
  <rv s="6">
    <fb>431.64</fb>
    <v>12</v>
  </rv>
  <rv s="6">
    <fb>2997604</fb>
    <v>13</v>
  </rv>
  <rv s="6">
    <fb>439.92</fb>
    <v>12</v>
  </rv>
  <rv s="6">
    <fb>444.36</fb>
    <v>12</v>
  </rv>
  <rv s="6">
    <fb>438.82499999999999</fb>
    <v>12</v>
  </rv>
  <rv s="6">
    <fb>3290128</fb>
    <v>13</v>
  </rv>
  <rv s="6">
    <fb>439.67</fb>
    <v>12</v>
  </rv>
  <rv s="6">
    <fb>448.42</fb>
    <v>12</v>
  </rv>
  <rv s="6">
    <fb>439.23</fb>
    <v>12</v>
  </rv>
  <rv s="6">
    <fb>4689083</fb>
    <v>13</v>
  </rv>
  <rv s="6">
    <fb>446.97500000000002</fb>
    <v>12</v>
  </rv>
  <rv s="6">
    <fb>447.0095</fb>
    <v>12</v>
  </rv>
  <rv s="6">
    <fb>435.83</fb>
    <v>12</v>
  </rv>
  <rv s="6">
    <fb>3348717</fb>
    <v>13</v>
  </rv>
  <rv s="6">
    <fb>437.8</fb>
    <v>12</v>
  </rv>
  <rv s="6">
    <fb>442.74</fb>
    <v>12</v>
  </rv>
  <rv s="6">
    <fb>430.88</fb>
    <v>12</v>
  </rv>
  <rv s="6">
    <fb>2647701</fb>
    <v>13</v>
  </rv>
  <rv s="6">
    <fb>435.43</fb>
    <v>12</v>
  </rv>
  <rv s="6">
    <fb>443.58</fb>
    <v>12</v>
  </rv>
  <rv s="6">
    <fb>434.26</fb>
    <v>12</v>
  </rv>
  <rv s="6">
    <fb>2938540</fb>
    <v>13</v>
  </rv>
  <rv s="6">
    <fb>440.75</fb>
    <v>12</v>
  </rv>
  <rv s="6">
    <fb>444.95</fb>
    <v>12</v>
  </rv>
  <rv s="6">
    <fb>2568120</fb>
    <v>13</v>
  </rv>
  <rv s="6">
    <fb>439.96</fb>
    <v>12</v>
  </rv>
  <rv s="6">
    <fb>434.35</fb>
    <v>12</v>
  </rv>
  <rv s="6">
    <fb>2693470</fb>
    <v>13</v>
  </rv>
  <rv s="6">
    <fb>436.24</fb>
    <v>12</v>
  </rv>
  <rv s="6">
    <fb>432.41</fb>
    <v>12</v>
  </rv>
  <rv s="6">
    <fb>3946729</fb>
    <v>13</v>
  </rv>
  <rv s="6">
    <fb>439.25</fb>
    <v>12</v>
  </rv>
  <rv s="6">
    <fb>453.37</fb>
    <v>12</v>
  </rv>
  <rv s="6">
    <fb>439</fb>
    <v>12</v>
  </rv>
  <rv s="6">
    <fb>3256999</fb>
    <v>13</v>
  </rv>
  <rv s="6">
    <fb>449</fb>
    <v>12</v>
  </rv>
  <rv s="6">
    <fb>461.54899999999998</fb>
    <v>12</v>
  </rv>
  <rv s="6">
    <fb>448.29</fb>
    <v>12</v>
  </rv>
  <rv s="6">
    <fb>3308534</fb>
    <v>13</v>
  </rv>
  <rv s="6">
    <fb>458</fb>
    <v>12</v>
  </rv>
  <rv s="6">
    <fb>463</fb>
    <v>12</v>
  </rv>
  <rv s="6">
    <fb>451.3</fb>
    <v>12</v>
  </rv>
  <rv s="6">
    <fb>2794395</fb>
    <v>13</v>
  </rv>
  <rv s="6">
    <fb>465.21</fb>
    <v>12</v>
  </rv>
  <rv s="6">
    <fb>465.69990000000001</fb>
    <v>12</v>
  </rv>
  <rv s="6">
    <fb>457.03</fb>
    <v>12</v>
  </rv>
  <rv s="6">
    <fb>2622973</fb>
    <v>13</v>
  </rv>
  <rv s="6">
    <fb>463.35</fb>
    <v>12</v>
  </rv>
  <rv s="6">
    <fb>464.99</fb>
    <v>12</v>
  </rv>
  <rv s="6">
    <fb>2973775</fb>
    <v>13</v>
  </rv>
  <rv s="6">
    <fb>462.65</fb>
    <v>12</v>
  </rv>
  <rv s="6">
    <fb>464.33</fb>
    <v>12</v>
  </rv>
  <rv s="6">
    <fb>453.07</fb>
    <v>12</v>
  </rv>
  <rv s="6">
    <fb>58.63</fb>
    <v>12</v>
  </rv>
  <rv s="6">
    <fb>57.48</fb>
    <v>12</v>
  </rv>
  <rv s="6">
    <fb>58.35</fb>
    <v>12</v>
  </rv>
  <rv s="6">
    <fb>59.16</fb>
    <v>12</v>
  </rv>
  <rv s="6">
    <fb>59.33</fb>
    <v>12</v>
  </rv>
  <rv s="6">
    <fb>60.16</fb>
    <v>12</v>
  </rv>
  <rv s="6">
    <fb>60.25</fb>
    <v>12</v>
  </rv>
  <rv s="6">
    <fb>60.34</fb>
    <v>12</v>
  </rv>
  <rv s="6">
    <fb>60.54</fb>
    <v>12</v>
  </rv>
  <rv s="6">
    <fb>59.98</fb>
    <v>12</v>
  </rv>
  <rv s="6">
    <fb>58.27</fb>
    <v>12</v>
  </rv>
  <rv s="6">
    <fb>58.12</fb>
    <v>12</v>
  </rv>
  <rv s="6">
    <fb>58.5</fb>
    <v>12</v>
  </rv>
  <rv s="6">
    <fb>59.01</fb>
    <v>12</v>
  </rv>
  <rv s="6">
    <fb>60.08</fb>
    <v>12</v>
  </rv>
  <rv s="6">
    <fb>60.03</fb>
    <v>12</v>
  </rv>
  <rv s="6">
    <fb>62.45</fb>
    <v>12</v>
  </rv>
  <rv s="6">
    <fb>63</fb>
    <v>12</v>
  </rv>
  <rv s="6">
    <fb>62.85</fb>
    <v>12</v>
  </rv>
  <rv s="6">
    <fb>64.23</fb>
    <v>12</v>
  </rv>
  <rv s="6">
    <fb>63.01</fb>
    <v>12</v>
  </rv>
  <rv s="6">
    <fb>65.05</fb>
    <v>12</v>
  </rv>
  <rv s="6">
    <fb>66.14</fb>
    <v>12</v>
  </rv>
  <rv s="6">
    <fb>64.77</fb>
    <v>12</v>
  </rv>
  <rv s="6">
    <fb>66</fb>
    <v>12</v>
  </rv>
  <rv s="6">
    <fb>66.67</fb>
    <v>12</v>
  </rv>
  <rv s="6">
    <fb>66.569999999999993</fb>
    <v>12</v>
  </rv>
  <rv s="6">
    <fb>66.989999999999995</fb>
    <v>12</v>
  </rv>
  <rv s="6">
    <fb>65.03</fb>
    <v>12</v>
  </rv>
  <rv s="6">
    <fb>64.66</fb>
    <v>12</v>
  </rv>
  <rv s="6">
    <fb>65.34</fb>
    <v>12</v>
  </rv>
  <rv s="6">
    <fb>64.540000000000006</fb>
    <v>12</v>
  </rv>
  <rv s="6">
    <fb>65.150000000000006</fb>
    <v>12</v>
  </rv>
  <rv s="6">
    <fb>66.34</fb>
    <v>12</v>
  </rv>
  <rv s="6">
    <fb>67</fb>
    <v>12</v>
  </rv>
  <rv s="6">
    <fb>65.88</fb>
    <v>12</v>
  </rv>
  <rv s="6">
    <fb>65.8</fb>
    <v>12</v>
  </rv>
  <rv s="6">
    <fb>64.59</fb>
    <v>12</v>
  </rv>
  <rv s="6">
    <fb>63.51</fb>
    <v>12</v>
  </rv>
  <rv s="6">
    <fb>63.43</fb>
    <v>12</v>
  </rv>
  <rv s="6">
    <fb>63.26</fb>
    <v>12</v>
  </rv>
  <rv s="6">
    <fb>62.1</fb>
    <v>12</v>
  </rv>
  <rv s="6">
    <fb>62.31</fb>
    <v>12</v>
  </rv>
  <rv s="6">
    <fb>63.19</fb>
    <v>12</v>
  </rv>
  <rv s="6">
    <fb>64.430000000000007</fb>
    <v>12</v>
  </rv>
  <rv s="6">
    <fb>64.84</fb>
    <v>12</v>
  </rv>
  <rv s="6">
    <fb>64.099999999999994</fb>
    <v>12</v>
  </rv>
  <rv s="6">
    <fb>65.959999999999994</fb>
    <v>12</v>
  </rv>
  <rv s="6">
    <fb>67.92</fb>
    <v>12</v>
  </rv>
  <rv s="6">
    <fb>66.98</fb>
    <v>12</v>
  </rv>
  <rv s="6">
    <fb>65.7</fb>
    <v>12</v>
  </rv>
  <rv s="6">
    <fb>65.61</fb>
    <v>12</v>
  </rv>
  <rv s="6">
    <fb>65.92</fb>
    <v>12</v>
  </rv>
  <rv s="6">
    <fb>63.81</fb>
    <v>12</v>
  </rv>
  <rv s="6">
    <fb>64.45</fb>
    <v>12</v>
  </rv>
  <rv s="6">
    <fb>62.93</fb>
    <v>12</v>
  </rv>
  <rv s="6">
    <fb>63.95</fb>
    <v>12</v>
  </rv>
  <rv s="6">
    <fb>64.58</fb>
    <v>12</v>
  </rv>
  <rv s="6">
    <fb>63.9</fb>
    <v>12</v>
  </rv>
  <rv s="6">
    <fb>64.48</fb>
    <v>12</v>
  </rv>
  <rv s="6">
    <fb>62.19</fb>
    <v>12</v>
  </rv>
  <rv s="6">
    <fb>61.58</fb>
    <v>12</v>
  </rv>
  <rv s="6">
    <fb>61.64</fb>
    <v>12</v>
  </rv>
  <rv s="6">
    <fb>62.17</fb>
    <v>12</v>
  </rv>
  <rv s="6">
    <fb>61.05</fb>
    <v>12</v>
  </rv>
  <rv s="6">
    <fb>62.51</fb>
    <v>12</v>
  </rv>
  <rv s="6">
    <fb>62.99</fb>
    <v>12</v>
  </rv>
  <rv s="6">
    <fb>63.46</fb>
    <v>12</v>
  </rv>
  <rv s="6">
    <fb>63.33</fb>
    <v>12</v>
  </rv>
  <rv s="6">
    <fb>63.53</fb>
    <v>12</v>
  </rv>
  <rv s="6">
    <fb>67.02</fb>
    <v>12</v>
  </rv>
  <rv s="6">
    <fb>67.3</fb>
    <v>12</v>
  </rv>
  <rv s="6">
    <fb>67.09</fb>
    <v>12</v>
  </rv>
  <rv s="6">
    <fb>61.54</fb>
    <v>12</v>
  </rv>
  <rv s="6">
    <fb>60.634999999999998</fb>
    <v>12</v>
  </rv>
  <rv s="6">
    <fb>60.13</fb>
    <v>12</v>
  </rv>
  <rv s="6">
    <fb>59.12</fb>
    <v>12</v>
  </rv>
  <rv s="6">
    <fb>59.8</fb>
    <v>12</v>
  </rv>
  <rv s="6">
    <fb>60.61</fb>
    <v>12</v>
  </rv>
  <rv s="6">
    <fb>59.49</fb>
    <v>12</v>
  </rv>
  <rv s="6">
    <fb>58.26</fb>
    <v>12</v>
  </rv>
  <rv s="6">
    <fb>58.37</fb>
    <v>12</v>
  </rv>
  <rv s="6">
    <fb>58.03</fb>
    <v>12</v>
  </rv>
  <rv s="6">
    <fb>57.81</fb>
    <v>12</v>
  </rv>
  <rv s="6">
    <fb>58.97</fb>
    <v>12</v>
  </rv>
  <rv s="6">
    <fb>59.64</fb>
    <v>12</v>
  </rv>
  <rv s="6">
    <fb>59.76</fb>
    <v>12</v>
  </rv>
  <rv s="6">
    <fb>59.09</fb>
    <v>12</v>
  </rv>
  <rv s="6">
    <fb>59</fb>
    <v>12</v>
  </rv>
  <rv s="6">
    <fb>58.9</fb>
    <v>12</v>
  </rv>
  <rv s="6">
    <fb>59.99</fb>
    <v>12</v>
  </rv>
  <rv s="6">
    <fb>60.27</fb>
    <v>12</v>
  </rv>
  <rv s="6">
    <fb>60.47</fb>
    <v>12</v>
  </rv>
  <rv s="6">
    <fb>61.81</fb>
    <v>12</v>
  </rv>
  <rv s="6">
    <fb>61.24</fb>
    <v>12</v>
  </rv>
  <rv s="6">
    <fb>60</fb>
    <v>12</v>
  </rv>
  <rv s="6">
    <fb>60.77</fb>
    <v>12</v>
  </rv>
  <rv s="6">
    <fb>59.71</fb>
    <v>12</v>
  </rv>
  <rv s="6">
    <fb>58.07</fb>
    <v>12</v>
  </rv>
  <rv s="6">
    <fb>57.22</fb>
    <v>12</v>
  </rv>
  <rv s="6">
    <fb>58.29</fb>
    <v>12</v>
  </rv>
  <rv s="6">
    <fb>58.94</fb>
    <v>12</v>
  </rv>
  <rv s="6">
    <fb>64</fb>
    <v>12</v>
  </rv>
  <rv s="6">
    <fb>65.78</fb>
    <v>12</v>
  </rv>
  <rv s="6">
    <fb>65.31</fb>
    <v>12</v>
  </rv>
  <rv s="6">
    <fb>61.98</fb>
    <v>12</v>
  </rv>
  <rv s="6">
    <fb>60.46</fb>
    <v>12</v>
  </rv>
  <rv s="6">
    <fb>62.75</fb>
    <v>12</v>
  </rv>
  <rv s="6">
    <fb>62.74</fb>
    <v>12</v>
  </rv>
  <rv s="6">
    <fb>64.28</fb>
    <v>12</v>
  </rv>
  <rv s="6">
    <fb>64.72</fb>
    <v>12</v>
  </rv>
  <rv s="6">
    <fb>65.11</fb>
    <v>12</v>
  </rv>
  <rv s="6">
    <fb>67.94</fb>
    <v>12</v>
  </rv>
  <rv s="6">
    <fb>67.959999999999994</fb>
    <v>12</v>
  </rv>
  <rv s="6">
    <fb>69.430000000000007</fb>
    <v>12</v>
  </rv>
  <rv s="6">
    <fb>71.89</fb>
    <v>12</v>
  </rv>
  <rv s="6">
    <fb>71.459999999999994</fb>
    <v>12</v>
  </rv>
  <rv s="6">
    <fb>71.52</fb>
    <v>12</v>
  </rv>
  <rv s="6">
    <fb>71.7</fb>
    <v>12</v>
  </rv>
  <rv s="6">
    <fb>72.040000000000006</fb>
    <v>12</v>
  </rv>
  <rv s="6">
    <fb>71.59</fb>
    <v>12</v>
  </rv>
  <rv s="6">
    <fb>70.430000000000007</fb>
    <v>12</v>
  </rv>
  <rv s="6">
    <fb>73.16</fb>
    <v>12</v>
  </rv>
  <rv s="6">
    <fb>72.430000000000007</fb>
    <v>12</v>
  </rv>
  <rv s="6">
    <fb>72</fb>
    <v>12</v>
  </rv>
  <rv s="6">
    <fb>72.61</fb>
    <v>12</v>
  </rv>
  <rv s="6">
    <fb>72.03</fb>
    <v>12</v>
  </rv>
  <rv s="6">
    <fb>68.89</fb>
    <v>12</v>
  </rv>
  <rv s="6">
    <fb>69.349999999999994</fb>
    <v>12</v>
  </rv>
  <rv s="6">
    <fb>68.849999999999994</fb>
    <v>12</v>
  </rv>
  <rv s="6">
    <fb>70.36</fb>
    <v>12</v>
  </rv>
  <rv s="6">
    <fb>70.099999999999994</fb>
    <v>12</v>
  </rv>
  <rv s="6">
    <fb>71.069999999999993</fb>
    <v>12</v>
  </rv>
  <rv s="6">
    <fb>71.77</fb>
    <v>12</v>
  </rv>
  <rv s="6">
    <fb>73.12</fb>
    <v>12</v>
  </rv>
  <rv s="6">
    <fb>77.569999999999993</fb>
    <v>12</v>
  </rv>
  <rv s="6">
    <fb>76.760000000000005</fb>
    <v>12</v>
  </rv>
  <rv s="6">
    <fb>77.67</fb>
    <v>12</v>
  </rv>
  <rv s="6">
    <fb>78.34</fb>
    <v>12</v>
  </rv>
  <rv s="6">
    <fb>77.36</fb>
    <v>12</v>
  </rv>
  <rv s="6">
    <fb>80.08</fb>
    <v>12</v>
  </rv>
  <rv s="6">
    <fb>77.88</fb>
    <v>12</v>
  </rv>
  <rv s="6">
    <fb>78.03</fb>
    <v>12</v>
  </rv>
  <rv s="6">
    <fb>77.47</fb>
    <v>12</v>
  </rv>
  <rv s="6">
    <fb>77.44</fb>
    <v>12</v>
  </rv>
  <rv s="6">
    <fb>77.31</fb>
    <v>12</v>
  </rv>
  <rv s="6">
    <fb>79.36</fb>
    <v>12</v>
  </rv>
  <rv s="6">
    <fb>80.260000000000005</fb>
    <v>12</v>
  </rv>
  <rv s="6">
    <fb>81.16</fb>
    <v>12</v>
  </rv>
  <rv s="6">
    <fb>81.650000000000006</fb>
    <v>12</v>
  </rv>
  <rv s="6">
    <fb>78.98</fb>
    <v>12</v>
  </rv>
  <rv s="6">
    <fb>80.510000000000005</fb>
    <v>12</v>
  </rv>
  <rv s="6">
    <fb>80.67</fb>
    <v>12</v>
  </rv>
  <rv s="6">
    <fb>79.55</fb>
    <v>12</v>
  </rv>
  <rv s="6">
    <fb>80.819999999999993</fb>
    <v>12</v>
  </rv>
  <rv s="6">
    <fb>79.819999999999993</fb>
    <v>12</v>
  </rv>
  <rv s="6">
    <fb>80.94</fb>
    <v>12</v>
  </rv>
  <rv s="6">
    <fb>80.56</fb>
    <v>12</v>
  </rv>
  <rv s="6">
    <fb>80.91</fb>
    <v>12</v>
  </rv>
  <rv s="6">
    <fb>80.83</fb>
    <v>12</v>
  </rv>
  <rv s="6">
    <fb>81.39</fb>
    <v>12</v>
  </rv>
  <rv s="6">
    <fb>81.7</fb>
    <v>12</v>
  </rv>
  <rv s="6">
    <fb>83.59</fb>
    <v>12</v>
  </rv>
  <rv s="6">
    <fb>80.28</fb>
    <v>12</v>
  </rv>
  <rv s="6">
    <fb>78.22</fb>
    <v>12</v>
  </rv>
  <rv s="6">
    <fb>79.3</fb>
    <v>12</v>
  </rv>
  <rv s="6">
    <fb>77.25</fb>
    <v>12</v>
  </rv>
  <rv s="6">
    <fb>78.13</fb>
    <v>12</v>
  </rv>
  <rv s="6">
    <fb>79.25</fb>
    <v>12</v>
  </rv>
  <rv s="6">
    <fb>81.41</fb>
    <v>12</v>
  </rv>
  <rv s="6">
    <fb>81.349999999999994</fb>
    <v>12</v>
  </rv>
  <rv s="6">
    <fb>83.01</fb>
    <v>12</v>
  </rv>
  <rv s="6">
    <fb>86.94</fb>
    <v>12</v>
  </rv>
  <rv s="6">
    <fb>86.4</fb>
    <v>12</v>
  </rv>
  <rv s="6">
    <fb>87.31</fb>
    <v>12</v>
  </rv>
  <rv s="6">
    <fb>85.79</fb>
    <v>12</v>
  </rv>
  <rv s="6">
    <fb>85.83</fb>
    <v>12</v>
  </rv>
  <rv s="6">
    <fb>84.67</fb>
    <v>12</v>
  </rv>
  <rv s="6">
    <fb>84.09</fb>
    <v>12</v>
  </rv>
  <rv s="6">
    <fb>84.74</fb>
    <v>12</v>
  </rv>
  <rv s="6">
    <fb>84.82</fb>
    <v>12</v>
  </rv>
  <rv s="6">
    <fb>86.77</fb>
    <v>12</v>
  </rv>
  <rv s="6">
    <fb>87.77</fb>
    <v>12</v>
  </rv>
  <rv s="6">
    <fb>86.57</fb>
    <v>12</v>
  </rv>
  <rv s="6">
    <fb>86.53</fb>
    <v>12</v>
  </rv>
  <rv s="6">
    <fb>85.14</fb>
    <v>12</v>
  </rv>
  <rv s="6">
    <fb>89.33</fb>
    <v>12</v>
  </rv>
  <rv s="6">
    <fb>89.045000000000002</fb>
    <v>12</v>
  </rv>
  <rv s="6">
    <fb>89.88</fb>
    <v>12</v>
  </rv>
  <rv s="6">
    <fb>90</fb>
    <v>12</v>
  </rv>
  <rv s="6">
    <fb>88.76</fb>
    <v>12</v>
  </rv>
  <rv s="6">
    <fb>90.75</fb>
    <v>12</v>
  </rv>
  <rv s="6">
    <fb>89.4</fb>
    <v>12</v>
  </rv>
  <rv s="6">
    <fb>91.02</fb>
    <v>12</v>
  </rv>
  <rv s="6">
    <fb>91.3</fb>
    <v>12</v>
  </rv>
  <rv s="6">
    <fb>90.86</fb>
    <v>12</v>
  </rv>
  <rv s="6">
    <fb>85.45</fb>
    <v>12</v>
  </rv>
  <rv s="6">
    <fb>86.78</fb>
    <v>12</v>
  </rv>
  <rv s="6">
    <fb>87.13</fb>
    <v>12</v>
  </rv>
  <rv s="6">
    <fb>86.9</fb>
    <v>12</v>
  </rv>
  <rv s="6">
    <fb>88.25</fb>
    <v>12</v>
  </rv>
  <rv s="6">
    <fb>88.14</fb>
    <v>12</v>
  </rv>
  <rv s="6">
    <fb>86.86</fb>
    <v>12</v>
  </rv>
  <rv s="6">
    <fb>85.43</fb>
    <v>12</v>
  </rv>
  <rv s="6">
    <fb>85.35</fb>
    <v>12</v>
  </rv>
  <rv s="6">
    <fb>86.18</fb>
    <v>12</v>
  </rv>
  <rv s="6">
    <fb>87.6</fb>
    <v>12</v>
  </rv>
  <rv s="6">
    <fb>89.53</fb>
    <v>12</v>
  </rv>
  <rv s="6">
    <fb>87.97</fb>
    <v>12</v>
  </rv>
  <rv s="6">
    <fb>87.94</fb>
    <v>12</v>
  </rv>
  <rv s="6">
    <fb>83.36</fb>
    <v>12</v>
  </rv>
  <rv s="6">
    <fb>83.99</fb>
    <v>12</v>
  </rv>
  <rv s="6">
    <fb>87.18</fb>
    <v>12</v>
  </rv>
  <rv s="6">
    <fb>89.64</fb>
    <v>12</v>
  </rv>
  <rv s="6">
    <fb>88.92</fb>
    <v>12</v>
  </rv>
  <rv s="6">
    <fb>91.81</fb>
    <v>12</v>
  </rv>
  <rv s="6">
    <fb>89.77</fb>
    <v>12</v>
  </rv>
  <rv s="6">
    <fb>89.85</fb>
    <v>12</v>
  </rv>
  <rv s="6">
    <fb>89.73</fb>
    <v>12</v>
  </rv>
  <rv s="6">
    <fb>89.11</fb>
    <v>12</v>
  </rv>
  <rv s="6">
    <fb>90.24</fb>
    <v>12</v>
  </rv>
  <rv s="6">
    <fb>88.19</fb>
    <v>12</v>
  </rv>
  <rv s="6">
    <fb>89.57</fb>
    <v>12</v>
  </rv>
  <rv s="6">
    <fb>88.58</fb>
    <v>12</v>
  </rv>
  <rv s="6">
    <fb>89.51</fb>
    <v>12</v>
  </rv>
  <rv s="6">
    <fb>77.724999999999994</fb>
    <v>12</v>
  </rv>
  <rv s="6">
    <fb>79.2</fb>
    <v>12</v>
  </rv>
  <rv s="6">
    <fb>78.569999999999993</fb>
    <v>12</v>
  </rv>
  <rv s="6">
    <fb>78.239999999999995</fb>
    <v>12</v>
  </rv>
  <rv s="6">
    <fb>76.209999999999994</fb>
    <v>12</v>
  </rv>
  <rv s="6">
    <fb>76.27</fb>
    <v>12</v>
  </rv>
  <rv s="6">
    <fb>76.59</fb>
    <v>12</v>
  </rv>
  <rv s="6">
    <fb>77.97</fb>
    <v>12</v>
  </rv>
  <rv s="6">
    <fb>78.62</fb>
    <v>12</v>
  </rv>
  <rv s="6">
    <fb>12629343</fb>
    <v>13</v>
  </rv>
  <rv s="6">
    <fb>92.21</fb>
    <v>12</v>
  </rv>
  <rv s="6">
    <fb>89.39</fb>
    <v>12</v>
  </rv>
  <rv s="6">
    <fb>7345739</fb>
    <v>13</v>
  </rv>
  <rv s="6">
    <fb>90.37</fb>
    <v>12</v>
  </rv>
  <rv s="6">
    <fb>89.139799999999994</fb>
    <v>12</v>
  </rv>
  <rv s="6">
    <fb>7540610</fb>
    <v>13</v>
  </rv>
  <rv s="6">
    <fb>89.76</fb>
    <v>12</v>
  </rv>
  <rv s="6">
    <fb>89.78</fb>
    <v>12</v>
  </rv>
  <rv s="6">
    <fb>88.24</fb>
    <v>12</v>
  </rv>
  <rv s="6">
    <fb>6004674</fb>
    <v>13</v>
  </rv>
  <rv s="6">
    <fb>89.59</fb>
    <v>12</v>
  </rv>
  <rv s="6">
    <fb>90.024000000000001</fb>
    <v>12</v>
  </rv>
  <rv s="6">
    <fb>88.84</fb>
    <v>12</v>
  </rv>
  <rv s="6">
    <fb>6923826</fb>
    <v>13</v>
  </rv>
  <rv s="6">
    <fb>87.545000000000002</fb>
    <v>12</v>
  </rv>
  <rv s="6">
    <fb>90.29</fb>
    <v>12</v>
  </rv>
  <rv s="6">
    <fb>87.39</fb>
    <v>12</v>
  </rv>
  <rv s="6">
    <fb>8665994</fb>
    <v>13</v>
  </rv>
  <rv s="6">
    <fb>89.83</fb>
    <v>12</v>
  </rv>
  <rv s="6">
    <fb>86.88</fb>
    <v>12</v>
  </rv>
  <rv s="6">
    <fb>5234468</fb>
    <v>13</v>
  </rv>
  <rv s="6">
    <fb>88.17</fb>
    <v>12</v>
  </rv>
  <rv s="6">
    <fb>89.415000000000006</fb>
    <v>12</v>
  </rv>
  <rv s="6">
    <fb>7708468</fb>
    <v>13</v>
  </rv>
  <rv s="6">
    <fb>90.924999999999997</fb>
    <v>12</v>
  </rv>
  <rv s="6">
    <fb>8338934</fb>
    <v>13</v>
  </rv>
  <rv s="6">
    <fb>90.4</fb>
    <v>12</v>
  </rv>
  <rv s="6">
    <fb>88.54</fb>
    <v>12</v>
  </rv>
  <rv s="6">
    <fb>11215041</fb>
    <v>13</v>
  </rv>
  <rv s="6">
    <fb>86.5</fb>
    <v>12</v>
  </rv>
  <rv s="6">
    <fb>89.71</fb>
    <v>12</v>
  </rv>
  <rv s="6">
    <fb>86</fb>
    <v>12</v>
  </rv>
  <rv s="6">
    <fb>58801889</fb>
    <v>13</v>
  </rv>
  <rv s="6">
    <fb>82.26</fb>
    <v>12</v>
  </rv>
  <rv s="6">
    <fb>82.69</fb>
    <v>12</v>
  </rv>
  <rv s="6">
    <fb>77.38</fb>
    <v>12</v>
  </rv>
  <rv s="6">
    <fb>23646046</fb>
    <v>13</v>
  </rv>
  <rv s="6">
    <fb>78.209999999999994</fb>
    <v>12</v>
  </rv>
  <rv s="6">
    <fb>79.5</fb>
    <v>12</v>
  </rv>
  <rv s="6">
    <fb>14440462</fb>
    <v>13</v>
  </rv>
  <rv s="6">
    <fb>79.680000000000007</fb>
    <v>12</v>
  </rv>
  <rv s="6">
    <fb>79.739999999999995</fb>
    <v>12</v>
  </rv>
  <rv s="6">
    <fb>78.11</fb>
    <v>12</v>
  </rv>
  <rv s="6">
    <fb>13597269</fb>
    <v>13</v>
  </rv>
  <rv s="6">
    <fb>79</fb>
    <v>12</v>
  </rv>
  <rv s="6">
    <fb>79.489999999999995</fb>
    <v>12</v>
  </rv>
  <rv s="6">
    <fb>77.23</fb>
    <v>12</v>
  </rv>
  <rv s="6">
    <fb>11815591</fb>
    <v>13</v>
  </rv>
  <rv s="6">
    <fb>78.16</fb>
    <v>12</v>
  </rv>
  <rv s="6">
    <fb>78.92</fb>
    <v>12</v>
  </rv>
  <rv s="6">
    <fb>77.61</fb>
    <v>12</v>
  </rv>
  <rv s="6">
    <fb>15769395</fb>
    <v>13</v>
  </rv>
  <rv s="6">
    <fb>77.814999999999998</fb>
    <v>12</v>
  </rv>
  <rv s="6">
    <fb>77.849999999999994</fb>
    <v>12</v>
  </rv>
  <rv s="6">
    <fb>76.040000000000006</fb>
    <v>12</v>
  </rv>
  <rv s="6">
    <fb>11782529</fb>
    <v>13</v>
  </rv>
  <rv s="6">
    <fb>75.42</fb>
    <v>12</v>
  </rv>
  <rv s="6">
    <fb>76.849999999999994</fb>
    <v>12</v>
  </rv>
  <rv s="6">
    <fb>75.3</fb>
    <v>12</v>
  </rv>
  <rv s="6">
    <fb>9958597</fb>
    <v>13</v>
  </rv>
  <rv s="6">
    <fb>76.37</fb>
    <v>12</v>
  </rv>
  <rv s="6">
    <fb>76.924999999999997</fb>
    <v>12</v>
  </rv>
  <rv s="6">
    <fb>75.73</fb>
    <v>12</v>
  </rv>
  <rv s="6">
    <fb>10504560</fb>
    <v>13</v>
  </rv>
  <rv s="6">
    <fb>76.900000000000006</fb>
    <v>12</v>
  </rv>
  <rv s="6">
    <fb>78.33</fb>
    <v>12</v>
  </rv>
  <rv s="6">
    <fb>76.63</fb>
    <v>12</v>
  </rv>
  <rv s="6">
    <fb>11281243</fb>
    <v>13</v>
  </rv>
  <rv s="6">
    <fb>78.2</fb>
    <v>12</v>
  </rv>
  <rv s="6">
    <fb>78.760000000000005</fb>
    <v>12</v>
  </rv>
  <rv s="6">
    <fb>77.500600000000006</fb>
    <v>12</v>
  </rv>
  <rv s="6">
    <fb>48.28</fb>
    <v>12</v>
  </rv>
  <rv s="6">
    <fb>48.48</fb>
    <v>12</v>
  </rv>
  <rv s="6">
    <fb>48.57</fb>
    <v>12</v>
  </rv>
  <rv s="6">
    <fb>48.86</fb>
    <v>12</v>
  </rv>
  <rv s="6">
    <fb>48.4</fb>
    <v>12</v>
  </rv>
  <rv s="6">
    <fb>48.31</fb>
    <v>12</v>
  </rv>
  <rv s="6">
    <fb>48.06</fb>
    <v>12</v>
  </rv>
  <rv s="6">
    <fb>48.37</fb>
    <v>12</v>
  </rv>
  <rv s="6">
    <fb>49.13</fb>
    <v>12</v>
  </rv>
  <rv s="6">
    <fb>48.95</fb>
    <v>12</v>
  </rv>
  <rv s="6">
    <fb>49.17</fb>
    <v>12</v>
  </rv>
  <rv s="6">
    <fb>48.9</fb>
    <v>12</v>
  </rv>
  <rv s="6">
    <fb>49.5</fb>
    <v>12</v>
  </rv>
  <rv s="6">
    <fb>50.22</fb>
    <v>12</v>
  </rv>
  <rv s="6">
    <fb>50.07</fb>
    <v>12</v>
  </rv>
  <rv s="6">
    <fb>50.11</fb>
    <v>12</v>
  </rv>
  <rv s="6">
    <fb>49.79</fb>
    <v>12</v>
  </rv>
  <rv s="6">
    <fb>48.93</fb>
    <v>12</v>
  </rv>
  <rv s="6">
    <fb>49.27</fb>
    <v>12</v>
  </rv>
  <rv s="6">
    <fb>49.14</fb>
    <v>12</v>
  </rv>
  <rv s="6">
    <fb>49.55</fb>
    <v>12</v>
  </rv>
  <rv s="6">
    <fb>49.88</fb>
    <v>12</v>
  </rv>
  <rv s="6">
    <fb>49.78</fb>
    <v>12</v>
  </rv>
  <rv s="6">
    <fb>49.68</fb>
    <v>12</v>
  </rv>
  <rv s="6">
    <fb>49.77</fb>
    <v>12</v>
  </rv>
  <rv s="6">
    <fb>49.91</fb>
    <v>12</v>
  </rv>
  <rv s="6">
    <fb>50.04</fb>
    <v>12</v>
  </rv>
  <rv s="6">
    <fb>49.36</fb>
    <v>12</v>
  </rv>
  <rv s="6">
    <fb>48.74</fb>
    <v>12</v>
  </rv>
  <rv s="6">
    <fb>48.11</fb>
    <v>12</v>
  </rv>
  <rv s="6">
    <fb>48.55</fb>
    <v>12</v>
  </rv>
  <rv s="6">
    <fb>48.24</fb>
    <v>12</v>
  </rv>
  <rv s="6">
    <fb>50.01</fb>
    <v>12</v>
  </rv>
  <rv s="6">
    <fb>49.21</fb>
    <v>12</v>
  </rv>
  <rv s="6">
    <fb>49.53</fb>
    <v>12</v>
  </rv>
  <rv s="6">
    <fb>48.49</fb>
    <v>12</v>
  </rv>
  <rv s="6">
    <fb>47.92</fb>
    <v>12</v>
  </rv>
  <rv s="6">
    <fb>47.79</fb>
    <v>12</v>
  </rv>
  <rv s="6">
    <fb>48.32</fb>
    <v>12</v>
  </rv>
  <rv s="6">
    <fb>48.14</fb>
    <v>12</v>
  </rv>
  <rv s="6">
    <fb>48.35</fb>
    <v>12</v>
  </rv>
  <rv s="6">
    <fb>48.1</fb>
    <v>12</v>
  </rv>
  <rv s="6">
    <fb>47.86</fb>
    <v>12</v>
  </rv>
  <rv s="6">
    <fb>47.78</fb>
    <v>12</v>
  </rv>
  <rv s="6">
    <fb>46.98</fb>
    <v>12</v>
  </rv>
  <rv s="6">
    <fb>46.84</fb>
    <v>12</v>
  </rv>
  <rv s="6">
    <fb>46.79</fb>
    <v>12</v>
  </rv>
  <rv s="6">
    <fb>47.12</fb>
    <v>12</v>
  </rv>
  <rv s="6">
    <fb>47.11</fb>
    <v>12</v>
  </rv>
  <rv s="6">
    <fb>47.28</fb>
    <v>12</v>
  </rv>
  <rv s="6">
    <fb>48</fb>
    <v>12</v>
  </rv>
  <rv s="6">
    <fb>48.68</fb>
    <v>12</v>
  </rv>
  <rv s="6">
    <fb>49.67</fb>
    <v>12</v>
  </rv>
  <rv s="6">
    <fb>48.34</fb>
    <v>12</v>
  </rv>
  <rv s="6">
    <fb>48.17</fb>
    <v>12</v>
  </rv>
  <rv s="6">
    <fb>47.13</fb>
    <v>12</v>
  </rv>
  <rv s="6">
    <fb>46.94</fb>
    <v>12</v>
  </rv>
  <rv s="6">
    <fb>47.43</fb>
    <v>12</v>
  </rv>
  <rv s="6">
    <fb>46.6</fb>
    <v>12</v>
  </rv>
  <rv s="6">
    <fb>46.42</fb>
    <v>12</v>
  </rv>
  <rv s="6">
    <fb>46.28</fb>
    <v>12</v>
  </rv>
  <rv s="6">
    <fb>46.08</fb>
    <v>12</v>
  </rv>
  <rv s="6">
    <fb>46.12</fb>
    <v>12</v>
  </rv>
  <rv s="6">
    <fb>46.5</fb>
    <v>12</v>
  </rv>
  <rv s="6">
    <fb>46.65</fb>
    <v>12</v>
  </rv>
  <rv s="6">
    <fb>47.42</fb>
    <v>12</v>
  </rv>
  <rv s="6">
    <fb>46.02</fb>
    <v>12</v>
  </rv>
  <rv s="6">
    <fb>46.23</fb>
    <v>12</v>
  </rv>
  <rv s="6">
    <fb>45.84</fb>
    <v>12</v>
  </rv>
  <rv s="6">
    <fb>45.85</fb>
    <v>12</v>
  </rv>
  <rv s="6">
    <fb>45.77</fb>
    <v>12</v>
  </rv>
  <rv s="6">
    <fb>45.62</fb>
    <v>12</v>
  </rv>
  <rv s="6">
    <fb>45.52</fb>
    <v>12</v>
  </rv>
  <rv s="6">
    <fb>45.68</fb>
    <v>12</v>
  </rv>
  <rv s="6">
    <fb>45.69</fb>
    <v>12</v>
  </rv>
  <rv s="6">
    <fb>45.97</fb>
    <v>12</v>
  </rv>
  <rv s="6">
    <fb>46.72</fb>
    <v>12</v>
  </rv>
  <rv s="6">
    <fb>47.29</fb>
    <v>12</v>
  </rv>
  <rv s="6">
    <fb>47.38</fb>
    <v>12</v>
  </rv>
  <rv s="6">
    <fb>46.86</fb>
    <v>12</v>
  </rv>
  <rv s="6">
    <fb>47.45</fb>
    <v>12</v>
  </rv>
  <rv s="6">
    <fb>47.51</fb>
    <v>12</v>
  </rv>
  <rv s="6">
    <fb>47.52</fb>
    <v>12</v>
  </rv>
  <rv s="6">
    <fb>47.09</fb>
    <v>12</v>
  </rv>
  <rv s="6">
    <fb>46.06</fb>
    <v>12</v>
  </rv>
  <rv s="6">
    <fb>45.8</fb>
    <v>12</v>
  </rv>
  <rv s="6">
    <fb>46.27</fb>
    <v>12</v>
  </rv>
  <rv s="6">
    <fb>46.76</fb>
    <v>12</v>
  </rv>
  <rv s="6">
    <fb>47.4</fb>
    <v>12</v>
  </rv>
  <rv s="6">
    <fb>48.52</fb>
    <v>12</v>
  </rv>
  <rv s="6">
    <fb>48.04</fb>
    <v>12</v>
  </rv>
  <rv s="6">
    <fb>47.32</fb>
    <v>12</v>
  </rv>
  <rv s="6">
    <fb>46.82</fb>
    <v>12</v>
  </rv>
  <rv s="6">
    <fb>46.36</fb>
    <v>12</v>
  </rv>
  <rv s="6">
    <fb>46.85</fb>
    <v>12</v>
  </rv>
  <rv s="6">
    <fb>47.24</fb>
    <v>12</v>
  </rv>
  <rv s="6">
    <fb>47.88</fb>
    <v>12</v>
  </rv>
  <rv s="6">
    <fb>47.99</fb>
    <v>12</v>
  </rv>
  <rv s="6">
    <fb>48.45</fb>
    <v>12</v>
  </rv>
  <rv s="6">
    <fb>47.39</fb>
    <v>12</v>
  </rv>
  <rv s="6">
    <fb>46.66</fb>
    <v>12</v>
  </rv>
  <rv s="6">
    <fb>44.74</fb>
    <v>12</v>
  </rv>
  <rv s="6">
    <fb>45.16</fb>
    <v>12</v>
  </rv>
  <rv s="6">
    <fb>45.12</fb>
    <v>12</v>
  </rv>
  <rv s="6">
    <fb>45.83</fb>
    <v>12</v>
  </rv>
  <rv s="6">
    <fb>45.47</fb>
    <v>12</v>
  </rv>
  <rv s="6">
    <fb>44.86</fb>
    <v>12</v>
  </rv>
  <rv s="6">
    <fb>45.37</fb>
    <v>12</v>
  </rv>
  <rv s="6">
    <fb>45.44</fb>
    <v>12</v>
  </rv>
  <rv s="6">
    <fb>48.53</fb>
    <v>12</v>
  </rv>
  <rv s="6">
    <fb>49.46</fb>
    <v>12</v>
  </rv>
  <rv s="6">
    <fb>49.98</fb>
    <v>12</v>
  </rv>
  <rv s="6">
    <fb>50.24</fb>
    <v>12</v>
  </rv>
  <rv s="6">
    <fb>50.45</fb>
    <v>12</v>
  </rv>
  <rv s="6">
    <fb>50.74</fb>
    <v>12</v>
  </rv>
  <rv s="6">
    <fb>50.79</fb>
    <v>12</v>
  </rv>
  <rv s="6">
    <fb>50.71</fb>
    <v>12</v>
  </rv>
  <rv s="6">
    <fb>49.85</fb>
    <v>12</v>
  </rv>
  <rv s="6">
    <fb>50.39</fb>
    <v>12</v>
  </rv>
  <rv s="6">
    <fb>50.54</fb>
    <v>12</v>
  </rv>
  <rv s="6">
    <fb>50.06</fb>
    <v>12</v>
  </rv>
  <rv s="6">
    <fb>49.7</fb>
    <v>12</v>
  </rv>
  <rv s="6">
    <fb>48.5</fb>
    <v>12</v>
  </rv>
  <rv s="6">
    <fb>48.7</fb>
    <v>12</v>
  </rv>
  <rv s="6">
    <fb>48.79</fb>
    <v>12</v>
  </rv>
  <rv s="6">
    <fb>49.11</fb>
    <v>12</v>
  </rv>
  <rv s="6">
    <fb>49.61</fb>
    <v>12</v>
  </rv>
  <rv s="6">
    <fb>49.8</fb>
    <v>12</v>
  </rv>
  <rv s="6">
    <fb>51.03</fb>
    <v>12</v>
  </rv>
  <rv s="6">
    <fb>50.61</fb>
    <v>12</v>
  </rv>
  <rv s="6">
    <fb>50.57</fb>
    <v>12</v>
  </rv>
  <rv s="6">
    <fb>51.44</fb>
    <v>12</v>
  </rv>
  <rv s="6">
    <fb>51.97</fb>
    <v>12</v>
  </rv>
  <rv s="6">
    <fb>52.19</fb>
    <v>12</v>
  </rv>
  <rv s="6">
    <fb>52.52</fb>
    <v>12</v>
  </rv>
  <rv s="6">
    <fb>52.65</fb>
    <v>12</v>
  </rv>
  <rv s="6">
    <fb>52.85</fb>
    <v>12</v>
  </rv>
  <rv s="6">
    <fb>53.02</fb>
    <v>12</v>
  </rv>
  <rv s="6">
    <fb>53.22</fb>
    <v>12</v>
  </rv>
  <rv s="6">
    <fb>52.74</fb>
    <v>12</v>
  </rv>
  <rv s="6">
    <fb>52.62</fb>
    <v>12</v>
  </rv>
  <rv s="6">
    <fb>52.43</fb>
    <v>12</v>
  </rv>
  <rv s="6">
    <fb>52.75</fb>
    <v>12</v>
  </rv>
  <rv s="6">
    <fb>52.51</fb>
    <v>12</v>
  </rv>
  <rv s="6">
    <fb>52.73</fb>
    <v>12</v>
  </rv>
  <rv s="6">
    <fb>53.56</fb>
    <v>12</v>
  </rv>
  <rv s="6">
    <fb>53.54</fb>
    <v>12</v>
  </rv>
  <rv s="6">
    <fb>54.25</fb>
    <v>12</v>
  </rv>
  <rv s="6">
    <fb>54.27</fb>
    <v>12</v>
  </rv>
  <rv s="6">
    <fb>54.08</fb>
    <v>12</v>
  </rv>
  <rv s="6">
    <fb>56.38</fb>
    <v>12</v>
  </rv>
  <rv s="6">
    <fb>56.4</fb>
    <v>12</v>
  </rv>
  <rv s="6">
    <fb>56.76</fb>
    <v>12</v>
  </rv>
  <rv s="6">
    <fb>56.59</fb>
    <v>12</v>
  </rv>
  <rv s="6">
    <fb>56.6</fb>
    <v>12</v>
  </rv>
  <rv s="6">
    <fb>56.28</fb>
    <v>12</v>
  </rv>
  <rv s="6">
    <fb>55.96</fb>
    <v>12</v>
  </rv>
  <rv s="6">
    <fb>55.74</fb>
    <v>12</v>
  </rv>
  <rv s="6">
    <fb>55.28</fb>
    <v>12</v>
  </rv>
  <rv s="6">
    <fb>55.68</fb>
    <v>12</v>
  </rv>
  <rv s="6">
    <fb>55.59</fb>
    <v>12</v>
  </rv>
  <rv s="6">
    <fb>54.77</fb>
    <v>12</v>
  </rv>
  <rv s="6">
    <fb>55.5</fb>
    <v>12</v>
  </rv>
  <rv s="6">
    <fb>55.83</fb>
    <v>12</v>
  </rv>
  <rv s="6">
    <fb>56.16</fb>
    <v>12</v>
  </rv>
  <rv s="6">
    <fb>57.87</fb>
    <v>12</v>
  </rv>
  <rv s="6">
    <fb>58.08</fb>
    <v>12</v>
  </rv>
  <rv s="6">
    <fb>58.06</fb>
    <v>12</v>
  </rv>
  <rv s="6">
    <fb>58.71</fb>
    <v>12</v>
  </rv>
  <rv s="6">
    <fb>59.18</fb>
    <v>12</v>
  </rv>
  <rv s="6">
    <fb>57.92</fb>
    <v>12</v>
  </rv>
  <rv s="6">
    <fb>57.46</fb>
    <v>12</v>
  </rv>
  <rv s="6">
    <fb>57.31</fb>
    <v>12</v>
  </rv>
  <rv s="6">
    <fb>57.01</fb>
    <v>12</v>
  </rv>
  <rv s="6">
    <fb>57.5</fb>
    <v>12</v>
  </rv>
  <rv s="6">
    <fb>57.56</fb>
    <v>12</v>
  </rv>
  <rv s="6">
    <fb>58.55</fb>
    <v>12</v>
  </rv>
  <rv s="6">
    <fb>58.74</fb>
    <v>12</v>
  </rv>
  <rv s="6">
    <fb>59.59</fb>
    <v>12</v>
  </rv>
  <rv s="6">
    <fb>59.29</fb>
    <v>12</v>
  </rv>
  <rv s="6">
    <fb>59.21</fb>
    <v>12</v>
  </rv>
  <rv s="6">
    <fb>59.43</fb>
    <v>12</v>
  </rv>
  <rv s="6">
    <fb>59.48</fb>
    <v>12</v>
  </rv>
  <rv s="6">
    <fb>59.62</fb>
    <v>12</v>
  </rv>
  <rv s="6">
    <fb>60.02</fb>
    <v>12</v>
  </rv>
  <rv s="6">
    <fb>59.89</fb>
    <v>12</v>
  </rv>
  <rv s="6">
    <fb>58.95</fb>
    <v>12</v>
  </rv>
  <rv s="6">
    <fb>58.72</fb>
    <v>12</v>
  </rv>
  <rv s="6">
    <fb>58.59</fb>
    <v>12</v>
  </rv>
  <rv s="6">
    <fb>58.85</fb>
    <v>12</v>
  </rv>
  <rv s="6">
    <fb>58.62</fb>
    <v>12</v>
  </rv>
  <rv s="6">
    <fb>58.52</fb>
    <v>12</v>
  </rv>
  <rv s="6">
    <fb>57.53</fb>
    <v>12</v>
  </rv>
  <rv s="6">
    <fb>57.63</fb>
    <v>12</v>
  </rv>
  <rv s="6">
    <fb>58.98</fb>
    <v>12</v>
  </rv>
  <rv s="6">
    <fb>59.85</fb>
    <v>12</v>
  </rv>
  <rv s="6">
    <fb>59.61</fb>
    <v>12</v>
  </rv>
  <rv s="6">
    <fb>59.19</fb>
    <v>12</v>
  </rv>
  <rv s="6">
    <fb>59.2</fb>
    <v>12</v>
  </rv>
  <rv s="6">
    <fb>59.1</fb>
    <v>12</v>
  </rv>
  <rv s="6">
    <fb>58.86</fb>
    <v>12</v>
  </rv>
  <rv s="6">
    <fb>58.77</fb>
    <v>12</v>
  </rv>
  <rv s="6">
    <fb>58.93</fb>
    <v>12</v>
  </rv>
  <rv s="6">
    <fb>58.76</fb>
    <v>12</v>
  </rv>
  <rv s="6">
    <fb>59.82</fb>
    <v>12</v>
  </rv>
  <rv s="6">
    <fb>60.23</fb>
    <v>12</v>
  </rv>
  <rv s="6">
    <fb>61.03</fb>
    <v>12</v>
  </rv>
  <rv s="6">
    <fb>61.63</fb>
    <v>12</v>
  </rv>
  <rv s="6">
    <fb>62.23</fb>
    <v>12</v>
  </rv>
  <rv s="6">
    <fb>59.08</fb>
    <v>12</v>
  </rv>
  <rv s="6">
    <fb>59.55</fb>
    <v>12</v>
  </rv>
  <rv s="6">
    <fb>60.6</fb>
    <v>12</v>
  </rv>
  <rv s="6">
    <fb>61.04</fb>
    <v>12</v>
  </rv>
  <rv s="6">
    <fb>61.34</fb>
    <v>12</v>
  </rv>
  <rv s="6">
    <fb>62.57</fb>
    <v>12</v>
  </rv>
  <rv s="6">
    <fb>62.27</fb>
    <v>12</v>
  </rv>
  <rv s="6">
    <fb>62.81</fb>
    <v>12</v>
  </rv>
  <rv s="6">
    <fb>62.43</fb>
    <v>12</v>
  </rv>
  <rv s="6">
    <fb>62.53</fb>
    <v>12</v>
  </rv>
  <rv s="6">
    <fb>63.84</fb>
    <v>12</v>
  </rv>
  <rv s="6">
    <fb>64.87</fb>
    <v>12</v>
  </rv>
  <rv s="6">
    <fb>18623768</fb>
    <v>13</v>
  </rv>
  <rv s="6">
    <fb>61.33</fb>
    <v>12</v>
  </rv>
  <rv s="6">
    <fb>60.28</fb>
    <v>12</v>
  </rv>
  <rv s="6">
    <fb>19436629</fb>
    <v>13</v>
  </rv>
  <rv s="6">
    <fb>61.755000000000003</fb>
    <v>12</v>
  </rv>
  <rv s="6">
    <fb>60.99</fb>
    <v>12</v>
  </rv>
  <rv s="6">
    <fb>14212046</fb>
    <v>13</v>
  </rv>
  <rv s="6">
    <fb>61.8</fb>
    <v>12</v>
  </rv>
  <rv s="6">
    <fb>62.314999999999998</fb>
    <v>12</v>
  </rv>
  <rv s="6">
    <fb>61.380099999999999</fb>
    <v>12</v>
  </rv>
  <rv s="6">
    <fb>17232945</fb>
    <v>13</v>
  </rv>
  <rv s="6">
    <fb>62.06</fb>
    <v>12</v>
  </rv>
  <rv s="6">
    <fb>62.289900000000003</fb>
    <v>12</v>
  </rv>
  <rv s="6">
    <fb>61.86</fb>
    <v>12</v>
  </rv>
  <rv s="6">
    <fb>33730340</fb>
    <v>13</v>
  </rv>
  <rv s="6">
    <fb>61.39</fb>
    <v>12</v>
  </rv>
  <rv s="6">
    <fb>61.46</fb>
    <v>12</v>
  </rv>
  <rv s="6">
    <fb>25473316</fb>
    <v>13</v>
  </rv>
  <rv s="6">
    <fb>59.02</fb>
    <v>12</v>
  </rv>
  <rv s="6">
    <fb>59.56</fb>
    <v>12</v>
  </rv>
  <rv s="6">
    <fb>58.92</fb>
    <v>12</v>
  </rv>
  <rv s="6">
    <fb>17925289</fb>
    <v>13</v>
  </rv>
  <rv s="6">
    <fb>59.95</fb>
    <v>12</v>
  </rv>
  <rv s="6">
    <fb>60.536299999999997</fb>
    <v>12</v>
  </rv>
  <rv s="6">
    <fb>59.51</fb>
    <v>12</v>
  </rv>
  <rv s="6">
    <fb>17079036</fb>
    <v>13</v>
  </rv>
  <rv s="6">
    <fb>61.075000000000003</fb>
    <v>12</v>
  </rv>
  <rv s="6">
    <fb>60.250100000000003</fb>
    <v>12</v>
  </rv>
  <rv s="6">
    <fb>16555695</fb>
    <v>13</v>
  </rv>
  <rv s="6">
    <fb>60.53</fb>
    <v>12</v>
  </rv>
  <rv s="6">
    <fb>61.19</fb>
    <v>12</v>
  </rv>
  <rv s="6">
    <fb>60.454999999999998</fb>
    <v>12</v>
  </rv>
  <rv s="6">
    <fb>20375707</fb>
    <v>13</v>
  </rv>
  <rv s="6">
    <fb>60.19</fb>
    <v>12</v>
  </rv>
  <rv s="6">
    <fb>61.255000000000003</fb>
    <v>12</v>
  </rv>
  <rv s="6">
    <fb>12742713</fb>
    <v>13</v>
  </rv>
  <rv s="6">
    <fb>60.84</fb>
    <v>12</v>
  </rv>
  <rv s="6">
    <fb>61.594700000000003</fb>
    <v>12</v>
  </rv>
  <rv s="6">
    <fb>60.73</fb>
    <v>12</v>
  </rv>
  <rv s="6">
    <fb>19008323</fb>
    <v>13</v>
  </rv>
  <rv s="6">
    <fb>61.45</fb>
    <v>12</v>
  </rv>
  <rv s="6">
    <fb>62.71</fb>
    <v>12</v>
  </rv>
  <rv s="6">
    <fb>61.3</fb>
    <v>12</v>
  </rv>
  <rv s="6">
    <fb>15521841</fb>
    <v>13</v>
  </rv>
  <rv s="6">
    <fb>62.82</fb>
    <v>12</v>
  </rv>
  <rv s="6">
    <fb>62.91</fb>
    <v>12</v>
  </rv>
  <rv s="6">
    <fb>62.070099999999996</fb>
    <v>12</v>
  </rv>
  <rv s="6">
    <fb>23861029</fb>
    <v>13</v>
  </rv>
  <rv s="6">
    <fb>63.25</fb>
    <v>12</v>
  </rv>
  <rv s="6">
    <fb>62.21</fb>
    <v>12</v>
  </rv>
  <rv s="6">
    <fb>15816237</fb>
    <v>13</v>
  </rv>
  <rv s="6">
    <fb>63.12</fb>
    <v>12</v>
  </rv>
  <rv s="6">
    <fb>63.1541</fb>
    <v>12</v>
  </rv>
  <rv s="6">
    <fb>62.38</fb>
    <v>12</v>
  </rv>
  <rv s="6">
    <fb>17702464</fb>
    <v>13</v>
  </rv>
  <rv s="6">
    <fb>62.8</fb>
    <v>12</v>
  </rv>
  <rv s="6">
    <fb>62.174999999999997</fb>
    <v>12</v>
  </rv>
  <rv s="6">
    <fb>30116284</fb>
    <v>13</v>
  </rv>
  <rv s="6">
    <fb>61.44</fb>
    <v>12</v>
  </rv>
  <rv s="6">
    <fb>62.56</fb>
    <v>12</v>
  </rv>
  <rv s="6">
    <fb>61.2</fb>
    <v>12</v>
  </rv>
  <rv s="6">
    <fb>43257663</fb>
    <v>13</v>
  </rv>
  <rv s="6">
    <fb>66.099999999999994</fb>
    <v>12</v>
  </rv>
  <rv s="6">
    <fb>66.5</fb>
    <v>12</v>
  </rv>
  <rv s="6">
    <fb>62.72</fb>
    <v>12</v>
  </rv>
  <rv s="6">
    <fb>23693320</fb>
    <v>13</v>
  </rv>
  <rv s="6">
    <fb>63.79</fb>
    <v>12</v>
  </rv>
  <rv s="6">
    <fb>65.069999999999993</fb>
    <v>12</v>
  </rv>
  <rv s="6">
    <fb>63.44</fb>
    <v>12</v>
  </rv>
  <rv s="6">
    <fb>22047470</fb>
    <v>13</v>
  </rv>
  <rv s="6">
    <fb>65.3</fb>
    <v>12</v>
  </rv>
  <rv s="6">
    <fb>66.25</fb>
    <v>12</v>
  </rv>
  <rv s="6">
    <fb>44.52</fb>
    <v>12</v>
  </rv>
  <rv s="6">
    <fb>43.47</fb>
    <v>12</v>
  </rv>
  <rv s="6">
    <fb>42.98</fb>
    <v>12</v>
  </rv>
  <rv s="6">
    <fb>42.99</fb>
    <v>12</v>
  </rv>
  <rv s="6">
    <fb>42.73</fb>
    <v>12</v>
  </rv>
  <rv s="6">
    <fb>41.99</fb>
    <v>12</v>
  </rv>
  <rv s="6">
    <fb>43.05</fb>
    <v>12</v>
  </rv>
  <rv s="6">
    <fb>43.82</fb>
    <v>12</v>
  </rv>
  <rv s="6">
    <fb>45.61</fb>
    <v>12</v>
  </rv>
  <rv s="6">
    <fb>43.16</fb>
    <v>12</v>
  </rv>
  <rv s="6">
    <fb>44.51</fb>
    <v>12</v>
  </rv>
  <rv s="6">
    <fb>46.15</fb>
    <v>12</v>
  </rv>
  <rv s="6">
    <fb>44</fb>
    <v>12</v>
  </rv>
  <rv s="6">
    <fb>45.24</fb>
    <v>12</v>
  </rv>
  <rv s="6">
    <fb>43.23</fb>
    <v>12</v>
  </rv>
  <rv s="6">
    <fb>42.75</fb>
    <v>12</v>
  </rv>
  <rv s="6">
    <fb>42.64</fb>
    <v>12</v>
  </rv>
  <rv s="6">
    <fb>42.71</fb>
    <v>12</v>
  </rv>
  <rv s="6">
    <fb>42.05</fb>
    <v>12</v>
  </rv>
  <rv s="6">
    <fb>42.2</fb>
    <v>12</v>
  </rv>
  <rv s="6">
    <fb>42.42</fb>
    <v>12</v>
  </rv>
  <rv s="6">
    <fb>42.57</fb>
    <v>12</v>
  </rv>
  <rv s="6">
    <fb>41.83</fb>
    <v>12</v>
  </rv>
  <rv s="6">
    <fb>43.77</fb>
    <v>12</v>
  </rv>
  <rv s="6">
    <fb>44.17</fb>
    <v>12</v>
  </rv>
  <rv s="6">
    <fb>43.94</fb>
    <v>12</v>
  </rv>
  <rv s="6">
    <fb>40.33</fb>
    <v>12</v>
  </rv>
  <rv s="6">
    <fb>39.729999999999997</fb>
    <v>12</v>
  </rv>
  <rv s="6">
    <fb>38.71</fb>
    <v>12</v>
  </rv>
  <rv s="6">
    <fb>37.979999999999997</fb>
    <v>12</v>
  </rv>
  <rv s="6">
    <fb>38.33</fb>
    <v>12</v>
  </rv>
  <rv s="6">
    <fb>37.200000000000003</fb>
    <v>12</v>
  </rv>
  <rv s="6">
    <fb>37.630000000000003</fb>
    <v>12</v>
  </rv>
  <rv s="6">
    <fb>35.69</fb>
    <v>12</v>
  </rv>
  <rv s="6">
    <fb>36.31</fb>
    <v>12</v>
  </rv>
  <rv s="6">
    <fb>36.26</fb>
    <v>12</v>
  </rv>
  <rv s="6">
    <fb>35.68</fb>
    <v>12</v>
  </rv>
  <rv s="6">
    <fb>35.04</fb>
    <v>12</v>
  </rv>
  <rv s="6">
    <fb>34.200000000000003</fb>
    <v>12</v>
  </rv>
  <rv s="6">
    <fb>34.409999999999997</fb>
    <v>12</v>
  </rv>
  <rv s="6">
    <fb>34.28</fb>
    <v>12</v>
  </rv>
  <rv s="6">
    <fb>34.5</fb>
    <v>12</v>
  </rv>
  <rv s="6">
    <fb>35.11</fb>
    <v>12</v>
  </rv>
  <rv s="6">
    <fb>31.88</fb>
    <v>12</v>
  </rv>
  <rv s="6">
    <fb>31.36</fb>
    <v>12</v>
  </rv>
  <rv s="6">
    <fb>30.47</fb>
    <v>12</v>
  </rv>
  <rv s="6">
    <fb>30.37</fb>
    <v>12</v>
  </rv>
  <rv s="6">
    <fb>30.51</fb>
    <v>12</v>
  </rv>
  <rv s="6">
    <fb>30.9</fb>
    <v>12</v>
  </rv>
  <rv s="6">
    <fb>30.97</fb>
    <v>12</v>
  </rv>
  <rv s="6">
    <fb>30.68</fb>
    <v>12</v>
  </rv>
  <rv s="6">
    <fb>30</fb>
    <v>12</v>
  </rv>
  <rv s="6">
    <fb>30.09</fb>
    <v>12</v>
  </rv>
  <rv s="6">
    <fb>29.85</fb>
    <v>12</v>
  </rv>
  <rv s="6">
    <fb>31.05</fb>
    <v>12</v>
  </rv>
  <rv s="6">
    <fb>31.27</fb>
    <v>12</v>
  </rv>
  <rv s="6">
    <fb>32.03</fb>
    <v>12</v>
  </rv>
  <rv s="6">
    <fb>31.83</fb>
    <v>12</v>
  </rv>
  <rv s="6">
    <fb>32.1</fb>
    <v>12</v>
  </rv>
  <rv s="6">
    <fb>31.74</fb>
    <v>12</v>
  </rv>
  <rv s="6">
    <fb>31.42</fb>
    <v>12</v>
  </rv>
  <rv s="6">
    <fb>30.08</fb>
    <v>12</v>
  </rv>
  <rv s="6">
    <fb>30.72</fb>
    <v>12</v>
  </rv>
  <rv s="6">
    <fb>31.06</fb>
    <v>12</v>
  </rv>
  <rv s="6">
    <fb>30.13</fb>
    <v>12</v>
  </rv>
  <rv s="6">
    <fb>30.19</fb>
    <v>12</v>
  </rv>
  <rv s="6">
    <fb>30.85</fb>
    <v>12</v>
  </rv>
  <rv s="6">
    <fb>30.29</fb>
    <v>12</v>
  </rv>
  <rv s="6">
    <fb>30.03</fb>
    <v>12</v>
  </rv>
  <rv s="6">
    <fb>30.78</fb>
    <v>12</v>
  </rv>
  <rv s="6">
    <fb>30.42</fb>
    <v>12</v>
  </rv>
  <rv s="6">
    <fb>30.74</fb>
    <v>12</v>
  </rv>
  <rv s="6">
    <fb>30.91</fb>
    <v>12</v>
  </rv>
  <rv s="6">
    <fb>30.92</fb>
    <v>12</v>
  </rv>
  <rv s="6">
    <fb>30.76</fb>
    <v>12</v>
  </rv>
  <rv s="6">
    <fb>30.46</fb>
    <v>12</v>
  </rv>
  <rv s="6">
    <fb>30.45</fb>
    <v>12</v>
  </rv>
  <rv s="6">
    <fb>30.98</fb>
    <v>12</v>
  </rv>
  <rv s="6">
    <fb>30.63</fb>
    <v>12</v>
  </rv>
  <rv s="6">
    <fb>30.62</fb>
    <v>12</v>
  </rv>
  <rv s="6">
    <fb>31.09</fb>
    <v>12</v>
  </rv>
  <rv s="6">
    <fb>30.57</fb>
    <v>12</v>
  </rv>
  <rv s="6">
    <fb>30.54</fb>
    <v>12</v>
  </rv>
  <rv s="6">
    <fb>30.59</fb>
    <v>12</v>
  </rv>
  <rv s="6">
    <fb>30.84</fb>
    <v>12</v>
  </rv>
  <rv s="6">
    <fb>31.07</fb>
    <v>12</v>
  </rv>
  <rv s="6">
    <fb>31.23</fb>
    <v>12</v>
  </rv>
  <rv s="6">
    <fb>32.020000000000003</fb>
    <v>12</v>
  </rv>
  <rv s="6">
    <fb>33.99</fb>
    <v>12</v>
  </rv>
  <rv s="6">
    <fb>34.590000000000003</fb>
    <v>12</v>
  </rv>
  <rv s="6">
    <fb>34.869999999999997</fb>
    <v>12</v>
  </rv>
  <rv s="6">
    <fb>33.5</fb>
    <v>12</v>
  </rv>
  <rv s="6">
    <fb>34.49</fb>
    <v>12</v>
  </rv>
  <rv s="6">
    <fb>34.46</fb>
    <v>12</v>
  </rv>
  <rv s="6">
    <fb>34.340000000000003</fb>
    <v>12</v>
  </rv>
  <rv s="6">
    <fb>32.979999999999997</fb>
    <v>12</v>
  </rv>
  <rv s="6">
    <fb>33.369999999999997</fb>
    <v>12</v>
  </rv>
  <rv s="6">
    <fb>32.950000000000003</fb>
    <v>12</v>
  </rv>
  <rv s="6">
    <fb>31.7</fb>
    <v>12</v>
  </rv>
  <rv s="6">
    <fb>31.1</fb>
    <v>12</v>
  </rv>
  <rv s="6">
    <fb>31.35</fb>
    <v>12</v>
  </rv>
  <rv s="6">
    <fb>30.83</fb>
    <v>12</v>
  </rv>
  <rv s="6">
    <fb>29.05</fb>
    <v>12</v>
  </rv>
  <rv s="6">
    <fb>21.48</fb>
    <v>12</v>
  </rv>
  <rv s="6">
    <fb>20.11</fb>
    <v>12</v>
  </rv>
  <rv s="6">
    <fb>19.829999999999998</fb>
    <v>12</v>
  </rv>
  <rv s="6">
    <fb>18.989999999999998</fb>
    <v>12</v>
  </rv>
  <rv s="6">
    <fb>20.49</fb>
    <v>12</v>
  </rv>
  <rv s="6">
    <fb>19.71</fb>
    <v>12</v>
  </rv>
  <rv s="6">
    <fb>19.36</fb>
    <v>12</v>
  </rv>
  <rv s="6">
    <fb>20.47</fb>
    <v>12</v>
  </rv>
  <rv s="6">
    <fb>19.920000000000002</fb>
    <v>12</v>
  </rv>
  <rv s="6">
    <fb>20.69</fb>
    <v>12</v>
  </rv>
  <rv s="6">
    <fb>20.87</fb>
    <v>12</v>
  </rv>
  <rv s="6">
    <fb>21.52</fb>
    <v>12</v>
  </rv>
  <rv s="6">
    <fb>20.99</fb>
    <v>12</v>
  </rv>
  <rv s="6">
    <fb>21.41</fb>
    <v>12</v>
  </rv>
  <rv s="6">
    <fb>20.100000000000001</fb>
    <v>12</v>
  </rv>
  <rv s="6">
    <fb>20.54</fb>
    <v>12</v>
  </rv>
  <rv s="6">
    <fb>20.13</fb>
    <v>12</v>
  </rv>
  <rv s="6">
    <fb>20.07</fb>
    <v>12</v>
  </rv>
  <rv s="6">
    <fb>19.61</fb>
    <v>12</v>
  </rv>
  <rv s="6">
    <fb>22.04</fb>
    <v>12</v>
  </rv>
  <rv s="6">
    <fb>19.43</fb>
    <v>12</v>
  </rv>
  <rv s="6">
    <fb>19.399999999999999</fb>
    <v>12</v>
  </rv>
  <rv s="6">
    <fb>18.89</fb>
    <v>12</v>
  </rv>
  <rv s="6">
    <fb>19.07</fb>
    <v>12</v>
  </rv>
  <rv s="6">
    <fb>18.98</fb>
    <v>12</v>
  </rv>
  <rv s="6">
    <fb>19.64</fb>
    <v>12</v>
  </rv>
  <rv s="6">
    <fb>19.66</fb>
    <v>12</v>
  </rv>
  <rv s="6">
    <fb>20.91</fb>
    <v>12</v>
  </rv>
  <rv s="6">
    <fb>21.47</fb>
    <v>12</v>
  </rv>
  <rv s="6">
    <fb>20.77</fb>
    <v>12</v>
  </rv>
  <rv s="6">
    <fb>21.14</fb>
    <v>12</v>
  </rv>
  <rv s="6">
    <fb>21.84</fb>
    <v>12</v>
  </rv>
  <rv s="6">
    <fb>22.56</fb>
    <v>12</v>
  </rv>
  <rv s="6">
    <fb>22.81</fb>
    <v>12</v>
  </rv>
  <rv s="6">
    <fb>23.54</fb>
    <v>12</v>
  </rv>
  <rv s="6">
    <fb>23.92</fb>
    <v>12</v>
  </rv>
  <rv s="6">
    <fb>23.91</fb>
    <v>12</v>
  </rv>
  <rv s="6">
    <fb>23.46</fb>
    <v>12</v>
  </rv>
  <rv s="6">
    <fb>22.69</fb>
    <v>12</v>
  </rv>
  <rv s="6">
    <fb>22.39</fb>
    <v>12</v>
  </rv>
  <rv s="6">
    <fb>22.26</fb>
    <v>12</v>
  </rv>
  <rv s="6">
    <fb>22.59</fb>
    <v>12</v>
  </rv>
  <rv s="6">
    <fb>22.38</fb>
    <v>12</v>
  </rv>
  <rv s="6">
    <fb>23.32</fb>
    <v>12</v>
  </rv>
  <rv s="6">
    <fb>23.22</fb>
    <v>12</v>
  </rv>
  <rv s="6">
    <fb>23.56</fb>
    <v>12</v>
  </rv>
  <rv s="6">
    <fb>23.44</fb>
    <v>12</v>
  </rv>
  <rv s="6">
    <fb>22.66</fb>
    <v>12</v>
  </rv>
  <rv s="6">
    <fb>22.31</fb>
    <v>12</v>
  </rv>
  <rv s="6">
    <fb>22.44</fb>
    <v>12</v>
  </rv>
  <rv s="6">
    <fb>22.77</fb>
    <v>12</v>
  </rv>
  <rv s="6">
    <fb>22.84</fb>
    <v>12</v>
  </rv>
  <rv s="6">
    <fb>22.4</fb>
    <v>12</v>
  </rv>
  <rv s="6">
    <fb>21.98</fb>
    <v>12</v>
  </rv>
  <rv s="6">
    <fb>22.34</fb>
    <v>12</v>
  </rv>
  <rv s="6">
    <fb>22.68</fb>
    <v>12</v>
  </rv>
  <rv s="6">
    <fb>22.92</fb>
    <v>12</v>
  </rv>
  <rv s="6">
    <fb>22.9</fb>
    <v>12</v>
  </rv>
  <rv s="6">
    <fb>22.3</fb>
    <v>12</v>
  </rv>
  <rv s="6">
    <fb>23.2</fb>
    <v>12</v>
  </rv>
  <rv s="6">
    <fb>22.52</fb>
    <v>12</v>
  </rv>
  <rv s="6">
    <fb>25.05</fb>
    <v>12</v>
  </rv>
  <rv s="6">
    <fb>26.23</fb>
    <v>12</v>
  </rv>
  <rv s="6">
    <fb>26.2</fb>
    <v>12</v>
  </rv>
  <rv s="6">
    <fb>24.16</fb>
    <v>12</v>
  </rv>
  <rv s="6">
    <fb>24.92</fb>
    <v>12</v>
  </rv>
  <rv s="6">
    <fb>25.03</fb>
    <v>12</v>
  </rv>
  <rv s="6">
    <fb>24.35</fb>
    <v>12</v>
  </rv>
  <rv s="6">
    <fb>24.84</fb>
    <v>12</v>
  </rv>
  <rv s="6">
    <fb>24.2</fb>
    <v>12</v>
  </rv>
  <rv s="6">
    <fb>24.01</fb>
    <v>12</v>
  </rv>
  <rv s="6">
    <fb>24.44</fb>
    <v>12</v>
  </rv>
  <rv s="6">
    <fb>24.5</fb>
    <v>12</v>
  </rv>
  <rv s="6">
    <fb>24.87</fb>
    <v>12</v>
  </rv>
  <rv s="6">
    <fb>24.05</fb>
    <v>12</v>
  </rv>
  <rv s="6">
    <fb>23.65</fb>
    <v>12</v>
  </rv>
  <rv s="6">
    <fb>23.93</fb>
    <v>12</v>
  </rv>
  <rv s="6">
    <fb>22.47</fb>
    <v>12</v>
  </rv>
  <rv s="6">
    <fb>21.96</fb>
    <v>12</v>
  </rv>
  <rv s="6">
    <fb>20.8</fb>
    <v>12</v>
  </rv>
  <rv s="6">
    <fb>20.92</fb>
    <v>12</v>
  </rv>
  <rv s="6">
    <fb>20.81</fb>
    <v>12</v>
  </rv>
  <rv s="6">
    <fb>20.16</fb>
    <v>12</v>
  </rv>
  <rv s="6">
    <fb>20.12</fb>
    <v>12</v>
  </rv>
  <rv s="6">
    <fb>20.78</fb>
    <v>12</v>
  </rv>
  <rv s="6">
    <fb>20.34</fb>
    <v>12</v>
  </rv>
  <rv s="6">
    <fb>20.83</fb>
    <v>12</v>
  </rv>
  <rv s="6">
    <fb>20.440000000000001</fb>
    <v>12</v>
  </rv>
  <rv s="6">
    <fb>19.3</fb>
    <v>12</v>
  </rv>
  <rv s="6">
    <fb>19.059999999999999</fb>
    <v>12</v>
  </rv>
  <rv s="6">
    <fb>19.52</fb>
    <v>12</v>
  </rv>
  <rv s="6">
    <fb>20.2</fb>
    <v>12</v>
  </rv>
  <rv s="6">
    <fb>20.399999999999999</fb>
    <v>12</v>
  </rv>
  <rv s="6">
    <fb>20.3</fb>
    <v>12</v>
  </rv>
  <rv s="6">
    <fb>19.82</fb>
    <v>12</v>
  </rv>
  <rv s="6">
    <fb>20.05</fb>
    <v>12</v>
  </rv>
  <rv s="6">
    <fb>20.22</fb>
    <v>12</v>
  </rv>
  <rv s="6">
    <fb>20.56</fb>
    <v>12</v>
  </rv>
  <rv s="6">
    <fb>19.87</fb>
    <v>12</v>
  </rv>
  <rv s="6">
    <fb>20.010000000000002</fb>
    <v>12</v>
  </rv>
  <rv s="6">
    <fb>19.88</fb>
    <v>12</v>
  </rv>
  <rv s="6">
    <fb>19.149999999999999</fb>
    <v>12</v>
  </rv>
  <rv s="6">
    <fb>19.2</fb>
    <v>12</v>
  </rv>
  <rv s="6">
    <fb>19.72</fb>
    <v>12</v>
  </rv>
  <rv s="6">
    <fb>19.670000000000002</fb>
    <v>12</v>
  </rv>
  <rv s="6">
    <fb>21.49</fb>
    <v>12</v>
  </rv>
  <rv s="6">
    <fb>21.77</fb>
    <v>12</v>
  </rv>
  <rv s="6">
    <fb>21.86</fb>
    <v>12</v>
  </rv>
  <rv s="6">
    <fb>21.57</fb>
    <v>12</v>
  </rv>
  <rv s="6">
    <fb>20.29</fb>
    <v>12</v>
  </rv>
  <rv s="6">
    <fb>19.8</fb>
    <v>12</v>
  </rv>
  <rv s="6">
    <fb>19.75</fb>
    <v>12</v>
  </rv>
  <rv s="6">
    <fb>19.38</fb>
    <v>12</v>
  </rv>
  <rv s="6">
    <fb>19.29</fb>
    <v>12</v>
  </rv>
  <rv s="6">
    <fb>19.649999999999999</fb>
    <v>12</v>
  </rv>
  <rv s="6">
    <fb>19.100000000000001</fb>
    <v>12</v>
  </rv>
  <rv s="6">
    <fb>19.77</fb>
    <v>12</v>
  </rv>
  <rv s="6">
    <fb>20.97</fb>
    <v>12</v>
  </rv>
  <rv s="6">
    <fb>22.48</fb>
    <v>12</v>
  </rv>
  <rv s="6">
    <fb>24.13</fb>
    <v>12</v>
  </rv>
  <rv s="6">
    <fb>23.6</fb>
    <v>12</v>
  </rv>
  <rv s="6">
    <fb>27.39</fb>
    <v>12</v>
  </rv>
  <rv s="6">
    <fb>96262179</fb>
    <v>13</v>
  </rv>
  <rv s="6">
    <fb>22.03</fb>
    <v>12</v>
  </rv>
  <rv s="6">
    <fb>22.41</fb>
    <v>12</v>
  </rv>
  <rv s="6">
    <fb>21.75</fb>
    <v>12</v>
  </rv>
  <rv s="6">
    <fb>60972578</fb>
    <v>13</v>
  </rv>
  <rv s="6">
    <fb>21.725000000000001</fb>
    <v>12</v>
  </rv>
  <rv s="6">
    <fb>22.285</fb>
    <v>12</v>
  </rv>
  <rv s="6">
    <fb>55778156</fb>
    <v>13</v>
  </rv>
  <rv s="6">
    <fb>21.69</fb>
    <v>12</v>
  </rv>
  <rv s="6">
    <fb>21.35</fb>
    <v>12</v>
  </rv>
  <rv s="6">
    <fb>66300614</fb>
    <v>13</v>
  </rv>
  <rv s="6">
    <fb>21.36</fb>
    <v>12</v>
  </rv>
  <rv s="6">
    <fb>20.75</fb>
    <v>12</v>
  </rv>
  <rv s="6">
    <fb>83582097</fb>
    <v>13</v>
  </rv>
  <rv s="6">
    <fb>21.06</fb>
    <v>12</v>
  </rv>
  <rv s="6">
    <fb>20.14</fb>
    <v>12</v>
  </rv>
  <rv s="6">
    <fb>73411385</fb>
    <v>13</v>
  </rv>
  <rv s="6">
    <fb>20.341999999999999</fb>
    <v>12</v>
  </rv>
  <rv s="6">
    <fb>19.739999999999998</fb>
    <v>12</v>
  </rv>
  <rv s="6">
    <fb>86506821</fb>
    <v>13</v>
  </rv>
  <rv s="6">
    <fb>20.079999999999998</fb>
    <v>12</v>
  </rv>
  <rv s="6">
    <fb>108166983</fb>
    <v>13</v>
  </rv>
  <rv s="6">
    <fb>117474899</fb>
    <v>13</v>
  </rv>
  <rv s="6">
    <fb>20.329999999999998</fb>
    <v>12</v>
  </rv>
  <rv s="6">
    <fb>77523142</fb>
    <v>13</v>
  </rv>
  <rv s="6">
    <fb>18.97</fb>
    <v>12</v>
  </rv>
  <rv s="6">
    <fb>18.78</fb>
    <v>12</v>
  </rv>
  <rv s="6">
    <fb>54098200</fb>
    <v>13</v>
  </rv>
  <rv s="6">
    <fb>19.53</fb>
    <v>12</v>
  </rv>
  <rv s="6">
    <fb>19.02</fb>
    <v>12</v>
  </rv>
  <rv s="6">
    <fb>66250254</fb>
    <v>13</v>
  </rv>
  <rv s="6">
    <fb>19.190000000000001</fb>
    <v>12</v>
  </rv>
  <rv s="6">
    <fb>18.91</fb>
    <v>12</v>
  </rv>
  <rv s="6">
    <fb>45553771</fb>
    <v>13</v>
  </rv>
  <rv s="6">
    <fb>19.510000000000002</fb>
    <v>12</v>
  </rv>
  <rv s="6">
    <fb>19.7</fb>
    <v>12</v>
  </rv>
  <rv s="6">
    <fb>19.22</fb>
    <v>12</v>
  </rv>
  <rv s="6">
    <fb>58277917</fb>
    <v>13</v>
  </rv>
  <rv s="6">
    <fb>19.350000000000001</fb>
    <v>12</v>
  </rv>
  <rv s="6">
    <fb>19.03</fb>
    <v>12</v>
  </rv>
  <rv s="6">
    <fb>73007266</fb>
    <v>13</v>
  </rv>
  <rv s="6">
    <fb>19.25</fb>
    <v>12</v>
  </rv>
  <rv s="6">
    <fb>19.239999999999998</fb>
    <v>12</v>
  </rv>
  <rv s="6">
    <fb>150960704</fb>
    <v>13</v>
  </rv>
  <rv s="6">
    <fb>21.88</fb>
    <v>12</v>
  </rv>
  <rv s="6">
    <fb>19.861799999999999</fb>
    <v>12</v>
  </rv>
  <rv s="6">
    <fb>162631182</fb>
    <v>13</v>
  </rv>
  <rv s="6">
    <fb>20.93</fb>
    <v>12</v>
  </rv>
  <rv s="6">
    <fb>248661333</fb>
    <v>13</v>
  </rv>
  <rv s="6">
    <fb>24.83</fb>
    <v>12</v>
  </rv>
  <rv s="6">
    <fb>22.79</fb>
    <v>12</v>
  </rv>
  <rv s="6">
    <fb>230254092</fb>
    <v>13</v>
  </rv>
  <rv s="6">
    <fb>24.36</fb>
    <v>12</v>
  </rv>
  <rv s="6">
    <fb>25.19</fb>
    <v>12</v>
  </rv>
  <rv s="6">
    <fb>22.86</fb>
    <v>12</v>
  </rv>
  <rv s="6">
    <fb>284292210</fb>
    <v>13</v>
  </rv>
  <rv s="6">
    <fb>24.6</fb>
    <v>12</v>
  </rv>
  <rv s="6">
    <fb>27.55</fb>
    <v>12</v>
  </rv>
  <rv s="6">
    <fb>24.49</fb>
    <v>12</v>
  </rv>
  <rv s="7">
    <v>14</v>
    <v>a1u3p2</v>
    <v>Daily</v>
    <v>45341</v>
    <v>45706</v>
    <v>0</v>
    <v>1</v>
    <v>638754336000000000,638755300147638538,0</v>
    <v>0</v>
    <v>a1u3p2</v>
    <v>XNAS:GOOG</v>
    <v>1</v>
  </rv>
  <rv s="7">
    <v>14</v>
    <v>a1slm7</v>
    <v>Daily</v>
    <v>45341</v>
    <v>45706</v>
    <v>0</v>
    <v>1</v>
    <v>638754336000000000,638755300147748337,0</v>
    <v>0</v>
    <v>a1slm7</v>
    <v>XNAS:META</v>
    <v>2</v>
  </rv>
  <rv s="7">
    <v>14</v>
    <v>a1xzim</v>
    <v>Daily</v>
    <v>45341</v>
    <v>45706</v>
    <v>0</v>
    <v>1</v>
    <v>638754336000000000,638755300147757188,0</v>
    <v>0</v>
    <v>a1xzim</v>
    <v>XNAS:MSFT</v>
    <v>3</v>
  </rv>
  <rv s="7">
    <v>14</v>
    <v>a1mou2</v>
    <v>Daily</v>
    <v>45341</v>
    <v>45706</v>
    <v>0</v>
    <v>1</v>
    <v>638754336000000000,638755300147658730,0</v>
    <v>0</v>
    <v>a1mou2</v>
    <v>XNAS:AAPL</v>
    <v>4</v>
  </rv>
  <rv s="7">
    <v>14</v>
    <v>a24kar</v>
    <v>Daily</v>
    <v>45341</v>
    <v>45706</v>
    <v>0</v>
    <v>1</v>
    <v>638754336000000000,638755300147679177,0</v>
    <v>0</v>
    <v>a24kar</v>
    <v>XNAS:TSLA</v>
    <v>5</v>
  </rv>
  <rv s="7">
    <v>14</v>
    <v>a1ygoc</v>
    <v>Daily</v>
    <v>45341</v>
    <v>45706</v>
    <v>0</v>
    <v>1</v>
    <v>638754336000000000,638755300147723610,0</v>
    <v>0</v>
    <v>a1ygoc</v>
    <v>XNAS:NFLX</v>
    <v>6</v>
  </rv>
  <rv s="8">
    <v>15</v>
    <v>XNAS:NVDA</v>
    <v>Daily</v>
    <v>45676</v>
    <v>45706</v>
    <v>0</v>
    <v>1</v>
    <v>638754336000000000,638755300144319081,0</v>
    <v>7</v>
    <v>a1yv52</v>
    <v>XNAS:NVDA</v>
    <v>8</v>
    <v>9</v>
    <v>10</v>
    <v>11</v>
    <v>12</v>
  </rv>
  <rv s="7">
    <v>14</v>
    <v>XNAS:NVDA</v>
    <v>Daily</v>
    <v>45341</v>
    <v>45706</v>
    <v>0</v>
    <v>1</v>
    <v>638754336000000000,638755300144069454,0</v>
    <v>0</v>
    <v>a1yv52</v>
    <v>XNAS:NVDA</v>
    <v>13</v>
  </rv>
  <rv s="7">
    <v>14</v>
    <v>XNAS:INTC</v>
    <v>Daily</v>
    <v>45341</v>
    <v>45706</v>
    <v>0</v>
    <v>1</v>
    <v>638754336000000000,638755300144110000,0</v>
    <v>0</v>
    <v>a1vmf2</v>
    <v>XNAS:INTC</v>
    <v>14</v>
  </rv>
  <rv s="8">
    <v>15</v>
    <v>XNAS:INTC</v>
    <v>Daily</v>
    <v>45676</v>
    <v>45706</v>
    <v>0</v>
    <v>1</v>
    <v>638754336000000000,638755300144170477,0</v>
    <v>7</v>
    <v>a1vmf2</v>
    <v>XNAS:INTC</v>
    <v>15</v>
    <v>16</v>
    <v>17</v>
    <v>18</v>
    <v>19</v>
  </rv>
  <rv s="8">
    <v>15</v>
    <v>XNAS:PYPL</v>
    <v>Daily</v>
    <v>45676</v>
    <v>45706</v>
    <v>0</v>
    <v>1</v>
    <v>638754336000000000,638755300144140612,0</v>
    <v>7</v>
    <v>a21icw</v>
    <v>XNAS:PYPL</v>
    <v>20</v>
    <v>21</v>
    <v>22</v>
    <v>23</v>
    <v>24</v>
  </rv>
  <rv s="7">
    <v>14</v>
    <v>XNAS:PYPL</v>
    <v>Daily</v>
    <v>45341</v>
    <v>45706</v>
    <v>0</v>
    <v>1</v>
    <v>638754336000000000,638755300144209564,0</v>
    <v>0</v>
    <v>a21icw</v>
    <v>XNAS:PYPL</v>
    <v>25</v>
  </rv>
  <rv s="7">
    <v>14</v>
    <v>a1nhlh</v>
    <v>Daily</v>
    <v>45341</v>
    <v>45706</v>
    <v>0</v>
    <v>1</v>
    <v>638754336000000000,638755300147623340,0</v>
    <v>0</v>
    <v>a1nhlh</v>
    <v>XNAS:AMZN</v>
    <v>26</v>
  </rv>
  <rv s="7">
    <v>14</v>
    <v>XNAS:CSCO</v>
    <v>Daily</v>
    <v>45341</v>
    <v>45706</v>
    <v>0</v>
    <v>1</v>
    <v>638754336000000000,638755300144247067,0</v>
    <v>0</v>
    <v>a1qe5r</v>
    <v>XNAS:CSCO</v>
    <v>27</v>
  </rv>
  <rv s="8">
    <v>15</v>
    <v>XNAS:CSCO</v>
    <v>Daily</v>
    <v>45676</v>
    <v>45706</v>
    <v>0</v>
    <v>1</v>
    <v>638754336000000000,638755300144283918,0</v>
    <v>7</v>
    <v>a1qe5r</v>
    <v>XNAS:CSCO</v>
    <v>28</v>
    <v>29</v>
    <v>30</v>
    <v>31</v>
    <v>32</v>
  </rv>
  <rv s="7">
    <v>14</v>
    <v>XNAS:ADBE</v>
    <v>Daily</v>
    <v>45341</v>
    <v>45706</v>
    <v>0</v>
    <v>1</v>
    <v>638754336000000000,638755300144365601,0</v>
    <v>0</v>
    <v>a1mv7w</v>
    <v>XNAS:ADBE</v>
    <v>33</v>
  </rv>
  <rv s="8">
    <v>15</v>
    <v>XNAS:ADBE</v>
    <v>Daily</v>
    <v>45676</v>
    <v>45706</v>
    <v>0</v>
    <v>1</v>
    <v>638754336000000000,638755300149866090,0</v>
    <v>7</v>
    <v>a1mv7w</v>
    <v>XNAS:ADBE</v>
    <v>34</v>
    <v>35</v>
    <v>36</v>
    <v>37</v>
    <v>38</v>
  </rv>
  <rv s="1">
    <v>en-AU</v>
    <v>a1yv52</v>
    <v>268435456</v>
    <v>1</v>
    <v>Powered by Refinitiv</v>
    <v>0</v>
    <v>NVIDIA CORPORATION (XNAS:NVDA)</v>
    <v>2</v>
    <v>3</v>
    <v>Finance</v>
    <v>10</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1969</v>
    <v>135.5</v>
    <v>3400437000000</v>
    <v>NVIDIA CORPORATION</v>
    <v>NVIDIA CORPORATION</v>
    <v>136.47999999999999</v>
    <v>54.710999999999999</v>
    <v>135.29</v>
    <v>138.85</v>
    <v>138.47999999999999</v>
    <v>24490000000</v>
    <v>NVDA</v>
    <v>NVIDIA CORPORATION (XNAS:NVDA)</v>
    <v>195479557</v>
    <v>281201983</v>
    <v>1998</v>
  </rv>
  <rv s="2">
    <v>3530</v>
  </rv>
  <rv s="5">
    <v>en-AU</v>
    <v>a1mv7w</v>
    <v>268435456</v>
    <v>1</v>
    <v>Powered by Refinitiv</v>
    <v>5</v>
    <v>ADOBE INC. (XNAS:ADBE)</v>
    <v>7</v>
    <v>8</v>
    <v>Finance</v>
    <v>10</v>
    <v>587.75</v>
    <v>403.75</v>
    <v>1.3756999999999999</v>
    <v>0.94</v>
    <v>-1.087E-4</v>
    <v>2.0469999999999998E-3</v>
    <v>-0.05</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464.99</v>
    <v>1974</v>
    <v>Software &amp; IT Services</v>
    <v>Stock</v>
    <v>45702.997278575778</v>
    <v>1975</v>
    <v>458</v>
    <v>200311900000</v>
    <v>ADOBE INC.</v>
    <v>ADOBE INC.</v>
    <v>463.35</v>
    <v>37.119</v>
    <v>459.22</v>
    <v>460.16</v>
    <v>460.11</v>
    <v>435309100</v>
    <v>ADBE</v>
    <v>ADOBE INC. (XNAS:ADBE)</v>
    <v>2622973</v>
    <v>3650767</v>
    <v>1997</v>
  </rv>
  <rv s="2">
    <v>3532</v>
  </rv>
  <rv s="1">
    <v>en-AU</v>
    <v>a21icw</v>
    <v>268435456</v>
    <v>1</v>
    <v>Powered by Refinitiv</v>
    <v>0</v>
    <v>PAYPAL HOLDINGS, INC. (XNAS:PYPL)</v>
    <v>2</v>
    <v>3</v>
    <v>Finance</v>
    <v>10</v>
    <v>93.66</v>
    <v>56.97</v>
    <v>1.4986999999999999</v>
    <v>1.38</v>
    <v>-8.9780000000000003E-4</v>
    <v>1.8017999999999999E-2</v>
    <v>-7.0000000000000007E-2</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24400</v>
    <v>Nasdaq Stock Market</v>
    <v>XNAS</v>
    <v>XNAS</v>
    <v>2211 N 1st St, SAN JOSE, CA, 95131 US</v>
    <v>78.33</v>
    <v>Professional &amp; Commercial Services</v>
    <v>Stock</v>
    <v>45702.894425555467</v>
    <v>1978</v>
    <v>76.63</v>
    <v>77131230000</v>
    <v>PAYPAL HOLDINGS, INC.</v>
    <v>PAYPAL HOLDINGS, INC.</v>
    <v>76.900000000000006</v>
    <v>19.4937</v>
    <v>76.59</v>
    <v>77.97</v>
    <v>77.900000000000006</v>
    <v>989242400</v>
    <v>PYPL</v>
    <v>PAYPAL HOLDINGS, INC. (XNAS:PYPL)</v>
    <v>10504560</v>
    <v>12354443</v>
    <v>2015</v>
  </rv>
  <rv s="2">
    <v>3534</v>
  </rv>
  <rv s="1">
    <v>en-AU</v>
    <v>a1qe5r</v>
    <v>268435456</v>
    <v>1</v>
    <v>Powered by Refinitiv</v>
    <v>0</v>
    <v>CISCO SYSTEMS, INC. (XNAS:CSCO)</v>
    <v>2</v>
    <v>3</v>
    <v>Finance</v>
    <v>10</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1981</v>
    <v>63.44</v>
    <v>258361500000</v>
    <v>CISCO SYSTEMS, INC.</v>
    <v>CISCO SYSTEMS, INC.</v>
    <v>63.79</v>
    <v>28.425599999999999</v>
    <v>63.84</v>
    <v>64.87</v>
    <v>64.95</v>
    <v>3982758000</v>
    <v>CSCO</v>
    <v>CISCO SYSTEMS, INC. (XNAS:CSCO)</v>
    <v>23693320</v>
    <v>20316380</v>
    <v>2021</v>
  </rv>
  <rv s="2">
    <v>3536</v>
  </rv>
  <rv s="1">
    <v>en-AU</v>
    <v>a1vmf2</v>
    <v>268435456</v>
    <v>1</v>
    <v>Powered by Refinitiv</v>
    <v>0</v>
    <v>INTEL CORPORATION (XNAS:INTC)</v>
    <v>2</v>
    <v>3</v>
    <v>Finance</v>
    <v>10</v>
    <v>46.627699999999997</v>
    <v>18.510000000000002</v>
    <v>1.0629</v>
    <v>-0.53</v>
    <v>4.237E-4</v>
    <v>-2.1964000000000001E-2</v>
    <v>0.01</v>
    <v>USD</v>
    <v>Intel Corporation is a global designer and manufacturer of semiconductor products. The Company operates through three segments: Intel Products, Intel Foundry, and All Other. Its Intel Products segment includes Client Computing Group (CCG), Data Center and AI (DCAI), Network and Edge (NEX). The CCG is bringing together the operating system, system architecture, hardware, and software application integration to enable PC experiences. DCAI delivers workload-optimized solutions to cloud service providers and enterprises, along with silicon devices for communications service providers, network and edge, and HPC customers. NEX helps networks and edge compute systems from fixed-function hardware to general-purpose compute, acceleration, and networking devices running cloud native software on programmable hardware. The Intel Foundry segment comprises technology development, manufacturing and foundry services. All Other segments include Altera, Mobileye, Other.</v>
    <v>108900</v>
    <v>Nasdaq Stock Market</v>
    <v>XNAS</v>
    <v>XNAS</v>
    <v>2200 Mission College Blvd, Rnb-4-151, SANTA CLARA, CA, 95054 US</v>
    <v>25.19</v>
    <v>Semiconductors &amp; Semiconductor Equipment</v>
    <v>Stock</v>
    <v>45702.875006573435</v>
    <v>1984</v>
    <v>22.86</v>
    <v>102188000000</v>
    <v>INTEL CORPORATION</v>
    <v>INTEL CORPORATION</v>
    <v>24.36</v>
    <v>0</v>
    <v>24.13</v>
    <v>23.6</v>
    <v>23.61</v>
    <v>4330000000</v>
    <v>INTC</v>
    <v>INTEL CORPORATION (XNAS:INTC)</v>
    <v>230254092</v>
    <v>86802624</v>
    <v>1989</v>
  </rv>
  <rv s="2">
    <v>3538</v>
  </rv>
  <rv s="9">
    <v>39</v>
  </rv>
  <rv s="10">
    <v>{71D4BB8F-81CF-4E13-A4C3-2D4ECD9613CB}</v>
    <v>0</v>
    <v>16</v>
    <v>3540</v>
  </rv>
  <rv s="10">
    <v>{7EA6CCAE-ACBD-4D0C-AFDE-1D432936FE54}</v>
    <v>0</v>
    <v>16</v>
    <v>3540</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s t="_array">
    <k n="array" t="a"/>
  </s>
  <s t="_datasourcecontainer">
    <k n="%XLUID" t="s"/>
    <k n="_CRID" t="i"/>
    <k n="_Display" t="spb"/>
    <k n="Stock" t="r"/>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
      <v t="s">Stock</v>
      <v t="s">_CRID</v>
      <v t="s">%XLUID</v>
      <v t="s">_Display</v>
    </a>
  </spbArrays>
  <spbData count="1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 Last Sale</v>
      <v>GMT</v>
      <v>Real-Time Nasdaq Last Sale</v>
      <v>from close</v>
      <v>from close</v>
    </spb>
    <spb s="9">
      <v>11</v>
    </spb>
    <spb s="9">
      <v>1</v>
    </spb>
    <spb s="9">
      <v>4</v>
    </spb>
    <spb s="10">
      <v>11</v>
      <v>1</v>
    </spb>
    <spb s="11">
      <v>1</v>
      <v>11</v>
      <v>1</v>
      <v>1</v>
      <v>1</v>
      <v>4</v>
    </spb>
    <spb s="12">
      <v>2</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
    <k n="Low" t="i"/>
    <k n="Date" t="i"/>
    <k n="High" t="i"/>
    <k n="Open" t="i"/>
    <k n="Close" t="i"/>
    <k n="Volume" t="i"/>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d/m/yyyy\ h:mm"/>
    </x:dxf>
    <x:dxf>
      <x:numFmt numFmtId="19" formatCode="d/m/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6"/>
    <rSty dxfid="4">
      <rpv i="0">0</rpv>
    </rSty>
    <rSty dxfid="5">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F3A250-A075-4DFE-B5BD-1237D9E058E9}" name="Ledger" displayName="Ledger" ref="B1:I23" totalsRowShown="0">
  <autoFilter ref="B1:I23" xr:uid="{1EF3A250-A075-4DFE-B5BD-1237D9E058E9}"/>
  <tableColumns count="8">
    <tableColumn id="1" xr3:uid="{9B8EE906-9A96-429B-95DB-54062AE3E54B}" name="Date" dataDxfId="12"/>
    <tableColumn id="2" xr3:uid="{822EA4B8-3F1D-4FD5-9C0C-CE3E0D009871}" name="Stock"/>
    <tableColumn id="9" xr3:uid="{EDBD9492-D72C-4B84-AB50-A59C1EEEFE4B}" name="Ticker" dataDxfId="11">
      <calculatedColumnFormula array="1">_FV(Ledger[[#This Row],[Stock]],"Ticker symbol",TRUE)</calculatedColumnFormula>
    </tableColumn>
    <tableColumn id="3" xr3:uid="{05A062A0-9153-4B24-AA2F-BB0457F71C6D}" name="Transaction"/>
    <tableColumn id="4" xr3:uid="{81760A8D-15D4-4790-9F0B-D1EF9C00C73E}" name="Units" dataDxfId="10"/>
    <tableColumn id="5" xr3:uid="{EE6082E7-3567-413A-ABE3-DB828B20B6BC}" name="Price" dataDxfId="9"/>
    <tableColumn id="7" xr3:uid="{C50C0059-0CFC-45FC-BB55-5030A97F3A82}" name="Currency" dataDxfId="8"/>
    <tableColumn id="6" xr3:uid="{14CB107A-BFDF-4E67-B261-56D403B923DF}" name="Transaction Amount" dataDxfId="7">
      <calculatedColumnFormula>F2*G2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563354-B079-4621-8356-EE118A55816D}" name="Table10" displayName="Table10" ref="KW25:LK26" insertRow="1" totalsRowShown="0">
  <autoFilter ref="KW25:LK26" xr:uid="{C5563354-B079-4621-8356-EE118A55816D}"/>
  <tableColumns count="15">
    <tableColumn id="1" xr3:uid="{5EE4E6DE-AA91-43A3-AED7-78BDF35CCB81}" name="Stock Name"/>
    <tableColumn id="2" xr3:uid="{E4E18132-7485-4CC4-BAEF-6E57338252F6}" name="Stock (Exchange:Ticker)"/>
    <tableColumn id="3" xr3:uid="{CE258281-43D3-479C-95D3-9E2099A47F64}" name="Industry"/>
    <tableColumn id="4" xr3:uid="{51ED4DDA-BE6F-4A6C-A784-ECA597AA269B}" name="Units"/>
    <tableColumn id="5" xr3:uid="{06A22E1A-F4C4-44B2-8D71-4BA178D31368}" name="Current Price"/>
    <tableColumn id="6" xr3:uid="{C566F7CC-271D-4E24-AA7C-0E8309D9D4E6}" name="Market Value"/>
    <tableColumn id="7" xr3:uid="{80843F76-2884-4DAF-B3D3-44248EF31337}" name="Today's Change"/>
    <tableColumn id="8" xr3:uid="{90D2DAAF-121C-4FB8-B444-10ABF2923CF4}" name="Today's Change in Percentage"/>
    <tableColumn id="9" xr3:uid="{A659F3E5-46A9-415A-8098-F61BB7D57A32}" name="Gain/(Loss)"/>
    <tableColumn id="11" xr3:uid="{C6138AEB-F661-4004-8822-7A0FD8DD0947}" name="Total Holding Market Value"/>
    <tableColumn id="12" xr3:uid="{B79ABD61-DF95-4501-9FFC-0F02F1E06FD2}" name="Today's Change (Average)"/>
    <tableColumn id="13" xr3:uid="{D16DDCBB-2815-4A70-B438-83497AE8D23C}" name="Today's Change (Average) in Percentage"/>
    <tableColumn id="14" xr3:uid="{F4CD8A78-D9B9-4B52-B9E3-B30071CFEE62}" name="Total Gain/(Loss)"/>
    <tableColumn id="16" xr3:uid="{93654AEE-C460-4560-A73F-6438B525B9E2}" name="Portfolio by Industry"/>
    <tableColumn id="17" xr3:uid="{4659528C-7AEC-4F49-8495-819DCEB5B544}" name="Market Value by Industry"/>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D89721-0692-4483-B129-BFF9654DECF0}" name="WatchList" displayName="WatchList" ref="A2:H7" totalsRowShown="0">
  <autoFilter ref="A2:H7" xr:uid="{BCD89721-0692-4483-B129-BFF9654DECF0}"/>
  <tableColumns count="8">
    <tableColumn id="1" xr3:uid="{C6B5D587-3E5F-4DDC-8F9A-7883018E15D7}" name="Stock"/>
    <tableColumn id="8" xr3:uid="{E1C3EB4A-9E68-48CC-BAE5-E00A84BF056C}" name="Exchange" dataDxfId="6">
      <calculatedColumnFormula array="1">_FV(WatchList[[#This Row],[Stock]],"Exchange abbreviation",TRUE)</calculatedColumnFormula>
    </tableColumn>
    <tableColumn id="7" xr3:uid="{2B8BBAFE-87EE-4F17-82ED-7100364AA538}" name="Ticker" dataDxfId="5">
      <calculatedColumnFormula array="1">_FV(WatchList[[#This Row],[Stock]],"Ticker symbol",TRUE)</calculatedColumnFormula>
    </tableColumn>
    <tableColumn id="2" xr3:uid="{49443E15-C903-4960-9B3F-24541C711555}" name="52wk High" dataDxfId="4">
      <calculatedColumnFormula array="1">_FV(A3,"52 week high",TRUE)</calculatedColumnFormula>
    </tableColumn>
    <tableColumn id="3" xr3:uid="{258B8D91-7846-46DB-871C-3984BAAAF4D6}" name="52wk Low" dataDxfId="3">
      <calculatedColumnFormula array="1">_FV(A3,"52 week low",TRUE)</calculatedColumnFormula>
    </tableColumn>
    <tableColumn id="4" xr3:uid="{9860C371-D70A-4357-AD5E-3E4FE6155327}" name="Price" dataDxfId="2">
      <calculatedColumnFormula array="1">_FV(A3,"Price")</calculatedColumnFormula>
    </tableColumn>
    <tableColumn id="5" xr3:uid="{16234A30-5E6A-49A2-9CB7-B7D0932C9116}" name="P/E" dataDxfId="1">
      <calculatedColumnFormula array="1">_FV(A3,"P/E",TRUE)</calculatedColumnFormula>
    </tableColumn>
    <tableColumn id="6" xr3:uid="{579CDCEA-67A7-4EC7-9647-4C7145A0DDBA}" name="Change" dataDxfId="0">
      <calculatedColumnFormula array="1">_FV(A3,"Change (%)",TRUE)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7206E-7C6E-456D-9070-A4D7FC84519C}">
  <dimension ref="A1:I26"/>
  <sheetViews>
    <sheetView zoomScale="60" zoomScaleNormal="85" workbookViewId="0">
      <selection activeCell="B27" sqref="B27"/>
    </sheetView>
  </sheetViews>
  <sheetFormatPr defaultRowHeight="14.25" x14ac:dyDescent="0.45"/>
  <cols>
    <col min="1" max="1" width="34.265625" bestFit="1" customWidth="1"/>
    <col min="2" max="2" width="35.265625" bestFit="1" customWidth="1"/>
    <col min="3" max="3" width="36.33203125" bestFit="1" customWidth="1"/>
    <col min="5" max="5" width="13.9296875" bestFit="1" customWidth="1"/>
    <col min="6" max="6" width="10.86328125" bestFit="1" customWidth="1"/>
    <col min="7" max="7" width="11.33203125" bestFit="1" customWidth="1"/>
    <col min="8" max="8" width="18.796875" bestFit="1" customWidth="1"/>
    <col min="9" max="9" width="20.796875" bestFit="1" customWidth="1"/>
  </cols>
  <sheetData>
    <row r="1" spans="1:9" x14ac:dyDescent="0.45">
      <c r="A1" s="30" t="s">
        <v>33</v>
      </c>
      <c r="B1" t="s">
        <v>0</v>
      </c>
      <c r="C1" t="s">
        <v>1</v>
      </c>
      <c r="D1" t="s">
        <v>2</v>
      </c>
      <c r="E1" t="s">
        <v>3</v>
      </c>
      <c r="F1" t="s">
        <v>4</v>
      </c>
      <c r="G1" t="s">
        <v>5</v>
      </c>
      <c r="H1" t="s">
        <v>6</v>
      </c>
      <c r="I1" t="s">
        <v>7</v>
      </c>
    </row>
    <row r="2" spans="1:9" x14ac:dyDescent="0.45">
      <c r="A2" s="31" t="s">
        <v>34</v>
      </c>
      <c r="B2" s="1">
        <v>42077</v>
      </c>
      <c r="C2" t="e" vm="1">
        <v>#VALUE!</v>
      </c>
      <c r="D2" t="str" cm="1">
        <f t="array" aca="1" ref="D2" ca="1">_FV(Ledger[[#This Row],[Stock]],"Ticker symbol",TRUE)</f>
        <v>AAPL</v>
      </c>
      <c r="E2" t="s">
        <v>8</v>
      </c>
      <c r="F2" s="2">
        <v>120</v>
      </c>
      <c r="G2" s="3">
        <v>130.44999999999999</v>
      </c>
      <c r="H2" s="4" t="s">
        <v>11</v>
      </c>
      <c r="I2" s="5">
        <f t="shared" ref="I2:I20" si="0">F2*G2</f>
        <v>15653.999999999998</v>
      </c>
    </row>
    <row r="3" spans="1:9" x14ac:dyDescent="0.45">
      <c r="A3" s="31" t="s">
        <v>34</v>
      </c>
      <c r="B3" s="1">
        <v>42969</v>
      </c>
      <c r="C3" t="e" vm="1">
        <v>#VALUE!</v>
      </c>
      <c r="D3" t="str" cm="1">
        <f t="array" aca="1" ref="D3" ca="1">_FV(Ledger[[#This Row],[Stock]],"Ticker symbol",TRUE)</f>
        <v>AAPL</v>
      </c>
      <c r="E3" t="s">
        <v>9</v>
      </c>
      <c r="F3" s="2">
        <v>4</v>
      </c>
      <c r="G3" s="3">
        <v>72.33</v>
      </c>
      <c r="H3" s="4" t="s">
        <v>11</v>
      </c>
      <c r="I3" s="5">
        <f t="shared" si="0"/>
        <v>289.32</v>
      </c>
    </row>
    <row r="4" spans="1:9" x14ac:dyDescent="0.45">
      <c r="A4" s="31" t="s">
        <v>34</v>
      </c>
      <c r="B4" s="1">
        <v>43286</v>
      </c>
      <c r="C4" t="e" vm="1">
        <v>#VALUE!</v>
      </c>
      <c r="D4" t="str" cm="1">
        <f t="array" aca="1" ref="D4" ca="1">_FV(Ledger[[#This Row],[Stock]],"Ticker symbol",TRUE)</f>
        <v>AAPL</v>
      </c>
      <c r="E4" t="s">
        <v>9</v>
      </c>
      <c r="F4" s="2">
        <v>3</v>
      </c>
      <c r="G4" s="3">
        <v>1080.56</v>
      </c>
      <c r="H4" s="4" t="s">
        <v>11</v>
      </c>
      <c r="I4" s="5">
        <f t="shared" si="0"/>
        <v>3241.68</v>
      </c>
    </row>
    <row r="5" spans="1:9" x14ac:dyDescent="0.45">
      <c r="A5" s="31" t="s">
        <v>34</v>
      </c>
      <c r="B5" s="1">
        <v>43817</v>
      </c>
      <c r="C5" t="e" vm="1">
        <v>#VALUE!</v>
      </c>
      <c r="D5" t="str" cm="1">
        <f t="array" aca="1" ref="D5" ca="1">_FV(Ledger[[#This Row],[Stock]],"Ticker symbol",TRUE)</f>
        <v>AAPL</v>
      </c>
      <c r="E5" t="s">
        <v>9</v>
      </c>
      <c r="F5" s="2">
        <v>15</v>
      </c>
      <c r="G5" s="3">
        <v>1790.25</v>
      </c>
      <c r="H5" s="4" t="s">
        <v>11</v>
      </c>
      <c r="I5" s="5">
        <f t="shared" si="0"/>
        <v>26853.75</v>
      </c>
    </row>
    <row r="6" spans="1:9" x14ac:dyDescent="0.45">
      <c r="A6" s="31" t="s">
        <v>35</v>
      </c>
      <c r="B6" s="1">
        <v>44104</v>
      </c>
      <c r="C6" t="e" vm="2">
        <v>#VALUE!</v>
      </c>
      <c r="D6" t="str" cm="1">
        <f t="array" aca="1" ref="D6" ca="1">_FV(Ledger[[#This Row],[Stock]],"Ticker symbol",TRUE)</f>
        <v>MSFT</v>
      </c>
      <c r="E6" t="s">
        <v>8</v>
      </c>
      <c r="F6" s="2">
        <v>100</v>
      </c>
      <c r="G6" s="3">
        <v>245.76</v>
      </c>
      <c r="H6" s="4" t="s">
        <v>11</v>
      </c>
      <c r="I6" s="5">
        <f t="shared" si="0"/>
        <v>24576</v>
      </c>
    </row>
    <row r="7" spans="1:9" x14ac:dyDescent="0.45">
      <c r="A7" s="31" t="s">
        <v>35</v>
      </c>
      <c r="B7" s="1">
        <v>44298</v>
      </c>
      <c r="C7" t="e" vm="2">
        <v>#VALUE!</v>
      </c>
      <c r="D7" t="str" cm="1">
        <f t="array" aca="1" ref="D7" ca="1">_FV(Ledger[[#This Row],[Stock]],"Ticker symbol",TRUE)</f>
        <v>MSFT</v>
      </c>
      <c r="E7" t="s">
        <v>10</v>
      </c>
      <c r="F7" s="2">
        <v>-100</v>
      </c>
      <c r="G7" s="3">
        <v>267.89</v>
      </c>
      <c r="H7" s="4" t="s">
        <v>11</v>
      </c>
      <c r="I7" s="5">
        <f t="shared" si="0"/>
        <v>-26789</v>
      </c>
    </row>
    <row r="8" spans="1:9" x14ac:dyDescent="0.45">
      <c r="A8" s="31" t="s">
        <v>35</v>
      </c>
      <c r="B8" s="1">
        <v>44769</v>
      </c>
      <c r="C8" t="e" vm="2">
        <v>#VALUE!</v>
      </c>
      <c r="D8" t="str" cm="1">
        <f t="array" aca="1" ref="D8" ca="1">_FV(Ledger[[#This Row],[Stock]],"Ticker symbol",TRUE)</f>
        <v>MSFT</v>
      </c>
      <c r="E8" t="s">
        <v>8</v>
      </c>
      <c r="F8" s="2">
        <v>30</v>
      </c>
      <c r="G8" s="3">
        <v>310.56</v>
      </c>
      <c r="H8" s="4" t="s">
        <v>11</v>
      </c>
      <c r="I8" s="5">
        <f t="shared" si="0"/>
        <v>9316.7999999999993</v>
      </c>
    </row>
    <row r="9" spans="1:9" x14ac:dyDescent="0.45">
      <c r="A9" s="32" t="s">
        <v>36</v>
      </c>
      <c r="B9" s="1">
        <v>44868</v>
      </c>
      <c r="C9" t="e" vm="3">
        <v>#VALUE!</v>
      </c>
      <c r="D9" t="str" cm="1">
        <f t="array" aca="1" ref="D9" ca="1">_FV(Ledger[[#This Row],[Stock]],"Ticker symbol",TRUE)</f>
        <v>AMZN</v>
      </c>
      <c r="E9" t="s">
        <v>10</v>
      </c>
      <c r="F9" s="2">
        <v>-40</v>
      </c>
      <c r="G9" s="3">
        <v>328.12</v>
      </c>
      <c r="H9" s="4" t="s">
        <v>11</v>
      </c>
      <c r="I9" s="5">
        <f t="shared" si="0"/>
        <v>-13124.8</v>
      </c>
    </row>
    <row r="10" spans="1:9" x14ac:dyDescent="0.45">
      <c r="A10" s="32" t="s">
        <v>36</v>
      </c>
      <c r="B10" s="1">
        <v>45146</v>
      </c>
      <c r="C10" t="e" vm="3">
        <v>#VALUE!</v>
      </c>
      <c r="D10" t="str" cm="1">
        <f t="array" aca="1" ref="D10" ca="1">_FV(Ledger[[#This Row],[Stock]],"Ticker symbol",TRUE)</f>
        <v>AMZN</v>
      </c>
      <c r="E10" t="s">
        <v>8</v>
      </c>
      <c r="F10" s="2">
        <v>500</v>
      </c>
      <c r="G10" s="3">
        <v>30625</v>
      </c>
      <c r="H10" s="4" t="s">
        <v>11</v>
      </c>
      <c r="I10" s="5">
        <f t="shared" si="0"/>
        <v>15312500</v>
      </c>
    </row>
    <row r="11" spans="1:9" x14ac:dyDescent="0.45">
      <c r="A11" s="32" t="s">
        <v>36</v>
      </c>
      <c r="B11" s="1">
        <v>45219</v>
      </c>
      <c r="C11" t="e" vm="3">
        <v>#VALUE!</v>
      </c>
      <c r="D11" t="str" cm="1">
        <f t="array" aca="1" ref="D11" ca="1">_FV(Ledger[[#This Row],[Stock]],"Ticker symbol",TRUE)</f>
        <v>AMZN</v>
      </c>
      <c r="E11" t="s">
        <v>10</v>
      </c>
      <c r="F11" s="2">
        <v>-450</v>
      </c>
      <c r="G11" s="3">
        <v>63.78</v>
      </c>
      <c r="H11" s="4" t="s">
        <v>11</v>
      </c>
      <c r="I11" s="5">
        <f t="shared" si="0"/>
        <v>-28701</v>
      </c>
    </row>
    <row r="12" spans="1:9" x14ac:dyDescent="0.45">
      <c r="A12" s="31" t="s">
        <v>37</v>
      </c>
      <c r="B12" s="1">
        <v>42505</v>
      </c>
      <c r="C12" t="e" vm="4">
        <v>#VALUE!</v>
      </c>
      <c r="D12" t="str" cm="1">
        <f t="array" aca="1" ref="D12" ca="1">_FV(Ledger[[#This Row],[Stock]],"Ticker symbol",TRUE)</f>
        <v>META</v>
      </c>
      <c r="E12" t="s">
        <v>8</v>
      </c>
      <c r="F12" s="2">
        <v>35</v>
      </c>
      <c r="G12" s="3">
        <v>98.34</v>
      </c>
      <c r="H12" s="4" t="s">
        <v>11</v>
      </c>
      <c r="I12" s="5">
        <f t="shared" si="0"/>
        <v>3441.9</v>
      </c>
    </row>
    <row r="13" spans="1:9" x14ac:dyDescent="0.45">
      <c r="A13" s="31" t="s">
        <v>37</v>
      </c>
      <c r="B13" s="1">
        <v>43197</v>
      </c>
      <c r="C13" t="e" vm="4">
        <v>#VALUE!</v>
      </c>
      <c r="D13" t="str" cm="1">
        <f t="array" aca="1" ref="D13" ca="1">_FV(Ledger[[#This Row],[Stock]],"Ticker symbol",TRUE)</f>
        <v>META</v>
      </c>
      <c r="E13" t="s">
        <v>8</v>
      </c>
      <c r="F13" s="2">
        <v>2</v>
      </c>
      <c r="G13" s="3">
        <v>125.12</v>
      </c>
      <c r="H13" s="4" t="s">
        <v>11</v>
      </c>
      <c r="I13" s="5">
        <f t="shared" si="0"/>
        <v>250.24</v>
      </c>
    </row>
    <row r="14" spans="1:9" x14ac:dyDescent="0.45">
      <c r="A14" s="31" t="s">
        <v>37</v>
      </c>
      <c r="B14" s="1">
        <v>43737</v>
      </c>
      <c r="C14" t="e" vm="4">
        <v>#VALUE!</v>
      </c>
      <c r="D14" t="str" cm="1">
        <f t="array" aca="1" ref="D14" ca="1">_FV(Ledger[[#This Row],[Stock]],"Ticker symbol",TRUE)</f>
        <v>META</v>
      </c>
      <c r="E14" t="s">
        <v>9</v>
      </c>
      <c r="F14" s="2">
        <v>1</v>
      </c>
      <c r="G14" s="3">
        <v>136.25</v>
      </c>
      <c r="H14" s="4" t="s">
        <v>11</v>
      </c>
      <c r="I14" s="5">
        <f t="shared" si="0"/>
        <v>136.25</v>
      </c>
    </row>
    <row r="15" spans="1:9" x14ac:dyDescent="0.45">
      <c r="A15" s="31" t="s">
        <v>37</v>
      </c>
      <c r="B15" s="1">
        <v>43902</v>
      </c>
      <c r="C15" t="e" vm="4">
        <v>#VALUE!</v>
      </c>
      <c r="D15" t="str" cm="1">
        <f t="array" aca="1" ref="D15" ca="1">_FV(Ledger[[#This Row],[Stock]],"Ticker symbol",TRUE)</f>
        <v>META</v>
      </c>
      <c r="E15" t="s">
        <v>9</v>
      </c>
      <c r="F15" s="2">
        <v>2</v>
      </c>
      <c r="G15" s="3">
        <v>147.88</v>
      </c>
      <c r="H15" s="4" t="s">
        <v>11</v>
      </c>
      <c r="I15" s="5">
        <f t="shared" si="0"/>
        <v>295.76</v>
      </c>
    </row>
    <row r="16" spans="1:9" x14ac:dyDescent="0.45">
      <c r="A16" s="31" t="s">
        <v>37</v>
      </c>
      <c r="B16" s="1">
        <v>44382</v>
      </c>
      <c r="C16" t="e" vm="4">
        <v>#VALUE!</v>
      </c>
      <c r="D16" t="str" cm="1">
        <f t="array" aca="1" ref="D16" ca="1">_FV(Ledger[[#This Row],[Stock]],"Ticker symbol",TRUE)</f>
        <v>META</v>
      </c>
      <c r="E16" t="s">
        <v>9</v>
      </c>
      <c r="F16" s="2">
        <v>1</v>
      </c>
      <c r="G16" s="3">
        <v>165.34</v>
      </c>
      <c r="H16" s="4" t="s">
        <v>11</v>
      </c>
      <c r="I16" s="5">
        <f t="shared" si="0"/>
        <v>165.34</v>
      </c>
    </row>
    <row r="17" spans="1:9" x14ac:dyDescent="0.45">
      <c r="A17" s="31" t="s">
        <v>37</v>
      </c>
      <c r="B17" s="1">
        <v>44914</v>
      </c>
      <c r="C17" t="e" vm="4">
        <v>#VALUE!</v>
      </c>
      <c r="D17" t="str" cm="1">
        <f t="array" aca="1" ref="D17" ca="1">_FV(Ledger[[#This Row],[Stock]],"Ticker symbol",TRUE)</f>
        <v>META</v>
      </c>
      <c r="E17" t="s">
        <v>9</v>
      </c>
      <c r="F17" s="2">
        <v>3</v>
      </c>
      <c r="G17" s="3">
        <v>178.99</v>
      </c>
      <c r="H17" s="4" t="s">
        <v>11</v>
      </c>
      <c r="I17" s="5">
        <f t="shared" si="0"/>
        <v>536.97</v>
      </c>
    </row>
    <row r="18" spans="1:9" x14ac:dyDescent="0.45">
      <c r="A18" s="31" t="s">
        <v>37</v>
      </c>
      <c r="B18" s="1">
        <v>45115</v>
      </c>
      <c r="C18" t="e" vm="4">
        <v>#VALUE!</v>
      </c>
      <c r="D18" t="str" cm="1">
        <f t="array" aca="1" ref="D18" ca="1">_FV(Ledger[[#This Row],[Stock]],"Ticker symbol",TRUE)</f>
        <v>META</v>
      </c>
      <c r="E18" t="s">
        <v>9</v>
      </c>
      <c r="F18" s="2">
        <v>1</v>
      </c>
      <c r="G18" s="3">
        <v>181.24</v>
      </c>
      <c r="H18" s="4" t="s">
        <v>11</v>
      </c>
      <c r="I18" s="5">
        <f t="shared" si="0"/>
        <v>181.24</v>
      </c>
    </row>
    <row r="19" spans="1:9" x14ac:dyDescent="0.45">
      <c r="A19" s="31" t="s">
        <v>37</v>
      </c>
      <c r="B19" s="1">
        <v>45196</v>
      </c>
      <c r="C19" t="e" vm="4">
        <v>#VALUE!</v>
      </c>
      <c r="D19" t="str" cm="1">
        <f t="array" aca="1" ref="D19" ca="1">_FV(Ledger[[#This Row],[Stock]],"Ticker symbol",TRUE)</f>
        <v>META</v>
      </c>
      <c r="E19" t="s">
        <v>9</v>
      </c>
      <c r="F19" s="2">
        <v>20</v>
      </c>
      <c r="G19" s="3">
        <v>185.92</v>
      </c>
      <c r="H19" s="4" t="s">
        <v>11</v>
      </c>
      <c r="I19" s="5">
        <f t="shared" si="0"/>
        <v>3718.3999999999996</v>
      </c>
    </row>
    <row r="20" spans="1:9" x14ac:dyDescent="0.45">
      <c r="A20" s="31" t="s">
        <v>37</v>
      </c>
      <c r="B20" s="1">
        <v>45015</v>
      </c>
      <c r="C20" t="e" vm="4">
        <v>#VALUE!</v>
      </c>
      <c r="D20" t="str" cm="1">
        <f t="array" aca="1" ref="D20" ca="1">_FV(Ledger[[#This Row],[Stock]],"Ticker symbol",TRUE)</f>
        <v>META</v>
      </c>
      <c r="E20" t="s">
        <v>8</v>
      </c>
      <c r="F20" s="2">
        <v>2500</v>
      </c>
      <c r="G20" s="3">
        <v>39.43</v>
      </c>
      <c r="H20" s="4" t="s">
        <v>11</v>
      </c>
      <c r="I20" s="5">
        <f t="shared" si="0"/>
        <v>98575</v>
      </c>
    </row>
    <row r="21" spans="1:9" x14ac:dyDescent="0.45">
      <c r="A21" s="32" t="s">
        <v>38</v>
      </c>
      <c r="B21" s="1">
        <v>45308</v>
      </c>
      <c r="C21" t="e" vm="5">
        <v>#VALUE!</v>
      </c>
      <c r="D21" t="str" cm="1">
        <f t="array" aca="1" ref="D21" ca="1">_FV(Ledger[[#This Row],[Stock]],"Ticker symbol",TRUE)</f>
        <v>GOOG</v>
      </c>
      <c r="E21" t="s">
        <v>8</v>
      </c>
      <c r="F21" s="2">
        <v>1200</v>
      </c>
      <c r="G21" s="3">
        <v>190.25</v>
      </c>
      <c r="H21" s="4" t="s">
        <v>11</v>
      </c>
      <c r="I21" s="5">
        <f>F21*G21</f>
        <v>228300</v>
      </c>
    </row>
    <row r="22" spans="1:9" x14ac:dyDescent="0.45">
      <c r="A22" s="31" t="s">
        <v>39</v>
      </c>
      <c r="B22" s="1">
        <v>45327</v>
      </c>
      <c r="C22" t="e" vm="6">
        <v>#VALUE!</v>
      </c>
      <c r="D22" t="str" cm="1">
        <f t="array" aca="1" ref="D22" ca="1">_FV(Ledger[[#This Row],[Stock]],"Ticker symbol",TRUE)</f>
        <v>TSLA</v>
      </c>
      <c r="E22" t="s">
        <v>8</v>
      </c>
      <c r="F22" s="2">
        <v>850</v>
      </c>
      <c r="G22" s="3">
        <v>482.16</v>
      </c>
      <c r="H22" s="4" t="s">
        <v>11</v>
      </c>
      <c r="I22" s="5">
        <f>F22*G22</f>
        <v>409836</v>
      </c>
    </row>
    <row r="23" spans="1:9" x14ac:dyDescent="0.45">
      <c r="A23" s="32" t="s">
        <v>40</v>
      </c>
      <c r="B23" s="1">
        <v>45363</v>
      </c>
      <c r="C23" t="e" vm="7">
        <v>#VALUE!</v>
      </c>
      <c r="D23" t="str" cm="1">
        <f t="array" aca="1" ref="D23" ca="1">_FV(Ledger[[#This Row],[Stock]],"Ticker symbol",TRUE)</f>
        <v>NFLX</v>
      </c>
      <c r="E23" t="s">
        <v>8</v>
      </c>
      <c r="F23" s="2">
        <v>1400</v>
      </c>
      <c r="G23" s="3">
        <v>201.91</v>
      </c>
      <c r="H23" s="4" t="s">
        <v>11</v>
      </c>
      <c r="I23" s="5">
        <f>F23*G23</f>
        <v>282674</v>
      </c>
    </row>
    <row r="26" spans="1:9" x14ac:dyDescent="0.45">
      <c r="I26"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C67F9-B8E1-4A6F-A301-37584B61D190}">
  <dimension ref="A1:LK36"/>
  <sheetViews>
    <sheetView tabSelected="1" zoomScale="99" zoomScaleNormal="45" workbookViewId="0">
      <selection activeCell="A11" sqref="A11"/>
    </sheetView>
  </sheetViews>
  <sheetFormatPr defaultRowHeight="14.25" x14ac:dyDescent="0.45"/>
  <cols>
    <col min="1" max="1" width="33.46484375" bestFit="1" customWidth="1"/>
    <col min="2" max="2" width="48.1328125" bestFit="1" customWidth="1"/>
    <col min="3" max="3" width="36" bestFit="1" customWidth="1"/>
    <col min="4" max="4" width="9.9296875" customWidth="1"/>
    <col min="5" max="5" width="18.86328125" bestFit="1" customWidth="1"/>
    <col min="6" max="6" width="13.33203125" customWidth="1"/>
    <col min="7" max="7" width="15.796875" bestFit="1" customWidth="1"/>
    <col min="8" max="8" width="26.53125" customWidth="1"/>
    <col min="9" max="9" width="19.33203125" bestFit="1" customWidth="1"/>
    <col min="10" max="10" width="36" bestFit="1" customWidth="1"/>
    <col min="11" max="11" width="24.9296875" customWidth="1"/>
    <col min="12" max="12" width="36.265625" customWidth="1"/>
    <col min="13" max="13" width="19.46484375" bestFit="1" customWidth="1"/>
    <col min="14" max="14" width="36.6640625" bestFit="1" customWidth="1"/>
    <col min="15" max="15" width="22.59765625" customWidth="1"/>
    <col min="16" max="16" width="36.6640625" bestFit="1" customWidth="1"/>
    <col min="19" max="19" width="33.19921875" bestFit="1" customWidth="1"/>
    <col min="20" max="20" width="35.19921875" bestFit="1" customWidth="1"/>
    <col min="21" max="21" width="36.46484375" bestFit="1" customWidth="1"/>
    <col min="22" max="22" width="9.19921875" bestFit="1" customWidth="1"/>
    <col min="23" max="23" width="11.59765625" bestFit="1" customWidth="1"/>
    <col min="24" max="24" width="12.46484375" bestFit="1" customWidth="1"/>
    <col min="25" max="25" width="13.59765625" bestFit="1" customWidth="1"/>
    <col min="26" max="26" width="25.06640625" bestFit="1" customWidth="1"/>
    <col min="27" max="27" width="14.73046875" bestFit="1" customWidth="1"/>
    <col min="28" max="28" width="19.86328125" bestFit="1" customWidth="1"/>
    <col min="29" max="29" width="23.9296875" bestFit="1" customWidth="1"/>
    <col min="30" max="30" width="36.6640625" bestFit="1" customWidth="1"/>
    <col min="31" max="31" width="18.46484375" bestFit="1" customWidth="1"/>
    <col min="32" max="32" width="36.46484375" bestFit="1" customWidth="1"/>
    <col min="33" max="33" width="24.46484375" bestFit="1" customWidth="1"/>
    <col min="235" max="238" width="9.9296875" bestFit="1" customWidth="1"/>
    <col min="239" max="260" width="9.1328125" bestFit="1" customWidth="1"/>
    <col min="261" max="268" width="10.06640625" bestFit="1" customWidth="1"/>
    <col min="312" max="313" width="9.1328125" bestFit="1" customWidth="1"/>
    <col min="314" max="314" width="12.53125" bestFit="1" customWidth="1"/>
    <col min="315" max="315" width="11.1328125" bestFit="1" customWidth="1"/>
    <col min="316" max="316" width="9.1328125" bestFit="1" customWidth="1"/>
    <col min="317" max="317" width="14.796875" bestFit="1" customWidth="1"/>
    <col min="318" max="318" width="16.265625" bestFit="1" customWidth="1"/>
    <col min="319" max="319" width="14.3984375" bestFit="1" customWidth="1"/>
    <col min="320" max="320" width="11.6640625" bestFit="1" customWidth="1"/>
    <col min="321" max="321" width="19.06640625" bestFit="1" customWidth="1"/>
    <col min="323" max="323" width="9.1328125" bestFit="1" customWidth="1"/>
  </cols>
  <sheetData>
    <row r="1" spans="1:295" x14ac:dyDescent="0.45">
      <c r="A1" s="35" t="s">
        <v>33</v>
      </c>
      <c r="B1" s="37" t="s">
        <v>15</v>
      </c>
      <c r="C1" s="38" t="s">
        <v>16</v>
      </c>
      <c r="D1" s="36" t="s">
        <v>4</v>
      </c>
      <c r="E1" s="36" t="s">
        <v>17</v>
      </c>
      <c r="F1" s="36" t="s">
        <v>18</v>
      </c>
      <c r="G1" s="36" t="s">
        <v>13</v>
      </c>
      <c r="H1" s="36" t="s">
        <v>41</v>
      </c>
      <c r="I1" s="36" t="s">
        <v>19</v>
      </c>
      <c r="J1" s="36" t="s">
        <v>12</v>
      </c>
      <c r="K1" s="36" t="s">
        <v>46</v>
      </c>
      <c r="L1" s="36" t="s">
        <v>47</v>
      </c>
      <c r="M1" s="36" t="s">
        <v>14</v>
      </c>
      <c r="N1" s="36" t="s">
        <v>44</v>
      </c>
      <c r="O1" s="36" t="s">
        <v>45</v>
      </c>
      <c r="P1" s="46" t="s">
        <v>52</v>
      </c>
      <c r="KC1" s="22" t="s">
        <v>20</v>
      </c>
      <c r="KD1" s="22"/>
      <c r="KE1" s="23"/>
      <c r="KF1" s="23"/>
      <c r="KG1" s="23"/>
      <c r="KH1" s="23"/>
      <c r="KI1" s="23"/>
    </row>
    <row r="2" spans="1:295" ht="18.399999999999999" thickBot="1" x14ac:dyDescent="0.5">
      <c r="A2" s="49" t="s">
        <v>38</v>
      </c>
      <c r="B2" s="50" t="e" cm="1" vm="5">
        <f t="array" ref="B2:B8">_xlfn._xlws.SORT(_xlfn.UNIQUE(_xlfn._xlws.FILTER(Ledger[Stock],SUMIF(Ledger[Stock],Ledger[Stock],Ledger[Units])&lt;&gt;0)))</f>
        <v>#VALUE!</v>
      </c>
      <c r="C2" s="50" t="str" cm="1">
        <f t="array" aca="1" ref="C2:C8" ca="1">_FV(_xlfn.ANCHORARRAY(B2),"Industry")</f>
        <v>Software &amp; IT Services</v>
      </c>
      <c r="D2" s="51" cm="1">
        <f t="array" ref="D2:D8">SUMIF(Ledger[Stock],_xlfn.ANCHORARRAY(B2),Ledger[Units])</f>
        <v>1200</v>
      </c>
      <c r="E2" s="52" cm="1">
        <f t="array" aca="1" ref="E2:E8" ca="1">_FV(_xlfn.ANCHORARRAY(B2),"Price")</f>
        <v>185.8</v>
      </c>
      <c r="F2" s="52" cm="1">
        <f t="array" aca="1" ref="F2:F8" ca="1">_xlfn.ANCHORARRAY(D2)*_xlfn.ANCHORARRAY(E2)</f>
        <v>222960</v>
      </c>
      <c r="G2" s="39" cm="1">
        <f t="array" aca="1" ref="G2:G8" ca="1">(_xlfn.ANCHORARRAY(E2)-_FV(_xlfn.ANCHORARRAY(B2),"Previous close",TRUE))*_xlfn.ANCHORARRAY(D2)</f>
        <v>-1283.9999999999918</v>
      </c>
      <c r="H2" s="40" cm="1">
        <f t="array" aca="1" ref="H2:H8" ca="1">_xlfn.ANCHORARRAY(G2)/(_xlfn.ANCHORARRAY(F2)-_xlfn.ANCHORARRAY(G2))</f>
        <v>-5.725905709851732E-3</v>
      </c>
      <c r="I2" s="53" cm="1">
        <f t="array" aca="1" ref="I2:I8" ca="1">-SUMIF(Ledger[Stock],_xlfn.ANCHORARRAY(Dashboard!B2),Ledger[Transaction Amount])+_xlfn.ANCHORARRAY(F2)</f>
        <v>-5340</v>
      </c>
      <c r="J2" s="41">
        <f ca="1">SUM(_xlfn.ANCHORARRAY(F2))</f>
        <v>3860902.99</v>
      </c>
      <c r="K2" s="42">
        <f ca="1">SUM(_xlfn.ANCHORARRAY(G2))</f>
        <v>-86676.459999999846</v>
      </c>
      <c r="L2" s="43">
        <f ca="1">K2/(J2-K2)</f>
        <v>-2.1956862704815186E-2</v>
      </c>
      <c r="M2" s="42">
        <f ca="1">SUM(_xlfn.ANCHORARRAY(I2))</f>
        <v>-12491024.859999999</v>
      </c>
      <c r="N2" s="50" t="s">
        <v>48</v>
      </c>
      <c r="O2" s="51" cm="1">
        <f t="array" aca="1" ref="O2:O5" ca="1">SUMIF(_xlfn.ANCHORARRAY(C2),_xlfn.ANCHORARRAY(P2),_xlfn.ANCHORARRAY(F2))</f>
        <v>3522928.25</v>
      </c>
      <c r="P2" s="54" t="str" cm="1">
        <f t="array" aca="1" ref="P2:P5" ca="1">_xlfn.UNIQUE(_xlfn.ANCHORARRAY(C2))</f>
        <v>Software &amp; IT Services</v>
      </c>
    </row>
    <row r="3" spans="1:295" ht="14.65" thickTop="1" x14ac:dyDescent="0.45">
      <c r="A3" s="49" t="s">
        <v>36</v>
      </c>
      <c r="B3" s="50" t="e" vm="3">
        <v>#VALUE!</v>
      </c>
      <c r="C3" s="50" t="str">
        <f ca="1"/>
        <v>Diversified Retail</v>
      </c>
      <c r="D3" s="51">
        <v>10</v>
      </c>
      <c r="E3" s="52">
        <f ca="1"/>
        <v>226.65</v>
      </c>
      <c r="F3" s="52">
        <f ca="1"/>
        <v>2266.5</v>
      </c>
      <c r="G3" s="55">
        <f ca="1"/>
        <v>-20.300000000000011</v>
      </c>
      <c r="H3" s="40">
        <f ca="1"/>
        <v>-8.877033409130668E-3</v>
      </c>
      <c r="I3" s="53">
        <f ca="1"/>
        <v>-15268407.699999999</v>
      </c>
      <c r="J3" s="56"/>
      <c r="K3" s="56"/>
      <c r="L3" s="56"/>
      <c r="M3" s="56"/>
      <c r="N3" s="50" t="s">
        <v>49</v>
      </c>
      <c r="O3" s="51">
        <f ca="1"/>
        <v>2266.5</v>
      </c>
      <c r="P3" s="54" t="str">
        <f ca="1"/>
        <v>Diversified Retail</v>
      </c>
    </row>
    <row r="4" spans="1:295" x14ac:dyDescent="0.45">
      <c r="A4" s="49" t="s">
        <v>34</v>
      </c>
      <c r="B4" s="50" t="e" vm="1">
        <v>#VALUE!</v>
      </c>
      <c r="C4" s="50" t="str">
        <f ca="1"/>
        <v>Computers, Phones &amp; Household Electronics</v>
      </c>
      <c r="D4" s="51">
        <v>142</v>
      </c>
      <c r="E4" s="52">
        <f ca="1"/>
        <v>244.47</v>
      </c>
      <c r="F4" s="52">
        <f ca="1"/>
        <v>34714.74</v>
      </c>
      <c r="G4" s="39">
        <f ca="1"/>
        <v>-18.459999999999354</v>
      </c>
      <c r="H4" s="40">
        <f ca="1"/>
        <v>-5.3147996729352193E-4</v>
      </c>
      <c r="I4" s="53">
        <f ca="1"/>
        <v>-11324.010000000002</v>
      </c>
      <c r="J4" s="57"/>
      <c r="K4" s="57"/>
      <c r="L4" s="57"/>
      <c r="M4" s="57"/>
      <c r="N4" s="50" t="s">
        <v>50</v>
      </c>
      <c r="O4" s="51">
        <f ca="1"/>
        <v>34714.74</v>
      </c>
      <c r="P4" s="54" t="str">
        <f ca="1"/>
        <v>Computers, Phones &amp; Household Electronics</v>
      </c>
    </row>
    <row r="5" spans="1:295" x14ac:dyDescent="0.45">
      <c r="A5" s="49" t="s">
        <v>37</v>
      </c>
      <c r="B5" s="50" t="e" vm="4">
        <v>#VALUE!</v>
      </c>
      <c r="C5" s="50" t="str">
        <f ca="1"/>
        <v>Software &amp; IT Services</v>
      </c>
      <c r="D5" s="51">
        <v>2565</v>
      </c>
      <c r="E5" s="52">
        <f ca="1"/>
        <v>716.37</v>
      </c>
      <c r="F5" s="52">
        <f ca="1"/>
        <v>1837489.05</v>
      </c>
      <c r="G5" s="39">
        <f ca="1"/>
        <v>-52069.499999999884</v>
      </c>
      <c r="H5" s="40">
        <f ca="1"/>
        <v>-2.7556436396215342E-2</v>
      </c>
      <c r="I5" s="53">
        <f ca="1"/>
        <v>1730187.95</v>
      </c>
      <c r="J5" s="57"/>
      <c r="K5" s="57"/>
      <c r="L5" s="57"/>
      <c r="M5" s="57"/>
      <c r="N5" s="50" t="s">
        <v>51</v>
      </c>
      <c r="O5" s="51">
        <f ca="1"/>
        <v>300993.5</v>
      </c>
      <c r="P5" s="54" t="str">
        <f ca="1"/>
        <v>Automobiles &amp; Auto Parts</v>
      </c>
      <c r="T5" cm="1" vm="8">
        <f t="array" aca="1" ref="T5:JI6" ca="1">TRANSPOSE(_xlfn.STOCKHISTORY(KX30,TODAY()-365,TODAY(),0,0,0,1))</f>
        <v>45342</v>
      </c>
      <c r="U5" vm="9">
        <f ca="1"/>
        <v>45343</v>
      </c>
      <c r="V5" vm="10">
        <f ca="1"/>
        <v>45344</v>
      </c>
      <c r="W5" vm="11">
        <f ca="1"/>
        <v>45345</v>
      </c>
      <c r="X5" vm="12">
        <f ca="1"/>
        <v>45348</v>
      </c>
      <c r="Y5" vm="13">
        <f ca="1"/>
        <v>45349</v>
      </c>
      <c r="Z5" vm="14">
        <f ca="1"/>
        <v>45350</v>
      </c>
      <c r="AA5" vm="15">
        <f ca="1"/>
        <v>45351</v>
      </c>
      <c r="AB5" vm="16">
        <f ca="1"/>
        <v>45352</v>
      </c>
      <c r="AC5" vm="17">
        <f ca="1"/>
        <v>45355</v>
      </c>
      <c r="AD5" vm="18">
        <f ca="1"/>
        <v>45356</v>
      </c>
      <c r="AE5" vm="19">
        <f ca="1"/>
        <v>45357</v>
      </c>
      <c r="AF5" vm="20">
        <f ca="1"/>
        <v>45358</v>
      </c>
      <c r="AG5" vm="21">
        <f ca="1"/>
        <v>45359</v>
      </c>
      <c r="AH5" vm="22">
        <f ca="1"/>
        <v>45362</v>
      </c>
      <c r="AI5" vm="23">
        <f ca="1"/>
        <v>45363</v>
      </c>
      <c r="AJ5" vm="24">
        <f ca="1"/>
        <v>45364</v>
      </c>
      <c r="AK5" vm="25">
        <f ca="1"/>
        <v>45365</v>
      </c>
      <c r="AL5" vm="26">
        <f ca="1"/>
        <v>45366</v>
      </c>
      <c r="AM5" vm="27">
        <f ca="1"/>
        <v>45369</v>
      </c>
      <c r="AN5" vm="28">
        <f ca="1"/>
        <v>45370</v>
      </c>
      <c r="AO5" vm="29">
        <f ca="1"/>
        <v>45371</v>
      </c>
      <c r="AP5" vm="30">
        <f ca="1"/>
        <v>45372</v>
      </c>
      <c r="AQ5" vm="31">
        <f ca="1"/>
        <v>45373</v>
      </c>
      <c r="AR5" vm="32">
        <f ca="1"/>
        <v>45376</v>
      </c>
      <c r="AS5" vm="33">
        <f ca="1"/>
        <v>45377</v>
      </c>
      <c r="AT5" vm="34">
        <f ca="1"/>
        <v>45378</v>
      </c>
      <c r="AU5" vm="35">
        <f ca="1"/>
        <v>45379</v>
      </c>
      <c r="AV5" vm="36">
        <f ca="1"/>
        <v>45383</v>
      </c>
      <c r="AW5" vm="37">
        <f ca="1"/>
        <v>45384</v>
      </c>
      <c r="AX5" vm="38">
        <f ca="1"/>
        <v>45385</v>
      </c>
      <c r="AY5" vm="39">
        <f ca="1"/>
        <v>45386</v>
      </c>
      <c r="AZ5" vm="40">
        <f ca="1"/>
        <v>45387</v>
      </c>
      <c r="BA5" vm="41">
        <f ca="1"/>
        <v>45390</v>
      </c>
      <c r="BB5" vm="42">
        <f ca="1"/>
        <v>45391</v>
      </c>
      <c r="BC5" vm="43">
        <f ca="1"/>
        <v>45392</v>
      </c>
      <c r="BD5" vm="44">
        <f ca="1"/>
        <v>45393</v>
      </c>
      <c r="BE5" vm="45">
        <f ca="1"/>
        <v>45394</v>
      </c>
      <c r="BF5" vm="46">
        <f ca="1"/>
        <v>45397</v>
      </c>
      <c r="BG5" vm="47">
        <f ca="1"/>
        <v>45398</v>
      </c>
      <c r="BH5" vm="48">
        <f ca="1"/>
        <v>45399</v>
      </c>
      <c r="BI5" vm="49">
        <f ca="1"/>
        <v>45400</v>
      </c>
      <c r="BJ5" vm="50">
        <f ca="1"/>
        <v>45401</v>
      </c>
      <c r="BK5" vm="51">
        <f ca="1"/>
        <v>45404</v>
      </c>
      <c r="BL5" vm="52">
        <f ca="1"/>
        <v>45405</v>
      </c>
      <c r="BM5" vm="53">
        <f ca="1"/>
        <v>45406</v>
      </c>
      <c r="BN5" vm="54">
        <f ca="1"/>
        <v>45407</v>
      </c>
      <c r="BO5" vm="55">
        <f ca="1"/>
        <v>45408</v>
      </c>
      <c r="BP5" vm="56">
        <f ca="1"/>
        <v>45411</v>
      </c>
      <c r="BQ5" vm="57">
        <f ca="1"/>
        <v>45412</v>
      </c>
      <c r="BR5" vm="58">
        <f ca="1"/>
        <v>45413</v>
      </c>
      <c r="BS5" vm="59">
        <f ca="1"/>
        <v>45414</v>
      </c>
      <c r="BT5" vm="60">
        <f ca="1"/>
        <v>45415</v>
      </c>
      <c r="BU5" vm="61">
        <f ca="1"/>
        <v>45418</v>
      </c>
      <c r="BV5" vm="62">
        <f ca="1"/>
        <v>45419</v>
      </c>
      <c r="BW5" vm="63">
        <f ca="1"/>
        <v>45420</v>
      </c>
      <c r="BX5" vm="64">
        <f ca="1"/>
        <v>45421</v>
      </c>
      <c r="BY5" vm="65">
        <f ca="1"/>
        <v>45422</v>
      </c>
      <c r="BZ5" vm="66">
        <f ca="1"/>
        <v>45425</v>
      </c>
      <c r="CA5" vm="67">
        <f ca="1"/>
        <v>45426</v>
      </c>
      <c r="CB5" vm="68">
        <f ca="1"/>
        <v>45427</v>
      </c>
      <c r="CC5" vm="69">
        <f ca="1"/>
        <v>45428</v>
      </c>
      <c r="CD5" vm="70">
        <f ca="1"/>
        <v>45429</v>
      </c>
      <c r="CE5" vm="71">
        <f ca="1"/>
        <v>45432</v>
      </c>
      <c r="CF5" vm="72">
        <f ca="1"/>
        <v>45433</v>
      </c>
      <c r="CG5" vm="73">
        <f ca="1"/>
        <v>45434</v>
      </c>
      <c r="CH5" vm="74">
        <f ca="1"/>
        <v>45435</v>
      </c>
      <c r="CI5" vm="75">
        <f ca="1"/>
        <v>45436</v>
      </c>
      <c r="CJ5" vm="76">
        <f ca="1"/>
        <v>45440</v>
      </c>
      <c r="CK5" vm="77">
        <f ca="1"/>
        <v>45441</v>
      </c>
      <c r="CL5" vm="78">
        <f ca="1"/>
        <v>45442</v>
      </c>
      <c r="CM5" vm="79">
        <f ca="1"/>
        <v>45443</v>
      </c>
      <c r="CN5" vm="80">
        <f ca="1"/>
        <v>45446</v>
      </c>
      <c r="CO5" vm="81">
        <f ca="1"/>
        <v>45447</v>
      </c>
      <c r="CP5" vm="82">
        <f ca="1"/>
        <v>45448</v>
      </c>
      <c r="CQ5" vm="83">
        <f ca="1"/>
        <v>45449</v>
      </c>
      <c r="CR5" vm="84">
        <f ca="1"/>
        <v>45450</v>
      </c>
      <c r="CS5" vm="85">
        <f ca="1"/>
        <v>45453</v>
      </c>
      <c r="CT5" vm="86">
        <f ca="1"/>
        <v>45454</v>
      </c>
      <c r="CU5" vm="87">
        <f ca="1"/>
        <v>45455</v>
      </c>
      <c r="CV5" vm="88">
        <f ca="1"/>
        <v>45456</v>
      </c>
      <c r="CW5" vm="89">
        <f ca="1"/>
        <v>45457</v>
      </c>
      <c r="CX5" vm="90">
        <f ca="1"/>
        <v>45460</v>
      </c>
      <c r="CY5" vm="91">
        <f ca="1"/>
        <v>45461</v>
      </c>
      <c r="CZ5" vm="92">
        <f ca="1"/>
        <v>45463</v>
      </c>
      <c r="DA5" vm="93">
        <f ca="1"/>
        <v>45464</v>
      </c>
      <c r="DB5" vm="94">
        <f ca="1"/>
        <v>45467</v>
      </c>
      <c r="DC5" vm="95">
        <f ca="1"/>
        <v>45468</v>
      </c>
      <c r="DD5" vm="96">
        <f ca="1"/>
        <v>45469</v>
      </c>
      <c r="DE5" vm="97">
        <f ca="1"/>
        <v>45470</v>
      </c>
      <c r="DF5" vm="98">
        <f ca="1"/>
        <v>45471</v>
      </c>
      <c r="DG5" vm="99">
        <f ca="1"/>
        <v>45474</v>
      </c>
      <c r="DH5" vm="100">
        <f ca="1"/>
        <v>45475</v>
      </c>
      <c r="DI5" vm="101">
        <f ca="1"/>
        <v>45476</v>
      </c>
      <c r="DJ5" vm="102">
        <f ca="1"/>
        <v>45478</v>
      </c>
      <c r="DK5" vm="103">
        <f ca="1"/>
        <v>45481</v>
      </c>
      <c r="DL5" vm="104">
        <f ca="1"/>
        <v>45482</v>
      </c>
      <c r="DM5" vm="105">
        <f ca="1"/>
        <v>45483</v>
      </c>
      <c r="DN5" vm="106">
        <f ca="1"/>
        <v>45484</v>
      </c>
      <c r="DO5" vm="107">
        <f ca="1"/>
        <v>45485</v>
      </c>
      <c r="DP5" vm="108">
        <f ca="1"/>
        <v>45488</v>
      </c>
      <c r="DQ5" vm="109">
        <f ca="1"/>
        <v>45489</v>
      </c>
      <c r="DR5" vm="110">
        <f ca="1"/>
        <v>45490</v>
      </c>
      <c r="DS5" vm="111">
        <f ca="1"/>
        <v>45491</v>
      </c>
      <c r="DT5" vm="112">
        <f ca="1"/>
        <v>45492</v>
      </c>
      <c r="DU5" vm="113">
        <f ca="1"/>
        <v>45495</v>
      </c>
      <c r="DV5" vm="114">
        <f ca="1"/>
        <v>45496</v>
      </c>
      <c r="DW5" vm="115">
        <f ca="1"/>
        <v>45497</v>
      </c>
      <c r="DX5" vm="116">
        <f ca="1"/>
        <v>45498</v>
      </c>
      <c r="DY5" vm="117">
        <f ca="1"/>
        <v>45499</v>
      </c>
      <c r="DZ5" vm="118">
        <f ca="1"/>
        <v>45502</v>
      </c>
      <c r="EA5" vm="119">
        <f ca="1"/>
        <v>45503</v>
      </c>
      <c r="EB5" vm="120">
        <f ca="1"/>
        <v>45504</v>
      </c>
      <c r="EC5" vm="121">
        <f ca="1"/>
        <v>45505</v>
      </c>
      <c r="ED5" vm="122">
        <f ca="1"/>
        <v>45506</v>
      </c>
      <c r="EE5" vm="123">
        <f ca="1"/>
        <v>45509</v>
      </c>
      <c r="EF5" vm="124">
        <f ca="1"/>
        <v>45510</v>
      </c>
      <c r="EG5" vm="125">
        <f ca="1"/>
        <v>45511</v>
      </c>
      <c r="EH5" vm="126">
        <f ca="1"/>
        <v>45512</v>
      </c>
      <c r="EI5" vm="127">
        <f ca="1"/>
        <v>45513</v>
      </c>
      <c r="EJ5" vm="128">
        <f ca="1"/>
        <v>45516</v>
      </c>
      <c r="EK5" vm="129">
        <f ca="1"/>
        <v>45517</v>
      </c>
      <c r="EL5" vm="130">
        <f ca="1"/>
        <v>45518</v>
      </c>
      <c r="EM5" vm="131">
        <f ca="1"/>
        <v>45519</v>
      </c>
      <c r="EN5" vm="132">
        <f ca="1"/>
        <v>45520</v>
      </c>
      <c r="EO5" vm="133">
        <f ca="1"/>
        <v>45523</v>
      </c>
      <c r="EP5" vm="134">
        <f ca="1"/>
        <v>45524</v>
      </c>
      <c r="EQ5" vm="135">
        <f ca="1"/>
        <v>45525</v>
      </c>
      <c r="ER5" vm="136">
        <f ca="1"/>
        <v>45526</v>
      </c>
      <c r="ES5" vm="137">
        <f ca="1"/>
        <v>45527</v>
      </c>
      <c r="ET5" vm="138">
        <f ca="1"/>
        <v>45530</v>
      </c>
      <c r="EU5" vm="139">
        <f ca="1"/>
        <v>45531</v>
      </c>
      <c r="EV5" vm="140">
        <f ca="1"/>
        <v>45532</v>
      </c>
      <c r="EW5" vm="141">
        <f ca="1"/>
        <v>45533</v>
      </c>
      <c r="EX5" vm="142">
        <f ca="1"/>
        <v>45534</v>
      </c>
      <c r="EY5" vm="143">
        <f ca="1"/>
        <v>45538</v>
      </c>
      <c r="EZ5" vm="144">
        <f ca="1"/>
        <v>45539</v>
      </c>
      <c r="FA5" vm="145">
        <f ca="1"/>
        <v>45540</v>
      </c>
      <c r="FB5" vm="146">
        <f ca="1"/>
        <v>45541</v>
      </c>
      <c r="FC5" vm="147">
        <f ca="1"/>
        <v>45544</v>
      </c>
      <c r="FD5" vm="148">
        <f ca="1"/>
        <v>45545</v>
      </c>
      <c r="FE5" vm="149">
        <f ca="1"/>
        <v>45546</v>
      </c>
      <c r="FF5" vm="150">
        <f ca="1"/>
        <v>45547</v>
      </c>
      <c r="FG5" vm="151">
        <f ca="1"/>
        <v>45548</v>
      </c>
      <c r="FH5" vm="152">
        <f ca="1"/>
        <v>45551</v>
      </c>
      <c r="FI5" vm="153">
        <f ca="1"/>
        <v>45552</v>
      </c>
      <c r="FJ5" vm="154">
        <f ca="1"/>
        <v>45553</v>
      </c>
      <c r="FK5" vm="155">
        <f ca="1"/>
        <v>45554</v>
      </c>
      <c r="FL5" vm="156">
        <f ca="1"/>
        <v>45555</v>
      </c>
      <c r="FM5" vm="157">
        <f ca="1"/>
        <v>45558</v>
      </c>
      <c r="FN5" vm="158">
        <f ca="1"/>
        <v>45559</v>
      </c>
      <c r="FO5" vm="159">
        <f ca="1"/>
        <v>45560</v>
      </c>
      <c r="FP5" vm="160">
        <f ca="1"/>
        <v>45561</v>
      </c>
      <c r="FQ5" vm="161">
        <f ca="1"/>
        <v>45562</v>
      </c>
      <c r="FR5" vm="162">
        <f ca="1"/>
        <v>45565</v>
      </c>
      <c r="FS5" vm="163">
        <f ca="1"/>
        <v>45566</v>
      </c>
      <c r="FT5" vm="164">
        <f ca="1"/>
        <v>45567</v>
      </c>
      <c r="FU5" vm="165">
        <f ca="1"/>
        <v>45568</v>
      </c>
      <c r="FV5" vm="166">
        <f ca="1"/>
        <v>45569</v>
      </c>
      <c r="FW5" vm="167">
        <f ca="1"/>
        <v>45572</v>
      </c>
      <c r="FX5" vm="168">
        <f ca="1"/>
        <v>45573</v>
      </c>
      <c r="FY5" vm="169">
        <f ca="1"/>
        <v>45574</v>
      </c>
      <c r="FZ5" vm="170">
        <f ca="1"/>
        <v>45575</v>
      </c>
      <c r="GA5" vm="171">
        <f ca="1"/>
        <v>45576</v>
      </c>
      <c r="GB5" vm="172">
        <f ca="1"/>
        <v>45579</v>
      </c>
      <c r="GC5" vm="173">
        <f ca="1"/>
        <v>45580</v>
      </c>
      <c r="GD5" vm="174">
        <f ca="1"/>
        <v>45581</v>
      </c>
      <c r="GE5" vm="175">
        <f ca="1"/>
        <v>45582</v>
      </c>
      <c r="GF5" vm="176">
        <f ca="1"/>
        <v>45583</v>
      </c>
      <c r="GG5" vm="177">
        <f ca="1"/>
        <v>45586</v>
      </c>
      <c r="GH5" vm="178">
        <f ca="1"/>
        <v>45587</v>
      </c>
      <c r="GI5" vm="179">
        <f ca="1"/>
        <v>45588</v>
      </c>
      <c r="GJ5" vm="180">
        <f ca="1"/>
        <v>45589</v>
      </c>
      <c r="GK5" vm="181">
        <f ca="1"/>
        <v>45590</v>
      </c>
      <c r="GL5" vm="182">
        <f ca="1"/>
        <v>45593</v>
      </c>
      <c r="GM5" vm="183">
        <f ca="1"/>
        <v>45594</v>
      </c>
      <c r="GN5" vm="184">
        <f ca="1"/>
        <v>45595</v>
      </c>
      <c r="GO5" vm="185">
        <f ca="1"/>
        <v>45596</v>
      </c>
      <c r="GP5" vm="186">
        <f ca="1"/>
        <v>45597</v>
      </c>
      <c r="GQ5" vm="187">
        <f ca="1"/>
        <v>45600</v>
      </c>
      <c r="GR5" vm="188">
        <f ca="1"/>
        <v>45601</v>
      </c>
      <c r="GS5" vm="189">
        <f ca="1"/>
        <v>45602</v>
      </c>
      <c r="GT5" vm="190">
        <f ca="1"/>
        <v>45603</v>
      </c>
      <c r="GU5" vm="191">
        <f ca="1"/>
        <v>45604</v>
      </c>
      <c r="GV5" vm="192">
        <f ca="1"/>
        <v>45607</v>
      </c>
      <c r="GW5" vm="193">
        <f ca="1"/>
        <v>45608</v>
      </c>
      <c r="GX5" vm="194">
        <f ca="1"/>
        <v>45609</v>
      </c>
      <c r="GY5" vm="195">
        <f ca="1"/>
        <v>45610</v>
      </c>
      <c r="GZ5" vm="196">
        <f ca="1"/>
        <v>45611</v>
      </c>
      <c r="HA5" vm="197">
        <f ca="1"/>
        <v>45614</v>
      </c>
      <c r="HB5" vm="198">
        <f ca="1"/>
        <v>45615</v>
      </c>
      <c r="HC5" vm="199">
        <f ca="1"/>
        <v>45616</v>
      </c>
      <c r="HD5" vm="200">
        <f ca="1"/>
        <v>45617</v>
      </c>
      <c r="HE5" vm="201">
        <f ca="1"/>
        <v>45618</v>
      </c>
      <c r="HF5" vm="202">
        <f ca="1"/>
        <v>45621</v>
      </c>
      <c r="HG5" vm="203">
        <f ca="1"/>
        <v>45622</v>
      </c>
      <c r="HH5" vm="204">
        <f ca="1"/>
        <v>45623</v>
      </c>
      <c r="HI5" vm="205">
        <f ca="1"/>
        <v>45625</v>
      </c>
      <c r="HJ5" vm="206">
        <f ca="1"/>
        <v>45628</v>
      </c>
      <c r="HK5" vm="207">
        <f ca="1"/>
        <v>45629</v>
      </c>
      <c r="HL5" vm="208">
        <f ca="1"/>
        <v>45630</v>
      </c>
      <c r="HM5" vm="209">
        <f ca="1"/>
        <v>45631</v>
      </c>
      <c r="HN5" vm="210">
        <f ca="1"/>
        <v>45632</v>
      </c>
      <c r="HO5" vm="211">
        <f ca="1"/>
        <v>45635</v>
      </c>
      <c r="HP5" vm="212">
        <f ca="1"/>
        <v>45636</v>
      </c>
      <c r="HQ5" vm="213">
        <f ca="1"/>
        <v>45637</v>
      </c>
      <c r="HR5" vm="214">
        <f ca="1"/>
        <v>45638</v>
      </c>
      <c r="HS5" vm="215">
        <f ca="1"/>
        <v>45639</v>
      </c>
      <c r="HT5" vm="216">
        <f ca="1"/>
        <v>45642</v>
      </c>
      <c r="HU5" vm="217">
        <f ca="1"/>
        <v>45643</v>
      </c>
      <c r="HV5" vm="218">
        <f ca="1"/>
        <v>45644</v>
      </c>
      <c r="HW5" vm="219">
        <f ca="1"/>
        <v>45645</v>
      </c>
      <c r="HX5" vm="220">
        <f ca="1"/>
        <v>45646</v>
      </c>
      <c r="HY5" vm="221">
        <f ca="1"/>
        <v>45649</v>
      </c>
      <c r="HZ5" vm="222">
        <f ca="1"/>
        <v>45650</v>
      </c>
      <c r="IA5" vm="223">
        <f ca="1"/>
        <v>45652</v>
      </c>
      <c r="IB5" vm="224">
        <f ca="1"/>
        <v>45653</v>
      </c>
      <c r="IC5" vm="225">
        <f ca="1"/>
        <v>45656</v>
      </c>
      <c r="ID5" vm="226">
        <f ca="1"/>
        <v>45657</v>
      </c>
      <c r="IE5" vm="227">
        <f ca="1"/>
        <v>45659</v>
      </c>
      <c r="IF5" vm="228">
        <f ca="1"/>
        <v>45660</v>
      </c>
      <c r="IG5" vm="229">
        <f ca="1"/>
        <v>45663</v>
      </c>
      <c r="IH5" vm="230">
        <f ca="1"/>
        <v>45664</v>
      </c>
      <c r="II5" vm="231">
        <f ca="1"/>
        <v>45665</v>
      </c>
      <c r="IJ5" vm="232">
        <f ca="1"/>
        <v>45667</v>
      </c>
      <c r="IK5" vm="233">
        <f ca="1"/>
        <v>45670</v>
      </c>
      <c r="IL5" vm="234">
        <f ca="1"/>
        <v>45671</v>
      </c>
      <c r="IM5" vm="235">
        <f ca="1"/>
        <v>45672</v>
      </c>
      <c r="IN5" vm="236">
        <f ca="1"/>
        <v>45673</v>
      </c>
      <c r="IO5" vm="237">
        <f ca="1"/>
        <v>45674</v>
      </c>
      <c r="IP5" vm="238">
        <f ca="1"/>
        <v>45678</v>
      </c>
      <c r="IQ5" vm="239">
        <f ca="1"/>
        <v>45679</v>
      </c>
      <c r="IR5" vm="240">
        <f ca="1"/>
        <v>45680</v>
      </c>
      <c r="IS5" vm="241">
        <f ca="1"/>
        <v>45681</v>
      </c>
      <c r="IT5" vm="242">
        <f ca="1"/>
        <v>45684</v>
      </c>
      <c r="IU5" vm="243">
        <f ca="1"/>
        <v>45685</v>
      </c>
      <c r="IV5" vm="244">
        <f ca="1"/>
        <v>45686</v>
      </c>
      <c r="IW5" vm="245">
        <f ca="1"/>
        <v>45687</v>
      </c>
      <c r="IX5" vm="246">
        <f ca="1"/>
        <v>45688</v>
      </c>
      <c r="IY5" vm="247">
        <f ca="1"/>
        <v>45691</v>
      </c>
      <c r="IZ5" vm="248">
        <f ca="1"/>
        <v>45692</v>
      </c>
      <c r="JA5" vm="249">
        <f ca="1"/>
        <v>45693</v>
      </c>
      <c r="JB5" vm="250">
        <f ca="1"/>
        <v>45694</v>
      </c>
      <c r="JC5" vm="251">
        <f ca="1"/>
        <v>45695</v>
      </c>
      <c r="JD5" vm="252">
        <f ca="1"/>
        <v>45698</v>
      </c>
      <c r="JE5" vm="253">
        <f ca="1"/>
        <v>45699</v>
      </c>
      <c r="JF5" vm="254">
        <f ca="1"/>
        <v>45700</v>
      </c>
      <c r="JG5" vm="255">
        <f ca="1"/>
        <v>45701</v>
      </c>
      <c r="JH5" vm="256">
        <f ca="1"/>
        <v>45702</v>
      </c>
      <c r="JI5" vm="257">
        <f ca="1"/>
        <v>45706</v>
      </c>
    </row>
    <row r="6" spans="1:295" x14ac:dyDescent="0.45">
      <c r="A6" s="49" t="s">
        <v>35</v>
      </c>
      <c r="B6" s="50" t="e" vm="2">
        <v>#VALUE!</v>
      </c>
      <c r="C6" s="50" t="str">
        <f ca="1"/>
        <v>Software &amp; IT Services</v>
      </c>
      <c r="D6" s="51">
        <v>30</v>
      </c>
      <c r="E6" s="52">
        <f ca="1"/>
        <v>409.64</v>
      </c>
      <c r="F6" s="52">
        <f ca="1"/>
        <v>12289.199999999999</v>
      </c>
      <c r="G6" s="39">
        <f ca="1"/>
        <v>36.299999999999386</v>
      </c>
      <c r="H6" s="40">
        <f ca="1"/>
        <v>2.9625639644491825E-3</v>
      </c>
      <c r="I6" s="53">
        <f ca="1"/>
        <v>5185.3999999999996</v>
      </c>
      <c r="J6" s="57"/>
      <c r="K6" s="57"/>
      <c r="L6" s="57"/>
      <c r="M6" s="57"/>
      <c r="N6" s="50"/>
      <c r="O6" s="57"/>
      <c r="P6" s="58"/>
      <c r="T6" vm="258">
        <f ca="1"/>
        <v>142.19999999999999</v>
      </c>
      <c r="U6" vm="259">
        <f ca="1"/>
        <v>143.84</v>
      </c>
      <c r="V6" vm="260">
        <f ca="1"/>
        <v>145.32</v>
      </c>
      <c r="W6" vm="261">
        <f ca="1"/>
        <v>145.29</v>
      </c>
      <c r="X6" vm="262">
        <f ca="1"/>
        <v>138.75</v>
      </c>
      <c r="Y6" vm="263">
        <f ca="1"/>
        <v>140.1</v>
      </c>
      <c r="Z6" vm="264">
        <f ca="1"/>
        <v>137.43</v>
      </c>
      <c r="AA6" vm="265">
        <f ca="1"/>
        <v>139.78</v>
      </c>
      <c r="AB6" vm="266">
        <f ca="1"/>
        <v>138.08000000000001</v>
      </c>
      <c r="AC6" vm="267">
        <f ca="1"/>
        <v>134.19999999999999</v>
      </c>
      <c r="AD6" vm="268">
        <f ca="1"/>
        <v>133.78</v>
      </c>
      <c r="AE6" vm="269">
        <f ca="1"/>
        <v>132.56</v>
      </c>
      <c r="AF6" vm="270">
        <f ca="1"/>
        <v>135.24</v>
      </c>
      <c r="AG6" vm="271">
        <f ca="1"/>
        <v>136.29</v>
      </c>
      <c r="AH6" vm="272">
        <f ca="1"/>
        <v>138.94</v>
      </c>
      <c r="AI6" vm="273">
        <f ca="1"/>
        <v>139.62</v>
      </c>
      <c r="AJ6" vm="274">
        <f ca="1"/>
        <v>140.77000000000001</v>
      </c>
      <c r="AK6" vm="275">
        <f ca="1"/>
        <v>144.34</v>
      </c>
      <c r="AL6" vm="276">
        <f ca="1"/>
        <v>142.16999999999999</v>
      </c>
      <c r="AM6" vm="277">
        <f ca="1"/>
        <v>148.47999999999999</v>
      </c>
      <c r="AN6" vm="278">
        <f ca="1"/>
        <v>147.91999999999999</v>
      </c>
      <c r="AO6" vm="279">
        <f ca="1"/>
        <v>149.68</v>
      </c>
      <c r="AP6" vm="280">
        <f ca="1"/>
        <v>148.74</v>
      </c>
      <c r="AQ6" vm="281">
        <f ca="1"/>
        <v>151.77000000000001</v>
      </c>
      <c r="AR6" vm="282">
        <f ca="1"/>
        <v>151.15</v>
      </c>
      <c r="AS6" vm="283">
        <f ca="1"/>
        <v>151.69999999999999</v>
      </c>
      <c r="AT6" vm="284">
        <f ca="1"/>
        <v>151.94</v>
      </c>
      <c r="AU6" vm="285">
        <f ca="1"/>
        <v>152.26</v>
      </c>
      <c r="AV6" vm="286">
        <f ca="1"/>
        <v>156.5</v>
      </c>
      <c r="AW6" vm="287">
        <f ca="1"/>
        <v>155.87</v>
      </c>
      <c r="AX6" vm="288">
        <f ca="1"/>
        <v>156.37</v>
      </c>
      <c r="AY6" vm="284">
        <f ca="1"/>
        <v>151.94</v>
      </c>
      <c r="AZ6" vm="289">
        <f ca="1"/>
        <v>153.94</v>
      </c>
      <c r="BA6" vm="290">
        <f ca="1"/>
        <v>156.13999999999999</v>
      </c>
      <c r="BB6" vm="291">
        <f ca="1"/>
        <v>158.13999999999999</v>
      </c>
      <c r="BC6" vm="292">
        <f ca="1"/>
        <v>157.66</v>
      </c>
      <c r="BD6" vm="293">
        <f ca="1"/>
        <v>160.79</v>
      </c>
      <c r="BE6" vm="294">
        <f ca="1"/>
        <v>159.19</v>
      </c>
      <c r="BF6" vm="295">
        <f ca="1"/>
        <v>156.33000000000001</v>
      </c>
      <c r="BG6" vm="296">
        <f ca="1"/>
        <v>156</v>
      </c>
      <c r="BH6" vm="297">
        <f ca="1"/>
        <v>156.88</v>
      </c>
      <c r="BI6" vm="298">
        <f ca="1"/>
        <v>157.46</v>
      </c>
      <c r="BJ6" vm="299">
        <f ca="1"/>
        <v>155.72</v>
      </c>
      <c r="BK6" vm="300">
        <f ca="1"/>
        <v>157.94999999999999</v>
      </c>
      <c r="BL6" vm="301">
        <f ca="1"/>
        <v>159.91999999999999</v>
      </c>
      <c r="BM6" vm="302">
        <f ca="1"/>
        <v>161.1</v>
      </c>
      <c r="BN6" vm="300">
        <f ca="1"/>
        <v>157.94999999999999</v>
      </c>
      <c r="BO6" vm="303">
        <f ca="1"/>
        <v>173.69</v>
      </c>
      <c r="BP6" vm="304">
        <f ca="1"/>
        <v>167.9</v>
      </c>
      <c r="BQ6" vm="305">
        <f ca="1"/>
        <v>164.64</v>
      </c>
      <c r="BR6" vm="306">
        <f ca="1"/>
        <v>165.57</v>
      </c>
      <c r="BS6" vm="307">
        <f ca="1"/>
        <v>168.46</v>
      </c>
      <c r="BT6" vm="308">
        <f ca="1"/>
        <v>168.99</v>
      </c>
      <c r="BU6" vm="309">
        <f ca="1"/>
        <v>169.83</v>
      </c>
      <c r="BV6" vm="310">
        <f ca="1"/>
        <v>172.98</v>
      </c>
      <c r="BW6" vm="311">
        <f ca="1"/>
        <v>171.16</v>
      </c>
      <c r="BX6" vm="312">
        <f ca="1"/>
        <v>171.58</v>
      </c>
      <c r="BY6" vm="313">
        <f ca="1"/>
        <v>170.29</v>
      </c>
      <c r="BZ6" vm="314">
        <f ca="1"/>
        <v>170.9</v>
      </c>
      <c r="CA6" vm="315">
        <f ca="1"/>
        <v>171.93</v>
      </c>
      <c r="CB6" vm="316">
        <f ca="1"/>
        <v>173.88</v>
      </c>
      <c r="CC6" vm="317">
        <f ca="1"/>
        <v>175.43</v>
      </c>
      <c r="CD6" vm="318">
        <f ca="1"/>
        <v>177.29</v>
      </c>
      <c r="CE6" vm="319">
        <f ca="1"/>
        <v>178.46</v>
      </c>
      <c r="CF6" vm="320">
        <f ca="1"/>
        <v>179.54</v>
      </c>
      <c r="CG6" vm="321">
        <f ca="1"/>
        <v>178</v>
      </c>
      <c r="CH6" vm="322">
        <f ca="1"/>
        <v>175.06</v>
      </c>
      <c r="CI6" vm="323">
        <f ca="1"/>
        <v>176.33</v>
      </c>
      <c r="CJ6" vm="324">
        <f ca="1"/>
        <v>178.02</v>
      </c>
      <c r="CK6" vm="325">
        <f ca="1"/>
        <v>177.4</v>
      </c>
      <c r="CL6" vm="326">
        <f ca="1"/>
        <v>173.56</v>
      </c>
      <c r="CM6" vm="327">
        <f ca="1"/>
        <v>173.96</v>
      </c>
      <c r="CN6" vm="328">
        <f ca="1"/>
        <v>174.42</v>
      </c>
      <c r="CO6" vm="329">
        <f ca="1"/>
        <v>175.13</v>
      </c>
      <c r="CP6" vm="330">
        <f ca="1"/>
        <v>177.07</v>
      </c>
      <c r="CQ6" vm="331">
        <f ca="1"/>
        <v>178.35</v>
      </c>
      <c r="CR6" vm="332">
        <f ca="1"/>
        <v>175.95</v>
      </c>
      <c r="CS6" vm="333">
        <f ca="1"/>
        <v>176.63</v>
      </c>
      <c r="CT6" vm="334">
        <f ca="1"/>
        <v>178.19</v>
      </c>
      <c r="CU6" vm="335">
        <f ca="1"/>
        <v>179.56</v>
      </c>
      <c r="CV6" vm="336">
        <f ca="1"/>
        <v>176.74</v>
      </c>
      <c r="CW6" vm="337">
        <f ca="1"/>
        <v>178.37</v>
      </c>
      <c r="CX6" vm="338">
        <f ca="1"/>
        <v>178.78</v>
      </c>
      <c r="CY6" vm="339">
        <f ca="1"/>
        <v>176.45</v>
      </c>
      <c r="CZ6" vm="340">
        <f ca="1"/>
        <v>177.71</v>
      </c>
      <c r="DA6" vm="341">
        <f ca="1"/>
        <v>180.26</v>
      </c>
      <c r="DB6" vm="342">
        <f ca="1"/>
        <v>180.79</v>
      </c>
      <c r="DC6" vm="343">
        <f ca="1"/>
        <v>185.58</v>
      </c>
      <c r="DD6" vm="344">
        <f ca="1"/>
        <v>185.37</v>
      </c>
      <c r="DE6" vm="345">
        <f ca="1"/>
        <v>186.86</v>
      </c>
      <c r="DF6" vm="346">
        <f ca="1"/>
        <v>183.42</v>
      </c>
      <c r="DG6" vm="347">
        <f ca="1"/>
        <v>184.49</v>
      </c>
      <c r="DH6" vm="348">
        <f ca="1"/>
        <v>186.61</v>
      </c>
      <c r="DI6" vm="349">
        <f ca="1"/>
        <v>187.39</v>
      </c>
      <c r="DJ6" vm="350">
        <f ca="1"/>
        <v>191.96</v>
      </c>
      <c r="DK6" vm="351">
        <f ca="1"/>
        <v>190.48</v>
      </c>
      <c r="DL6" vm="352">
        <f ca="1"/>
        <v>190.44</v>
      </c>
      <c r="DM6" vm="353">
        <f ca="1"/>
        <v>192.66</v>
      </c>
      <c r="DN6" vm="354">
        <f ca="1"/>
        <v>187.3</v>
      </c>
      <c r="DO6" vm="355">
        <f ca="1"/>
        <v>186.78</v>
      </c>
      <c r="DP6" vm="356">
        <f ca="1"/>
        <v>188.19</v>
      </c>
      <c r="DQ6" vm="357">
        <f ca="1"/>
        <v>185.5</v>
      </c>
      <c r="DR6" vm="358">
        <f ca="1"/>
        <v>182.62</v>
      </c>
      <c r="DS6" vm="359">
        <f ca="1"/>
        <v>179.22</v>
      </c>
      <c r="DT6" vm="360">
        <f ca="1"/>
        <v>179.39</v>
      </c>
      <c r="DU6" vm="361">
        <f ca="1"/>
        <v>183.35</v>
      </c>
      <c r="DV6" vm="362">
        <f ca="1"/>
        <v>183.6</v>
      </c>
      <c r="DW6" vm="363">
        <f ca="1"/>
        <v>174.37</v>
      </c>
      <c r="DX6" vm="364">
        <f ca="1"/>
        <v>169.16</v>
      </c>
      <c r="DY6" vm="365">
        <f ca="1"/>
        <v>168.68</v>
      </c>
      <c r="DZ6" vm="366">
        <f ca="1"/>
        <v>171.13</v>
      </c>
      <c r="EA6" vm="367">
        <f ca="1"/>
        <v>171.86</v>
      </c>
      <c r="EB6" vm="368">
        <f ca="1"/>
        <v>173.15</v>
      </c>
      <c r="EC6" vm="369">
        <f ca="1"/>
        <v>172.45</v>
      </c>
      <c r="ED6" vm="370">
        <f ca="1"/>
        <v>168.4</v>
      </c>
      <c r="EE6" vm="371">
        <f ca="1"/>
        <v>160.63999999999999</v>
      </c>
      <c r="EF6" vm="372">
        <f ca="1"/>
        <v>160.54</v>
      </c>
      <c r="EG6" vm="373">
        <f ca="1"/>
        <v>160.75</v>
      </c>
      <c r="EH6" vm="374">
        <f ca="1"/>
        <v>163.84</v>
      </c>
      <c r="EI6" vm="375">
        <f ca="1"/>
        <v>165.39</v>
      </c>
      <c r="EJ6" vm="376">
        <f ca="1"/>
        <v>163.95</v>
      </c>
      <c r="EK6" vm="377">
        <f ca="1"/>
        <v>165.93</v>
      </c>
      <c r="EL6" vm="378">
        <f ca="1"/>
        <v>162.03</v>
      </c>
      <c r="EM6" vm="379">
        <f ca="1"/>
        <v>163.16999999999999</v>
      </c>
      <c r="EN6" vm="380">
        <f ca="1"/>
        <v>164.74</v>
      </c>
      <c r="EO6" vm="370">
        <f ca="1"/>
        <v>168.4</v>
      </c>
      <c r="EP6" vm="381">
        <f ca="1"/>
        <v>168.96</v>
      </c>
      <c r="EQ6" vm="382">
        <f ca="1"/>
        <v>167.63</v>
      </c>
      <c r="ER6" vm="383">
        <f ca="1"/>
        <v>165.49</v>
      </c>
      <c r="ES6" vm="384">
        <f ca="1"/>
        <v>167.43</v>
      </c>
      <c r="ET6" vm="385">
        <f ca="1"/>
        <v>167.93</v>
      </c>
      <c r="EU6" vm="386">
        <f ca="1"/>
        <v>166.38</v>
      </c>
      <c r="EV6" vm="387">
        <f ca="1"/>
        <v>164.5</v>
      </c>
      <c r="EW6" vm="388">
        <f ca="1"/>
        <v>163.4</v>
      </c>
      <c r="EX6" vm="389">
        <f ca="1"/>
        <v>165.11</v>
      </c>
      <c r="EY6" vm="390">
        <f ca="1"/>
        <v>158.61000000000001</v>
      </c>
      <c r="EZ6" vm="391">
        <f ca="1"/>
        <v>157.81</v>
      </c>
      <c r="FA6" vm="392">
        <f ca="1"/>
        <v>158.6</v>
      </c>
      <c r="FB6" vm="393">
        <f ca="1"/>
        <v>152.13</v>
      </c>
      <c r="FC6" vm="394">
        <f ca="1"/>
        <v>149.54</v>
      </c>
      <c r="FD6" vm="395">
        <f ca="1"/>
        <v>150.01</v>
      </c>
      <c r="FE6" vm="396">
        <f ca="1"/>
        <v>152.15</v>
      </c>
      <c r="FF6" vm="397">
        <f ca="1"/>
        <v>155.54</v>
      </c>
      <c r="FG6" vm="398">
        <f ca="1"/>
        <v>158.37</v>
      </c>
      <c r="FH6" vm="399">
        <f ca="1"/>
        <v>158.99</v>
      </c>
      <c r="FI6" vm="400">
        <f ca="1"/>
        <v>160.28</v>
      </c>
      <c r="FJ6" vm="401">
        <f ca="1"/>
        <v>160.81</v>
      </c>
      <c r="FK6" vm="402">
        <f ca="1"/>
        <v>163.24</v>
      </c>
      <c r="FL6" vm="305">
        <f ca="1"/>
        <v>164.64</v>
      </c>
      <c r="FM6" vm="403">
        <f ca="1"/>
        <v>163.07</v>
      </c>
      <c r="FN6" vm="404">
        <f ca="1"/>
        <v>163.63999999999999</v>
      </c>
      <c r="FO6" vm="405">
        <f ca="1"/>
        <v>162.99</v>
      </c>
      <c r="FP6" vm="406">
        <f ca="1"/>
        <v>163.83000000000001</v>
      </c>
      <c r="FQ6" vm="407">
        <f ca="1"/>
        <v>165.29</v>
      </c>
      <c r="FR6" vm="408">
        <f ca="1"/>
        <v>167.19</v>
      </c>
      <c r="FS6" vm="409">
        <f ca="1"/>
        <v>168.42</v>
      </c>
      <c r="FT6" vm="410">
        <f ca="1"/>
        <v>167.31</v>
      </c>
      <c r="FU6" vm="411">
        <f ca="1"/>
        <v>167.21</v>
      </c>
      <c r="FV6" vm="412">
        <f ca="1"/>
        <v>168.56</v>
      </c>
      <c r="FW6" vm="413">
        <f ca="1"/>
        <v>164.39</v>
      </c>
      <c r="FX6" vm="414">
        <f ca="1"/>
        <v>165.7</v>
      </c>
      <c r="FY6" vm="415">
        <f ca="1"/>
        <v>163.06</v>
      </c>
      <c r="FZ6" vm="416">
        <f ca="1"/>
        <v>163.18</v>
      </c>
      <c r="GA6" vm="417">
        <f ca="1"/>
        <v>164.52</v>
      </c>
      <c r="GB6" vm="418">
        <f ca="1"/>
        <v>166.35</v>
      </c>
      <c r="GC6" vm="419">
        <f ca="1"/>
        <v>166.9</v>
      </c>
      <c r="GD6" vm="420">
        <f ca="1"/>
        <v>166.74</v>
      </c>
      <c r="GE6" vm="421">
        <f ca="1"/>
        <v>164.51</v>
      </c>
      <c r="GF6" vm="422">
        <f ca="1"/>
        <v>165.05</v>
      </c>
      <c r="GG6" vm="423">
        <f ca="1"/>
        <v>165.8</v>
      </c>
      <c r="GH6" vm="424">
        <f ca="1"/>
        <v>166.82</v>
      </c>
      <c r="GI6" vm="425">
        <f ca="1"/>
        <v>164.48</v>
      </c>
      <c r="GJ6" vm="426">
        <f ca="1"/>
        <v>164.53</v>
      </c>
      <c r="GK6" vm="427">
        <f ca="1"/>
        <v>166.99</v>
      </c>
      <c r="GL6" vm="428">
        <f ca="1"/>
        <v>168.34</v>
      </c>
      <c r="GM6" vm="429">
        <f ca="1"/>
        <v>171.14</v>
      </c>
      <c r="GN6" vm="430">
        <f ca="1"/>
        <v>176.14</v>
      </c>
      <c r="GO6" vm="431">
        <f ca="1"/>
        <v>172.69</v>
      </c>
      <c r="GP6" vm="432">
        <f ca="1"/>
        <v>172.65</v>
      </c>
      <c r="GQ6" vm="433">
        <f ca="1"/>
        <v>170.68</v>
      </c>
      <c r="GR6" vm="434">
        <f ca="1"/>
        <v>171.41</v>
      </c>
      <c r="GS6" vm="435">
        <f ca="1"/>
        <v>178.33</v>
      </c>
      <c r="GT6" vm="436">
        <f ca="1"/>
        <v>182.28</v>
      </c>
      <c r="GU6" vm="437">
        <f ca="1"/>
        <v>179.86</v>
      </c>
      <c r="GV6" vm="438">
        <f ca="1"/>
        <v>181.97</v>
      </c>
      <c r="GW6" vm="439">
        <f ca="1"/>
        <v>183.32</v>
      </c>
      <c r="GX6" vm="440">
        <f ca="1"/>
        <v>180.49</v>
      </c>
      <c r="GY6" vm="441">
        <f ca="1"/>
        <v>177.35</v>
      </c>
      <c r="GZ6" vm="442">
        <f ca="1"/>
        <v>173.89</v>
      </c>
      <c r="HA6" vm="443">
        <f ca="1"/>
        <v>176.8</v>
      </c>
      <c r="HB6" vm="444">
        <f ca="1"/>
        <v>179.58</v>
      </c>
      <c r="HC6" vm="445">
        <f ca="1"/>
        <v>177.33</v>
      </c>
      <c r="HD6" vm="446">
        <f ca="1"/>
        <v>169.24</v>
      </c>
      <c r="HE6" vm="447">
        <f ca="1"/>
        <v>166.57</v>
      </c>
      <c r="HF6" vm="448">
        <f ca="1"/>
        <v>169.43</v>
      </c>
      <c r="HG6" vm="449">
        <f ca="1"/>
        <v>170.62</v>
      </c>
      <c r="HH6" vm="450">
        <f ca="1"/>
        <v>170.82</v>
      </c>
      <c r="HI6" vm="451">
        <f ca="1"/>
        <v>170.49</v>
      </c>
      <c r="HJ6" vm="310">
        <f ca="1"/>
        <v>172.98</v>
      </c>
      <c r="HK6" vm="452">
        <f ca="1"/>
        <v>173.02</v>
      </c>
      <c r="HL6" vm="453">
        <f ca="1"/>
        <v>176.09</v>
      </c>
      <c r="HM6" vm="454">
        <f ca="1"/>
        <v>174.31</v>
      </c>
      <c r="HN6" vm="455">
        <f ca="1"/>
        <v>176.49</v>
      </c>
      <c r="HO6" vm="456">
        <f ca="1"/>
        <v>177.1</v>
      </c>
      <c r="HP6" vm="457">
        <f ca="1"/>
        <v>186.53</v>
      </c>
      <c r="HQ6" vm="458">
        <f ca="1"/>
        <v>196.71</v>
      </c>
      <c r="HR6" vm="459">
        <f ca="1"/>
        <v>193.63</v>
      </c>
      <c r="HS6" vm="460">
        <f ca="1"/>
        <v>191.38</v>
      </c>
      <c r="HT6" vm="461">
        <f ca="1"/>
        <v>198.16</v>
      </c>
      <c r="HU6" vm="462">
        <f ca="1"/>
        <v>197.12</v>
      </c>
      <c r="HV6" vm="463">
        <f ca="1"/>
        <v>190.15</v>
      </c>
      <c r="HW6" vm="464">
        <f ca="1"/>
        <v>189.7</v>
      </c>
      <c r="HX6" vm="465">
        <f ca="1"/>
        <v>192.96</v>
      </c>
      <c r="HY6" vm="466">
        <f ca="1"/>
        <v>195.99</v>
      </c>
      <c r="HZ6" vm="467">
        <f ca="1"/>
        <v>197.57</v>
      </c>
      <c r="IA6" vm="468">
        <f ca="1"/>
        <v>197.1</v>
      </c>
      <c r="IB6" vm="469">
        <f ca="1"/>
        <v>194.04</v>
      </c>
      <c r="IC6" vm="470">
        <f ca="1"/>
        <v>192.69</v>
      </c>
      <c r="ID6" vm="352">
        <f ca="1"/>
        <v>190.44</v>
      </c>
      <c r="IE6" vm="471">
        <f ca="1"/>
        <v>190.63</v>
      </c>
      <c r="IF6" vm="472">
        <f ca="1"/>
        <v>193.13</v>
      </c>
      <c r="IG6" vm="473">
        <f ca="1"/>
        <v>197.96</v>
      </c>
      <c r="IH6" vm="458">
        <f ca="1"/>
        <v>196.71</v>
      </c>
      <c r="II6" vm="474">
        <f ca="1"/>
        <v>195.39</v>
      </c>
      <c r="IJ6" vm="475">
        <f ca="1"/>
        <v>193.17</v>
      </c>
      <c r="IK6" vm="476">
        <f ca="1"/>
        <v>192.29</v>
      </c>
      <c r="IL6" vm="477">
        <f ca="1"/>
        <v>191.05</v>
      </c>
      <c r="IM6" vm="478">
        <f ca="1"/>
        <v>196.98</v>
      </c>
      <c r="IN6" vm="479">
        <f ca="1"/>
        <v>194.41</v>
      </c>
      <c r="IO6" vm="480">
        <f ca="1"/>
        <v>197.55</v>
      </c>
      <c r="IP6" vm="481">
        <f ca="1"/>
        <v>199.63</v>
      </c>
      <c r="IQ6" vm="482">
        <f ca="1"/>
        <v>200.03</v>
      </c>
      <c r="IR6" vm="483">
        <f ca="1"/>
        <v>199.58</v>
      </c>
      <c r="IS6" vm="484">
        <f ca="1"/>
        <v>201.9</v>
      </c>
      <c r="IT6" vm="485">
        <f ca="1"/>
        <v>193.77</v>
      </c>
      <c r="IU6" vm="486">
        <f ca="1"/>
        <v>197.07</v>
      </c>
      <c r="IV6" vm="487">
        <f ca="1"/>
        <v>197.18</v>
      </c>
      <c r="IW6" vm="488">
        <f ca="1"/>
        <v>202.63</v>
      </c>
      <c r="IX6" vm="489">
        <f ca="1"/>
        <v>205.6</v>
      </c>
      <c r="IY6" vm="490">
        <f ca="1"/>
        <v>202.64</v>
      </c>
      <c r="IZ6" vm="491">
        <f ca="1"/>
        <v>207.71</v>
      </c>
      <c r="JA6" vm="492">
        <f ca="1"/>
        <v>193.3</v>
      </c>
      <c r="JB6" vm="493">
        <f ca="1"/>
        <v>193.31</v>
      </c>
      <c r="JC6" vm="494">
        <f ca="1"/>
        <v>187.14</v>
      </c>
      <c r="JD6" vm="495">
        <f ca="1"/>
        <v>188.2</v>
      </c>
      <c r="JE6" vm="496">
        <f ca="1"/>
        <v>187.07</v>
      </c>
      <c r="JF6" vm="497">
        <f ca="1"/>
        <v>185.43</v>
      </c>
      <c r="JG6" vm="498">
        <f ca="1"/>
        <v>187.88</v>
      </c>
      <c r="JH6" vm="499">
        <f ca="1"/>
        <v>186.87</v>
      </c>
      <c r="JI6" vm="500">
        <f ca="1"/>
        <v>185.8</v>
      </c>
    </row>
    <row r="7" spans="1:295" x14ac:dyDescent="0.45">
      <c r="A7" s="49" t="s">
        <v>40</v>
      </c>
      <c r="B7" s="50" t="e" vm="7">
        <v>#VALUE!</v>
      </c>
      <c r="C7" s="50" t="str">
        <f ca="1"/>
        <v>Software &amp; IT Services</v>
      </c>
      <c r="D7" s="51">
        <v>1400</v>
      </c>
      <c r="E7" s="52">
        <f ca="1"/>
        <v>1035.8499999999999</v>
      </c>
      <c r="F7" s="52">
        <f ca="1"/>
        <v>1450189.9999999998</v>
      </c>
      <c r="G7" s="39">
        <f ca="1"/>
        <v>-31850</v>
      </c>
      <c r="H7" s="40">
        <f ca="1"/>
        <v>-2.1490648025694316E-2</v>
      </c>
      <c r="I7" s="53">
        <f ca="1"/>
        <v>1167515.9999999998</v>
      </c>
      <c r="J7" s="57"/>
      <c r="K7" s="57"/>
      <c r="L7" s="57"/>
      <c r="M7" s="57"/>
      <c r="N7" s="50"/>
      <c r="O7" s="57"/>
      <c r="P7" s="58"/>
      <c r="T7" cm="1" vm="501">
        <f t="array" aca="1" ref="T7:JI7" ca="1">TRANSPOSE(_xlfn.STOCKHISTORY(KX31,TODAY()-365,TODAY(),0,0,1))</f>
        <v>167.08</v>
      </c>
      <c r="U7" vm="502">
        <f ca="1"/>
        <v>168.59</v>
      </c>
      <c r="V7" vm="503">
        <f ca="1"/>
        <v>174.58</v>
      </c>
      <c r="W7" vm="504">
        <f ca="1"/>
        <v>174.99</v>
      </c>
      <c r="X7" vm="505">
        <f ca="1"/>
        <v>174.73</v>
      </c>
      <c r="Y7" vm="506">
        <f ca="1"/>
        <v>173.54</v>
      </c>
      <c r="Z7" vm="507">
        <f ca="1"/>
        <v>173.16</v>
      </c>
      <c r="AA7" vm="508">
        <f ca="1"/>
        <v>176.76</v>
      </c>
      <c r="AB7" vm="509">
        <f ca="1"/>
        <v>178.22</v>
      </c>
      <c r="AC7" vm="510">
        <f ca="1"/>
        <v>177.58</v>
      </c>
      <c r="AD7" vm="511">
        <f ca="1"/>
        <v>174.12</v>
      </c>
      <c r="AE7" vm="512">
        <f ca="1"/>
        <v>173.51</v>
      </c>
      <c r="AF7" vm="513">
        <f ca="1"/>
        <v>176.82</v>
      </c>
      <c r="AG7" vm="514">
        <f ca="1"/>
        <v>175.35</v>
      </c>
      <c r="AH7" vm="515">
        <f ca="1"/>
        <v>171.96</v>
      </c>
      <c r="AI7" vm="516">
        <f ca="1"/>
        <v>175.39</v>
      </c>
      <c r="AJ7" vm="517">
        <f ca="1"/>
        <v>176.55500000000001</v>
      </c>
      <c r="AK7" vm="518">
        <f ca="1"/>
        <v>178.75</v>
      </c>
      <c r="AL7" vm="328">
        <f ca="1"/>
        <v>174.42</v>
      </c>
      <c r="AM7" vm="519">
        <f ca="1"/>
        <v>174.48</v>
      </c>
      <c r="AN7" vm="520">
        <f ca="1"/>
        <v>175.9</v>
      </c>
      <c r="AO7" vm="521">
        <f ca="1"/>
        <v>178.15</v>
      </c>
      <c r="AP7" vm="521">
        <f ca="1"/>
        <v>178.15</v>
      </c>
      <c r="AQ7" vm="522">
        <f ca="1"/>
        <v>178.87</v>
      </c>
      <c r="AR7" vm="523">
        <f ca="1"/>
        <v>179.71</v>
      </c>
      <c r="AS7" vm="524">
        <f ca="1"/>
        <v>178.3</v>
      </c>
      <c r="AT7" vm="525">
        <f ca="1"/>
        <v>179.83</v>
      </c>
      <c r="AU7" vm="526">
        <f ca="1"/>
        <v>180.38</v>
      </c>
      <c r="AV7" vm="527">
        <f ca="1"/>
        <v>180.97</v>
      </c>
      <c r="AW7" vm="528">
        <f ca="1"/>
        <v>180.69</v>
      </c>
      <c r="AX7" vm="529">
        <f ca="1"/>
        <v>182.41</v>
      </c>
      <c r="AY7" vm="530">
        <f ca="1"/>
        <v>180</v>
      </c>
      <c r="AZ7" vm="531">
        <f ca="1"/>
        <v>185.07</v>
      </c>
      <c r="BA7" vm="532">
        <f ca="1"/>
        <v>185.19</v>
      </c>
      <c r="BB7" vm="533">
        <f ca="1"/>
        <v>185.67</v>
      </c>
      <c r="BC7" vm="534">
        <f ca="1"/>
        <v>185.95</v>
      </c>
      <c r="BD7" vm="535">
        <f ca="1"/>
        <v>189.05</v>
      </c>
      <c r="BE7" vm="536">
        <f ca="1"/>
        <v>186.13</v>
      </c>
      <c r="BF7" vm="537">
        <f ca="1"/>
        <v>183.62</v>
      </c>
      <c r="BG7" vm="439">
        <f ca="1"/>
        <v>183.32</v>
      </c>
      <c r="BH7" vm="538">
        <f ca="1"/>
        <v>181.28</v>
      </c>
      <c r="BI7" vm="359">
        <f ca="1"/>
        <v>179.22</v>
      </c>
      <c r="BJ7" vm="539">
        <f ca="1"/>
        <v>174.63</v>
      </c>
      <c r="BK7" vm="540">
        <f ca="1"/>
        <v>177.23</v>
      </c>
      <c r="BL7" vm="320">
        <f ca="1"/>
        <v>179.54</v>
      </c>
      <c r="BM7" vm="541">
        <f ca="1"/>
        <v>176.59</v>
      </c>
      <c r="BN7" vm="542">
        <f ca="1"/>
        <v>173.67</v>
      </c>
      <c r="BO7" vm="543">
        <f ca="1"/>
        <v>179.62</v>
      </c>
      <c r="BP7" vm="544">
        <f ca="1"/>
        <v>180.96</v>
      </c>
      <c r="BQ7" vm="545">
        <f ca="1"/>
        <v>175</v>
      </c>
      <c r="BR7" vm="546">
        <f ca="1"/>
        <v>179</v>
      </c>
      <c r="BS7" vm="547">
        <f ca="1"/>
        <v>184.72</v>
      </c>
      <c r="BT7" vm="548">
        <f ca="1"/>
        <v>186.21</v>
      </c>
      <c r="BU7" vm="549">
        <f ca="1"/>
        <v>188.7</v>
      </c>
      <c r="BV7" vm="550">
        <f ca="1"/>
        <v>188.76</v>
      </c>
      <c r="BW7" vm="551">
        <f ca="1"/>
        <v>188</v>
      </c>
      <c r="BX7" vm="552">
        <f ca="1"/>
        <v>189.5</v>
      </c>
      <c r="BY7" vm="553">
        <f ca="1"/>
        <v>187.48</v>
      </c>
      <c r="BZ7" vm="554">
        <f ca="1"/>
        <v>186.57</v>
      </c>
      <c r="CA7" vm="496">
        <f ca="1"/>
        <v>187.07</v>
      </c>
      <c r="CB7" vm="555">
        <f ca="1"/>
        <v>185.99</v>
      </c>
      <c r="CC7" vm="556">
        <f ca="1"/>
        <v>183.63</v>
      </c>
      <c r="CD7" vm="557">
        <f ca="1"/>
        <v>184.7</v>
      </c>
      <c r="CE7" vm="558">
        <f ca="1"/>
        <v>183.54</v>
      </c>
      <c r="CF7" vm="559">
        <f ca="1"/>
        <v>183.15</v>
      </c>
      <c r="CG7" vm="560">
        <f ca="1"/>
        <v>183.13</v>
      </c>
      <c r="CH7" vm="561">
        <f ca="1"/>
        <v>181.05</v>
      </c>
      <c r="CI7" vm="562">
        <f ca="1"/>
        <v>180.75</v>
      </c>
      <c r="CJ7" vm="563">
        <f ca="1"/>
        <v>182.15</v>
      </c>
      <c r="CK7" vm="564">
        <f ca="1"/>
        <v>182.02</v>
      </c>
      <c r="CL7" vm="565">
        <f ca="1"/>
        <v>179.32</v>
      </c>
      <c r="CM7" vm="566">
        <f ca="1"/>
        <v>176.44</v>
      </c>
      <c r="CN7" vm="567">
        <f ca="1"/>
        <v>178.34</v>
      </c>
      <c r="CO7" vm="568">
        <f ca="1"/>
        <v>179.34</v>
      </c>
      <c r="CP7" vm="538">
        <f ca="1"/>
        <v>181.28</v>
      </c>
      <c r="CQ7" vm="569">
        <f ca="1"/>
        <v>185</v>
      </c>
      <c r="CR7" vm="570">
        <f ca="1"/>
        <v>184.3</v>
      </c>
      <c r="CS7" vm="571">
        <f ca="1"/>
        <v>187.06</v>
      </c>
      <c r="CT7" vm="572">
        <f ca="1"/>
        <v>187.23</v>
      </c>
      <c r="CU7" vm="573">
        <f ca="1"/>
        <v>186.89</v>
      </c>
      <c r="CV7" vm="574">
        <f ca="1"/>
        <v>183.83</v>
      </c>
      <c r="CW7" vm="575">
        <f ca="1"/>
        <v>183.66</v>
      </c>
      <c r="CX7" vm="576">
        <f ca="1"/>
        <v>184.06</v>
      </c>
      <c r="CY7" vm="577">
        <f ca="1"/>
        <v>182.81</v>
      </c>
      <c r="CZ7" vm="578">
        <f ca="1"/>
        <v>186.1</v>
      </c>
      <c r="DA7" vm="579">
        <f ca="1"/>
        <v>189.08</v>
      </c>
      <c r="DB7" vm="580">
        <f ca="1"/>
        <v>185.57</v>
      </c>
      <c r="DC7" vm="581">
        <f ca="1"/>
        <v>186.34</v>
      </c>
      <c r="DD7" vm="582">
        <f ca="1"/>
        <v>193.61</v>
      </c>
      <c r="DE7" vm="583">
        <f ca="1"/>
        <v>197.85</v>
      </c>
      <c r="DF7" vm="584">
        <f ca="1"/>
        <v>193.25</v>
      </c>
      <c r="DG7" vm="585">
        <f ca="1"/>
        <v>197.2</v>
      </c>
      <c r="DH7" vm="586">
        <f ca="1"/>
        <v>200</v>
      </c>
      <c r="DI7" vm="587">
        <f ca="1"/>
        <v>197.59</v>
      </c>
      <c r="DJ7" vm="586">
        <f ca="1"/>
        <v>200</v>
      </c>
      <c r="DK7" vm="588">
        <f ca="1"/>
        <v>199.29</v>
      </c>
      <c r="DL7" vm="589">
        <f ca="1"/>
        <v>199.34</v>
      </c>
      <c r="DM7" vm="590">
        <f ca="1"/>
        <v>199.79</v>
      </c>
      <c r="DN7" vm="591">
        <f ca="1"/>
        <v>195.05</v>
      </c>
      <c r="DO7" vm="592">
        <f ca="1"/>
        <v>194.49</v>
      </c>
      <c r="DP7" vm="593">
        <f ca="1"/>
        <v>192.72</v>
      </c>
      <c r="DQ7" vm="594">
        <f ca="1"/>
        <v>193.02</v>
      </c>
      <c r="DR7" vm="595">
        <f ca="1"/>
        <v>187.93</v>
      </c>
      <c r="DS7" vm="596">
        <f ca="1"/>
        <v>183.75</v>
      </c>
      <c r="DT7" vm="560">
        <f ca="1"/>
        <v>183.13</v>
      </c>
      <c r="DU7" vm="597">
        <f ca="1"/>
        <v>182.55</v>
      </c>
      <c r="DV7" vm="598">
        <f ca="1"/>
        <v>186.41</v>
      </c>
      <c r="DW7" vm="599">
        <f ca="1"/>
        <v>180.83</v>
      </c>
      <c r="DX7" vm="600">
        <f ca="1"/>
        <v>179.85</v>
      </c>
      <c r="DY7" vm="601">
        <f ca="1"/>
        <v>182.5</v>
      </c>
      <c r="DZ7" vm="602">
        <f ca="1"/>
        <v>183.2</v>
      </c>
      <c r="EA7" vm="603">
        <f ca="1"/>
        <v>181.71</v>
      </c>
      <c r="EB7" vm="604">
        <f ca="1"/>
        <v>186.98</v>
      </c>
      <c r="EC7" vm="605">
        <f ca="1"/>
        <v>184.07</v>
      </c>
      <c r="ED7" vm="304">
        <f ca="1"/>
        <v>167.9</v>
      </c>
      <c r="EE7" vm="606">
        <f ca="1"/>
        <v>161.02000000000001</v>
      </c>
      <c r="EF7" vm="607">
        <f ca="1"/>
        <v>161.93</v>
      </c>
      <c r="EG7" vm="608">
        <f ca="1"/>
        <v>162.77000000000001</v>
      </c>
      <c r="EH7" vm="423">
        <f ca="1"/>
        <v>165.8</v>
      </c>
      <c r="EI7" vm="609">
        <f ca="1"/>
        <v>166.94</v>
      </c>
      <c r="EJ7" vm="610">
        <f ca="1"/>
        <v>166.8</v>
      </c>
      <c r="EK7" vm="611">
        <f ca="1"/>
        <v>170.23</v>
      </c>
      <c r="EL7" vm="612">
        <f ca="1"/>
        <v>170.1</v>
      </c>
      <c r="EM7" vm="613">
        <f ca="1"/>
        <v>177.59</v>
      </c>
      <c r="EN7" vm="614">
        <f ca="1"/>
        <v>177.06</v>
      </c>
      <c r="EO7" vm="509">
        <f ca="1"/>
        <v>178.22</v>
      </c>
      <c r="EP7" vm="615">
        <f ca="1"/>
        <v>178.88</v>
      </c>
      <c r="EQ7" vm="616">
        <f ca="1"/>
        <v>180.11</v>
      </c>
      <c r="ER7" vm="617">
        <f ca="1"/>
        <v>176.13</v>
      </c>
      <c r="ES7" vm="618">
        <f ca="1"/>
        <v>177.04</v>
      </c>
      <c r="ET7" vm="619">
        <f ca="1"/>
        <v>175.5</v>
      </c>
      <c r="EU7" vm="620">
        <f ca="1"/>
        <v>173.12</v>
      </c>
      <c r="EV7" vm="621">
        <f ca="1"/>
        <v>170.8</v>
      </c>
      <c r="EW7" vm="622">
        <f ca="1"/>
        <v>172.12</v>
      </c>
      <c r="EX7" vm="623">
        <f ca="1"/>
        <v>178.5</v>
      </c>
      <c r="EY7" vm="624">
        <f ca="1"/>
        <v>176.25</v>
      </c>
      <c r="EZ7" vm="625">
        <f ca="1"/>
        <v>173.33</v>
      </c>
      <c r="FA7" vm="626">
        <f ca="1"/>
        <v>177.89</v>
      </c>
      <c r="FB7" vm="627">
        <f ca="1"/>
        <v>171.39</v>
      </c>
      <c r="FC7" vm="628">
        <f ca="1"/>
        <v>175.4</v>
      </c>
      <c r="FD7" vm="629">
        <f ca="1"/>
        <v>179.55</v>
      </c>
      <c r="FE7" vm="630">
        <f ca="1"/>
        <v>184.52</v>
      </c>
      <c r="FF7" vm="631">
        <f ca="1"/>
        <v>187</v>
      </c>
      <c r="FG7" vm="632">
        <f ca="1"/>
        <v>186.49</v>
      </c>
      <c r="FH7" vm="633">
        <f ca="1"/>
        <v>184.89</v>
      </c>
      <c r="FI7" vm="634">
        <f ca="1"/>
        <v>186.88</v>
      </c>
      <c r="FJ7" vm="635">
        <f ca="1"/>
        <v>186.43</v>
      </c>
      <c r="FK7" vm="636">
        <f ca="1"/>
        <v>189.87</v>
      </c>
      <c r="FL7" vm="637">
        <f ca="1"/>
        <v>191.6</v>
      </c>
      <c r="FM7" vm="638">
        <f ca="1"/>
        <v>193.88</v>
      </c>
      <c r="FN7" vm="639">
        <f ca="1"/>
        <v>193.96</v>
      </c>
      <c r="FO7" vm="640">
        <f ca="1"/>
        <v>192.53</v>
      </c>
      <c r="FP7" vm="641">
        <f ca="1"/>
        <v>191.16</v>
      </c>
      <c r="FQ7" vm="642">
        <f ca="1"/>
        <v>187.97</v>
      </c>
      <c r="FR7" vm="643">
        <f ca="1"/>
        <v>186.33</v>
      </c>
      <c r="FS7" vm="644">
        <f ca="1"/>
        <v>185.13</v>
      </c>
      <c r="FT7" vm="645">
        <f ca="1"/>
        <v>184.76</v>
      </c>
      <c r="FU7" vm="646">
        <f ca="1"/>
        <v>181.96</v>
      </c>
      <c r="FV7" vm="647">
        <f ca="1"/>
        <v>186.51</v>
      </c>
      <c r="FW7" vm="648">
        <f ca="1"/>
        <v>180.8</v>
      </c>
      <c r="FX7" vm="649">
        <f ca="1"/>
        <v>182.72</v>
      </c>
      <c r="FY7" vm="650">
        <f ca="1"/>
        <v>185.17</v>
      </c>
      <c r="FZ7" vm="651">
        <f ca="1"/>
        <v>186.65</v>
      </c>
      <c r="GA7" vm="652">
        <f ca="1"/>
        <v>188.82</v>
      </c>
      <c r="GB7" vm="653">
        <f ca="1"/>
        <v>187.54</v>
      </c>
      <c r="GC7" vm="654">
        <f ca="1"/>
        <v>187.69</v>
      </c>
      <c r="GD7" vm="573">
        <f ca="1"/>
        <v>186.89</v>
      </c>
      <c r="GE7" vm="655">
        <f ca="1"/>
        <v>187.53</v>
      </c>
      <c r="GF7" vm="656">
        <f ca="1"/>
        <v>188.99</v>
      </c>
      <c r="GG7" vm="657">
        <f ca="1"/>
        <v>189.07</v>
      </c>
      <c r="GH7" vm="464">
        <f ca="1"/>
        <v>189.7</v>
      </c>
      <c r="GI7" vm="658">
        <f ca="1"/>
        <v>184.71</v>
      </c>
      <c r="GJ7" vm="659">
        <f ca="1"/>
        <v>186.38</v>
      </c>
      <c r="GK7" vm="660">
        <f ca="1"/>
        <v>187.83</v>
      </c>
      <c r="GL7" vm="661">
        <f ca="1"/>
        <v>188.39</v>
      </c>
      <c r="GM7" vm="662">
        <f ca="1"/>
        <v>190.83</v>
      </c>
      <c r="GN7" vm="663">
        <f ca="1"/>
        <v>192.73</v>
      </c>
      <c r="GO7" vm="664">
        <f ca="1"/>
        <v>186.4</v>
      </c>
      <c r="GP7" vm="665">
        <f ca="1"/>
        <v>197.93</v>
      </c>
      <c r="GQ7" vm="666">
        <f ca="1"/>
        <v>195.78</v>
      </c>
      <c r="GR7" vm="667">
        <f ca="1"/>
        <v>199.5</v>
      </c>
      <c r="GS7" vm="668">
        <f ca="1"/>
        <v>207.09</v>
      </c>
      <c r="GT7" vm="669">
        <f ca="1"/>
        <v>210.05</v>
      </c>
      <c r="GU7" vm="670">
        <f ca="1"/>
        <v>208.18</v>
      </c>
      <c r="GV7" vm="671">
        <f ca="1"/>
        <v>206.84</v>
      </c>
      <c r="GW7" vm="672">
        <f ca="1"/>
        <v>208.91</v>
      </c>
      <c r="GX7" vm="673">
        <f ca="1"/>
        <v>214.1</v>
      </c>
      <c r="GY7" vm="674">
        <f ca="1"/>
        <v>211.48</v>
      </c>
      <c r="GZ7" vm="675">
        <f ca="1"/>
        <v>202.61</v>
      </c>
      <c r="HA7" vm="676">
        <f ca="1"/>
        <v>201.7</v>
      </c>
      <c r="HB7" vm="677">
        <f ca="1"/>
        <v>204.61</v>
      </c>
      <c r="HC7" vm="678">
        <f ca="1"/>
        <v>202.88</v>
      </c>
      <c r="HD7" vm="679">
        <f ca="1"/>
        <v>198.38</v>
      </c>
      <c r="HE7" vm="462">
        <f ca="1"/>
        <v>197.12</v>
      </c>
      <c r="HF7" vm="680">
        <f ca="1"/>
        <v>201.45</v>
      </c>
      <c r="HG7" vm="681">
        <f ca="1"/>
        <v>207.86</v>
      </c>
      <c r="HH7" vm="682">
        <f ca="1"/>
        <v>205.74</v>
      </c>
      <c r="HI7" vm="683">
        <f ca="1"/>
        <v>207.89</v>
      </c>
      <c r="HJ7" vm="684">
        <f ca="1"/>
        <v>210.71</v>
      </c>
      <c r="HK7" vm="685">
        <f ca="1"/>
        <v>213.44</v>
      </c>
      <c r="HL7" vm="686">
        <f ca="1"/>
        <v>218.16</v>
      </c>
      <c r="HM7" vm="687">
        <f ca="1"/>
        <v>220.55</v>
      </c>
      <c r="HN7" vm="688">
        <f ca="1"/>
        <v>227.03</v>
      </c>
      <c r="HO7" vm="689">
        <f ca="1"/>
        <v>226.09</v>
      </c>
      <c r="HP7" vm="690">
        <f ca="1"/>
        <v>225.04</v>
      </c>
      <c r="HQ7" vm="691">
        <f ca="1"/>
        <v>230.26</v>
      </c>
      <c r="HR7" vm="692">
        <f ca="1"/>
        <v>228.97</v>
      </c>
      <c r="HS7" vm="693">
        <f ca="1"/>
        <v>227.46</v>
      </c>
      <c r="HT7" vm="694">
        <f ca="1"/>
        <v>232.93</v>
      </c>
      <c r="HU7" vm="695">
        <f ca="1"/>
        <v>231.15</v>
      </c>
      <c r="HV7" vm="696">
        <f ca="1"/>
        <v>220.52</v>
      </c>
      <c r="HW7" vm="697">
        <f ca="1"/>
        <v>223.29</v>
      </c>
      <c r="HX7" vm="698">
        <f ca="1"/>
        <v>224.92</v>
      </c>
      <c r="HY7" vm="699">
        <f ca="1"/>
        <v>225.06</v>
      </c>
      <c r="HZ7" vm="700">
        <f ca="1"/>
        <v>229.05</v>
      </c>
      <c r="IA7" vm="701">
        <f ca="1"/>
        <v>227.05</v>
      </c>
      <c r="IB7" vm="702">
        <f ca="1"/>
        <v>223.75</v>
      </c>
      <c r="IC7" vm="703">
        <f ca="1"/>
        <v>221.3</v>
      </c>
      <c r="ID7" vm="704">
        <f ca="1"/>
        <v>219.39</v>
      </c>
      <c r="IE7" vm="705">
        <f ca="1"/>
        <v>220.22</v>
      </c>
      <c r="IF7" vm="706">
        <f ca="1"/>
        <v>224.19</v>
      </c>
      <c r="IG7" vm="707">
        <f ca="1"/>
        <v>227.61</v>
      </c>
      <c r="IH7" vm="708">
        <f ca="1"/>
        <v>222.11</v>
      </c>
      <c r="II7" vm="709">
        <f ca="1"/>
        <v>222.13</v>
      </c>
      <c r="IJ7" vm="710">
        <f ca="1"/>
        <v>218.94</v>
      </c>
      <c r="IK7" vm="711">
        <f ca="1"/>
        <v>218.46</v>
      </c>
      <c r="IL7" vm="712">
        <f ca="1"/>
        <v>217.76</v>
      </c>
      <c r="IM7" vm="713">
        <f ca="1"/>
        <v>223.35</v>
      </c>
      <c r="IN7" vm="714">
        <f ca="1"/>
        <v>220.66</v>
      </c>
      <c r="IO7" vm="715">
        <f ca="1"/>
        <v>225.94</v>
      </c>
      <c r="IP7" vm="716">
        <f ca="1"/>
        <v>230.71</v>
      </c>
      <c r="IQ7" vm="717">
        <f ca="1"/>
        <v>235.01</v>
      </c>
      <c r="IR7" vm="718">
        <f ca="1"/>
        <v>235.42</v>
      </c>
      <c r="IS7" vm="719">
        <f ca="1"/>
        <v>234.85</v>
      </c>
      <c r="IT7" vm="718">
        <f ca="1"/>
        <v>235.42</v>
      </c>
      <c r="IU7" vm="720">
        <f ca="1"/>
        <v>238.15</v>
      </c>
      <c r="IV7" vm="721">
        <f ca="1"/>
        <v>237.07</v>
      </c>
      <c r="IW7" vm="722">
        <f ca="1"/>
        <v>234.64</v>
      </c>
      <c r="IX7" vm="723">
        <f ca="1"/>
        <v>237.68</v>
      </c>
      <c r="IY7" vm="724">
        <f ca="1"/>
        <v>237.42</v>
      </c>
      <c r="IZ7" vm="725">
        <f ca="1"/>
        <v>242.06</v>
      </c>
      <c r="JA7" vm="726">
        <f ca="1"/>
        <v>236.17</v>
      </c>
      <c r="JB7" vm="727">
        <f ca="1"/>
        <v>238.83</v>
      </c>
      <c r="JC7" vm="728">
        <f ca="1"/>
        <v>229.15</v>
      </c>
      <c r="JD7" vm="729">
        <f ca="1"/>
        <v>233.14</v>
      </c>
      <c r="JE7" vm="730">
        <f ca="1"/>
        <v>232.76</v>
      </c>
      <c r="JF7" vm="731">
        <f ca="1"/>
        <v>228.93</v>
      </c>
      <c r="JG7" vm="732">
        <f ca="1"/>
        <v>230.37</v>
      </c>
      <c r="JH7" vm="733">
        <f ca="1"/>
        <v>228.68</v>
      </c>
      <c r="JI7" vm="734">
        <f ca="1"/>
        <v>226.65</v>
      </c>
    </row>
    <row r="8" spans="1:295" x14ac:dyDescent="0.45">
      <c r="A8" s="47" t="s">
        <v>39</v>
      </c>
      <c r="B8" s="48" t="e" vm="6">
        <v>#VALUE!</v>
      </c>
      <c r="C8" s="48" t="str">
        <f ca="1"/>
        <v>Automobiles &amp; Auto Parts</v>
      </c>
      <c r="D8" s="48">
        <v>850</v>
      </c>
      <c r="E8" s="59">
        <f ca="1"/>
        <v>354.11</v>
      </c>
      <c r="F8" s="60">
        <f ca="1"/>
        <v>300993.5</v>
      </c>
      <c r="G8" s="44">
        <f ca="1"/>
        <v>-1470.4999999999673</v>
      </c>
      <c r="H8" s="45">
        <f ca="1"/>
        <v>-4.8617356115106839E-3</v>
      </c>
      <c r="I8" s="61">
        <f ca="1"/>
        <v>-108842.5</v>
      </c>
      <c r="J8" s="48"/>
      <c r="K8" s="48"/>
      <c r="L8" s="48"/>
      <c r="M8" s="48"/>
      <c r="N8" s="62"/>
      <c r="O8" s="48"/>
      <c r="P8" s="63"/>
      <c r="T8" cm="1" vm="735">
        <f t="array" aca="1" ref="T8:JI8" ca="1">TRANSPOSE(_xlfn.STOCKHISTORY(KX32,TODAY()-365,TODAY(),0,0,1))</f>
        <v>181.56</v>
      </c>
      <c r="U8" vm="736">
        <f ca="1"/>
        <v>182.32</v>
      </c>
      <c r="V8" vm="737">
        <f ca="1"/>
        <v>184.37</v>
      </c>
      <c r="W8" vm="738">
        <f ca="1"/>
        <v>182.52</v>
      </c>
      <c r="X8" vm="739">
        <f ca="1"/>
        <v>181.16</v>
      </c>
      <c r="Y8" vm="740">
        <f ca="1"/>
        <v>182.63</v>
      </c>
      <c r="Z8" vm="741">
        <f ca="1"/>
        <v>181.42</v>
      </c>
      <c r="AA8" vm="562">
        <f ca="1"/>
        <v>180.75</v>
      </c>
      <c r="AB8" vm="742">
        <f ca="1"/>
        <v>179.66</v>
      </c>
      <c r="AC8" vm="743">
        <f ca="1"/>
        <v>175.1</v>
      </c>
      <c r="AD8" vm="744">
        <f ca="1"/>
        <v>170.12</v>
      </c>
      <c r="AE8" vm="745">
        <f ca="1"/>
        <v>169.12</v>
      </c>
      <c r="AF8" vm="746">
        <f ca="1"/>
        <v>169</v>
      </c>
      <c r="AG8" vm="747">
        <f ca="1"/>
        <v>170.73</v>
      </c>
      <c r="AH8" vm="748">
        <f ca="1"/>
        <v>172.75</v>
      </c>
      <c r="AI8" vm="749">
        <f ca="1"/>
        <v>173.23</v>
      </c>
      <c r="AJ8" vm="366">
        <f ca="1"/>
        <v>171.13</v>
      </c>
      <c r="AK8" vm="750">
        <f ca="1"/>
        <v>173</v>
      </c>
      <c r="AL8" vm="751">
        <f ca="1"/>
        <v>172.62</v>
      </c>
      <c r="AM8" vm="752">
        <f ca="1"/>
        <v>173.72</v>
      </c>
      <c r="AN8" vm="753">
        <f ca="1"/>
        <v>176.08</v>
      </c>
      <c r="AO8" vm="754">
        <f ca="1"/>
        <v>178.67</v>
      </c>
      <c r="AP8" vm="755">
        <f ca="1"/>
        <v>171.37</v>
      </c>
      <c r="AQ8" vm="756">
        <f ca="1"/>
        <v>172.28</v>
      </c>
      <c r="AR8" vm="757">
        <f ca="1"/>
        <v>170.85</v>
      </c>
      <c r="AS8" vm="758">
        <f ca="1"/>
        <v>169.71</v>
      </c>
      <c r="AT8" vm="759">
        <f ca="1"/>
        <v>173.31</v>
      </c>
      <c r="AU8" vm="760">
        <f ca="1"/>
        <v>171.48</v>
      </c>
      <c r="AV8" vm="761">
        <f ca="1"/>
        <v>170.03</v>
      </c>
      <c r="AW8" vm="762">
        <f ca="1"/>
        <v>168.84</v>
      </c>
      <c r="AX8" vm="763">
        <f ca="1"/>
        <v>169.65</v>
      </c>
      <c r="AY8" vm="764">
        <f ca="1"/>
        <v>168.82</v>
      </c>
      <c r="AZ8" vm="765">
        <f ca="1"/>
        <v>169.58</v>
      </c>
      <c r="BA8" vm="766">
        <f ca="1"/>
        <v>168.45</v>
      </c>
      <c r="BB8" vm="767">
        <f ca="1"/>
        <v>169.67</v>
      </c>
      <c r="BC8" vm="768">
        <f ca="1"/>
        <v>167.78</v>
      </c>
      <c r="BD8" vm="769">
        <f ca="1"/>
        <v>175.04</v>
      </c>
      <c r="BE8" vm="770">
        <f ca="1"/>
        <v>176.55</v>
      </c>
      <c r="BF8" vm="431">
        <f ca="1"/>
        <v>172.69</v>
      </c>
      <c r="BG8" vm="771">
        <f ca="1"/>
        <v>169.38</v>
      </c>
      <c r="BH8" vm="772">
        <f ca="1"/>
        <v>168</v>
      </c>
      <c r="BI8" vm="773">
        <f ca="1"/>
        <v>167.04</v>
      </c>
      <c r="BJ8" vm="774">
        <f ca="1"/>
        <v>165</v>
      </c>
      <c r="BK8" vm="775">
        <f ca="1"/>
        <v>165.84</v>
      </c>
      <c r="BL8" vm="419">
        <f ca="1"/>
        <v>166.9</v>
      </c>
      <c r="BM8" vm="776">
        <f ca="1"/>
        <v>169.02</v>
      </c>
      <c r="BN8" vm="777">
        <f ca="1"/>
        <v>169.89</v>
      </c>
      <c r="BO8" vm="778">
        <f ca="1"/>
        <v>169.3</v>
      </c>
      <c r="BP8" vm="779">
        <f ca="1"/>
        <v>173.5</v>
      </c>
      <c r="BQ8" vm="780">
        <f ca="1"/>
        <v>170.33</v>
      </c>
      <c r="BR8" vm="778">
        <f ca="1"/>
        <v>169.3</v>
      </c>
      <c r="BS8" vm="781">
        <f ca="1"/>
        <v>173.03</v>
      </c>
      <c r="BT8" vm="782">
        <f ca="1"/>
        <v>183.38</v>
      </c>
      <c r="BU8" vm="603">
        <f ca="1"/>
        <v>181.71</v>
      </c>
      <c r="BV8" vm="783">
        <f ca="1"/>
        <v>182.4</v>
      </c>
      <c r="BW8" vm="784">
        <f ca="1"/>
        <v>182.74</v>
      </c>
      <c r="BX8" vm="785">
        <f ca="1"/>
        <v>184.57</v>
      </c>
      <c r="BY8" vm="786">
        <f ca="1"/>
        <v>183.05</v>
      </c>
      <c r="BZ8" vm="787">
        <f ca="1"/>
        <v>186.28</v>
      </c>
      <c r="CA8" vm="788">
        <f ca="1"/>
        <v>187.43</v>
      </c>
      <c r="CB8" vm="789">
        <f ca="1"/>
        <v>189.72</v>
      </c>
      <c r="CC8" vm="790">
        <f ca="1"/>
        <v>189.84</v>
      </c>
      <c r="CD8" vm="636">
        <f ca="1"/>
        <v>189.87</v>
      </c>
      <c r="CE8" vm="791">
        <f ca="1"/>
        <v>191.04</v>
      </c>
      <c r="CF8" vm="792">
        <f ca="1"/>
        <v>192.35</v>
      </c>
      <c r="CG8" vm="793">
        <f ca="1"/>
        <v>190.9</v>
      </c>
      <c r="CH8" vm="634">
        <f ca="1"/>
        <v>186.88</v>
      </c>
      <c r="CI8" vm="794">
        <f ca="1"/>
        <v>189.98</v>
      </c>
      <c r="CJ8" vm="795">
        <f ca="1"/>
        <v>189.99</v>
      </c>
      <c r="CK8" vm="796">
        <f ca="1"/>
        <v>190.29</v>
      </c>
      <c r="CL8" vm="797">
        <f ca="1"/>
        <v>191.29</v>
      </c>
      <c r="CM8" vm="798">
        <f ca="1"/>
        <v>192.25</v>
      </c>
      <c r="CN8" vm="799">
        <f ca="1"/>
        <v>194.03</v>
      </c>
      <c r="CO8" vm="800">
        <f ca="1"/>
        <v>194.35</v>
      </c>
      <c r="CP8" vm="801">
        <f ca="1"/>
        <v>195.87</v>
      </c>
      <c r="CQ8" vm="802">
        <f ca="1"/>
        <v>194.48</v>
      </c>
      <c r="CR8" vm="803">
        <f ca="1"/>
        <v>196.89</v>
      </c>
      <c r="CS8" vm="804">
        <f ca="1"/>
        <v>193.12</v>
      </c>
      <c r="CT8" vm="805">
        <f ca="1"/>
        <v>207.15</v>
      </c>
      <c r="CU8" vm="806">
        <f ca="1"/>
        <v>213.07</v>
      </c>
      <c r="CV8" vm="807">
        <f ca="1"/>
        <v>214.24</v>
      </c>
      <c r="CW8" vm="808">
        <f ca="1"/>
        <v>212.49</v>
      </c>
      <c r="CX8" vm="809">
        <f ca="1"/>
        <v>216.67</v>
      </c>
      <c r="CY8" vm="810">
        <f ca="1"/>
        <v>214.29</v>
      </c>
      <c r="CZ8" vm="811">
        <f ca="1"/>
        <v>209.68</v>
      </c>
      <c r="DA8" vm="812">
        <f ca="1"/>
        <v>207.49</v>
      </c>
      <c r="DB8" vm="813">
        <f ca="1"/>
        <v>208.14</v>
      </c>
      <c r="DC8" vm="814">
        <f ca="1"/>
        <v>209.07</v>
      </c>
      <c r="DD8" vm="815">
        <f ca="1"/>
        <v>213.25</v>
      </c>
      <c r="DE8" vm="673">
        <f ca="1"/>
        <v>214.1</v>
      </c>
      <c r="DF8" vm="816">
        <f ca="1"/>
        <v>210.62</v>
      </c>
      <c r="DG8" vm="817">
        <f ca="1"/>
        <v>216.75</v>
      </c>
      <c r="DH8" vm="818">
        <f ca="1"/>
        <v>220.27</v>
      </c>
      <c r="DI8" vm="819">
        <f ca="1"/>
        <v>221.55</v>
      </c>
      <c r="DJ8" vm="820">
        <f ca="1"/>
        <v>226.34</v>
      </c>
      <c r="DK8" vm="821">
        <f ca="1"/>
        <v>227.82</v>
      </c>
      <c r="DL8" vm="733">
        <f ca="1"/>
        <v>228.68</v>
      </c>
      <c r="DM8" vm="822">
        <f ca="1"/>
        <v>232.98</v>
      </c>
      <c r="DN8" vm="823">
        <f ca="1"/>
        <v>227.57</v>
      </c>
      <c r="DO8" vm="824">
        <f ca="1"/>
        <v>230.54</v>
      </c>
      <c r="DP8" vm="825">
        <f ca="1"/>
        <v>234.4</v>
      </c>
      <c r="DQ8" vm="826">
        <f ca="1"/>
        <v>234.82</v>
      </c>
      <c r="DR8" vm="827">
        <f ca="1"/>
        <v>228.88</v>
      </c>
      <c r="DS8" vm="828">
        <f ca="1"/>
        <v>224.18</v>
      </c>
      <c r="DT8" vm="829">
        <f ca="1"/>
        <v>224.31</v>
      </c>
      <c r="DU8" vm="830">
        <f ca="1"/>
        <v>223.96</v>
      </c>
      <c r="DV8" vm="831">
        <f ca="1"/>
        <v>225.01</v>
      </c>
      <c r="DW8" vm="832">
        <f ca="1"/>
        <v>218.54</v>
      </c>
      <c r="DX8" vm="833">
        <f ca="1"/>
        <v>217.49</v>
      </c>
      <c r="DY8" vm="834">
        <f ca="1"/>
        <v>217.96</v>
      </c>
      <c r="DZ8" vm="835">
        <f ca="1"/>
        <v>218.24</v>
      </c>
      <c r="EA8" vm="836">
        <f ca="1"/>
        <v>218.8</v>
      </c>
      <c r="EB8" vm="837">
        <f ca="1"/>
        <v>222.08</v>
      </c>
      <c r="EC8" vm="838">
        <f ca="1"/>
        <v>218.36</v>
      </c>
      <c r="ED8" vm="839">
        <f ca="1"/>
        <v>219.86</v>
      </c>
      <c r="EE8" vm="840">
        <f ca="1"/>
        <v>209.27</v>
      </c>
      <c r="EF8" vm="841">
        <f ca="1"/>
        <v>207.23</v>
      </c>
      <c r="EG8" vm="842">
        <f ca="1"/>
        <v>209.82</v>
      </c>
      <c r="EH8" vm="843">
        <f ca="1"/>
        <v>213.31</v>
      </c>
      <c r="EI8" vm="844">
        <f ca="1"/>
        <v>216.24</v>
      </c>
      <c r="EJ8" vm="845">
        <f ca="1"/>
        <v>217.53</v>
      </c>
      <c r="EK8" vm="846">
        <f ca="1"/>
        <v>221.27</v>
      </c>
      <c r="EL8" vm="847">
        <f ca="1"/>
        <v>221.72</v>
      </c>
      <c r="EM8" vm="848">
        <f ca="1"/>
        <v>224.72</v>
      </c>
      <c r="EN8" vm="849">
        <f ca="1"/>
        <v>226.05</v>
      </c>
      <c r="EO8" vm="850">
        <f ca="1"/>
        <v>225.89</v>
      </c>
      <c r="EP8" vm="851">
        <f ca="1"/>
        <v>226.51</v>
      </c>
      <c r="EQ8" vm="852">
        <f ca="1"/>
        <v>226.4</v>
      </c>
      <c r="ER8" vm="853">
        <f ca="1"/>
        <v>224.53</v>
      </c>
      <c r="ES8" vm="854">
        <f ca="1"/>
        <v>226.84</v>
      </c>
      <c r="ET8" vm="855">
        <f ca="1"/>
        <v>227.18</v>
      </c>
      <c r="EU8" vm="856">
        <f ca="1"/>
        <v>228.03</v>
      </c>
      <c r="EV8" vm="857">
        <f ca="1"/>
        <v>226.49</v>
      </c>
      <c r="EW8" vm="858">
        <f ca="1"/>
        <v>229.79</v>
      </c>
      <c r="EX8" vm="859">
        <f ca="1"/>
        <v>229</v>
      </c>
      <c r="EY8" vm="860">
        <f ca="1"/>
        <v>222.77</v>
      </c>
      <c r="EZ8" vm="861">
        <f ca="1"/>
        <v>220.85</v>
      </c>
      <c r="FA8" vm="862">
        <f ca="1"/>
        <v>222.38</v>
      </c>
      <c r="FB8" vm="863">
        <f ca="1"/>
        <v>220.82</v>
      </c>
      <c r="FC8" vm="864">
        <f ca="1"/>
        <v>220.91</v>
      </c>
      <c r="FD8" vm="865">
        <f ca="1"/>
        <v>220.11</v>
      </c>
      <c r="FE8" vm="866">
        <f ca="1"/>
        <v>222.66</v>
      </c>
      <c r="FF8" vm="860">
        <f ca="1"/>
        <v>222.77</v>
      </c>
      <c r="FG8" vm="867">
        <f ca="1"/>
        <v>222.5</v>
      </c>
      <c r="FH8" vm="868">
        <f ca="1"/>
        <v>216.32</v>
      </c>
      <c r="FI8" vm="869">
        <f ca="1"/>
        <v>216.79</v>
      </c>
      <c r="FJ8" vm="870">
        <f ca="1"/>
        <v>220.69</v>
      </c>
      <c r="FK8" vm="871">
        <f ca="1"/>
        <v>228.87</v>
      </c>
      <c r="FL8" vm="872">
        <f ca="1"/>
        <v>228.2</v>
      </c>
      <c r="FM8" vm="873">
        <f ca="1"/>
        <v>226.47</v>
      </c>
      <c r="FN8" vm="874">
        <f ca="1"/>
        <v>227.37</v>
      </c>
      <c r="FO8" vm="875">
        <f ca="1"/>
        <v>226.37</v>
      </c>
      <c r="FP8" vm="876">
        <f ca="1"/>
        <v>227.52</v>
      </c>
      <c r="FQ8" vm="877">
        <f ca="1"/>
        <v>227.79</v>
      </c>
      <c r="FR8" vm="878">
        <f ca="1"/>
        <v>233</v>
      </c>
      <c r="FS8" vm="879">
        <f ca="1"/>
        <v>226.21</v>
      </c>
      <c r="FT8" vm="880">
        <f ca="1"/>
        <v>226.78</v>
      </c>
      <c r="FU8" vm="881">
        <f ca="1"/>
        <v>225.67</v>
      </c>
      <c r="FV8" vm="882">
        <f ca="1"/>
        <v>226.8</v>
      </c>
      <c r="FW8" vm="883">
        <f ca="1"/>
        <v>221.69</v>
      </c>
      <c r="FX8" vm="884">
        <f ca="1"/>
        <v>225.77</v>
      </c>
      <c r="FY8" vm="885">
        <f ca="1"/>
        <v>229.54</v>
      </c>
      <c r="FZ8" vm="886">
        <f ca="1"/>
        <v>229.04</v>
      </c>
      <c r="GA8" vm="887">
        <f ca="1"/>
        <v>227.55</v>
      </c>
      <c r="GB8" vm="888">
        <f ca="1"/>
        <v>231.3</v>
      </c>
      <c r="GC8" vm="889">
        <f ca="1"/>
        <v>233.85</v>
      </c>
      <c r="GD8" vm="890">
        <f ca="1"/>
        <v>231.78</v>
      </c>
      <c r="GE8" vm="891">
        <f ca="1"/>
        <v>232.15</v>
      </c>
      <c r="GF8" vm="892">
        <f ca="1"/>
        <v>235</v>
      </c>
      <c r="GG8" vm="893">
        <f ca="1"/>
        <v>236.48</v>
      </c>
      <c r="GH8" vm="894">
        <f ca="1"/>
        <v>235.86</v>
      </c>
      <c r="GI8" vm="895">
        <f ca="1"/>
        <v>230.76</v>
      </c>
      <c r="GJ8" vm="896">
        <f ca="1"/>
        <v>230.57</v>
      </c>
      <c r="GK8" vm="897">
        <f ca="1"/>
        <v>231.41</v>
      </c>
      <c r="GL8" vm="898">
        <f ca="1"/>
        <v>233.4</v>
      </c>
      <c r="GM8" vm="899">
        <f ca="1"/>
        <v>233.67</v>
      </c>
      <c r="GN8" vm="900">
        <f ca="1"/>
        <v>230.1</v>
      </c>
      <c r="GO8" vm="901">
        <f ca="1"/>
        <v>225.91</v>
      </c>
      <c r="GP8" vm="902">
        <f ca="1"/>
        <v>222.91</v>
      </c>
      <c r="GQ8" vm="903">
        <f ca="1"/>
        <v>222.01</v>
      </c>
      <c r="GR8" vm="904">
        <f ca="1"/>
        <v>223.45</v>
      </c>
      <c r="GS8" vm="905">
        <f ca="1"/>
        <v>222.72</v>
      </c>
      <c r="GT8" vm="906">
        <f ca="1"/>
        <v>227.48</v>
      </c>
      <c r="GU8" vm="907">
        <f ca="1"/>
        <v>226.96</v>
      </c>
      <c r="GV8" vm="908">
        <f ca="1"/>
        <v>224.23</v>
      </c>
      <c r="GW8" vm="908">
        <f ca="1"/>
        <v>224.23</v>
      </c>
      <c r="GX8" vm="909">
        <f ca="1"/>
        <v>225.12</v>
      </c>
      <c r="GY8" vm="910">
        <f ca="1"/>
        <v>228.22</v>
      </c>
      <c r="GZ8" vm="911">
        <f ca="1"/>
        <v>225</v>
      </c>
      <c r="HA8" vm="912">
        <f ca="1"/>
        <v>228.02</v>
      </c>
      <c r="HB8" vm="913">
        <f ca="1"/>
        <v>228.28</v>
      </c>
      <c r="HC8" vm="859">
        <f ca="1"/>
        <v>229</v>
      </c>
      <c r="HD8" vm="914">
        <f ca="1"/>
        <v>228.52</v>
      </c>
      <c r="HE8" vm="915">
        <f ca="1"/>
        <v>229.87</v>
      </c>
      <c r="HF8" vm="916">
        <f ca="1"/>
        <v>232.87</v>
      </c>
      <c r="HG8" vm="917">
        <f ca="1"/>
        <v>235.06</v>
      </c>
      <c r="HH8" vm="918">
        <f ca="1"/>
        <v>234.93</v>
      </c>
      <c r="HI8" vm="919">
        <f ca="1"/>
        <v>237.33</v>
      </c>
      <c r="HJ8" vm="920">
        <f ca="1"/>
        <v>239.59</v>
      </c>
      <c r="HK8" vm="921">
        <f ca="1"/>
        <v>242.65</v>
      </c>
      <c r="HL8" vm="922">
        <f ca="1"/>
        <v>243.01</v>
      </c>
      <c r="HM8" vm="923">
        <f ca="1"/>
        <v>243.04</v>
      </c>
      <c r="HN8" vm="924">
        <f ca="1"/>
        <v>242.84</v>
      </c>
      <c r="HO8" vm="925">
        <f ca="1"/>
        <v>246.75</v>
      </c>
      <c r="HP8" vm="926">
        <f ca="1"/>
        <v>247.77</v>
      </c>
      <c r="HQ8" vm="927">
        <f ca="1"/>
        <v>246.49</v>
      </c>
      <c r="HR8" vm="928">
        <f ca="1"/>
        <v>247.96</v>
      </c>
      <c r="HS8" vm="929">
        <f ca="1"/>
        <v>248.13</v>
      </c>
      <c r="HT8" vm="930">
        <f ca="1"/>
        <v>251.04</v>
      </c>
      <c r="HU8" vm="931">
        <f ca="1"/>
        <v>253.48</v>
      </c>
      <c r="HV8" vm="932">
        <f ca="1"/>
        <v>248.05</v>
      </c>
      <c r="HW8" vm="933">
        <f ca="1"/>
        <v>249.79</v>
      </c>
      <c r="HX8" vm="934">
        <f ca="1"/>
        <v>254.49</v>
      </c>
      <c r="HY8" vm="935">
        <f ca="1"/>
        <v>255.27</v>
      </c>
      <c r="HZ8" vm="936">
        <f ca="1"/>
        <v>258.2</v>
      </c>
      <c r="IA8" vm="937">
        <f ca="1"/>
        <v>259.02</v>
      </c>
      <c r="IB8" vm="938">
        <f ca="1"/>
        <v>255.59</v>
      </c>
      <c r="IC8" vm="939">
        <f ca="1"/>
        <v>252.2</v>
      </c>
      <c r="ID8" vm="940">
        <f ca="1"/>
        <v>250.42</v>
      </c>
      <c r="IE8" vm="941">
        <f ca="1"/>
        <v>243.85</v>
      </c>
      <c r="IF8" vm="942">
        <f ca="1"/>
        <v>243.36</v>
      </c>
      <c r="IG8" vm="943">
        <f ca="1"/>
        <v>245</v>
      </c>
      <c r="IH8" vm="944">
        <f ca="1"/>
        <v>242.21</v>
      </c>
      <c r="II8" vm="945">
        <f ca="1"/>
        <v>242.7</v>
      </c>
      <c r="IJ8" vm="946">
        <f ca="1"/>
        <v>236.85</v>
      </c>
      <c r="IK8" vm="825">
        <f ca="1"/>
        <v>234.4</v>
      </c>
      <c r="IL8" vm="947">
        <f ca="1"/>
        <v>233.28</v>
      </c>
      <c r="IM8" vm="948">
        <f ca="1"/>
        <v>237.87</v>
      </c>
      <c r="IN8" vm="949">
        <f ca="1"/>
        <v>228.26</v>
      </c>
      <c r="IO8" vm="950">
        <f ca="1"/>
        <v>229.98</v>
      </c>
      <c r="IP8" vm="951">
        <f ca="1"/>
        <v>222.64</v>
      </c>
      <c r="IQ8" vm="952">
        <f ca="1"/>
        <v>223.83</v>
      </c>
      <c r="IR8" vm="953">
        <f ca="1"/>
        <v>223.66</v>
      </c>
      <c r="IS8" vm="954">
        <f ca="1"/>
        <v>222.78</v>
      </c>
      <c r="IT8" vm="955">
        <f ca="1"/>
        <v>229.86</v>
      </c>
      <c r="IU8" vm="956">
        <f ca="1"/>
        <v>238.26</v>
      </c>
      <c r="IV8" vm="957">
        <f ca="1"/>
        <v>239.36</v>
      </c>
      <c r="IW8" vm="958">
        <f ca="1"/>
        <v>237.59</v>
      </c>
      <c r="IX8" vm="959">
        <f ca="1"/>
        <v>236</v>
      </c>
      <c r="IY8" vm="960">
        <f ca="1"/>
        <v>228.01</v>
      </c>
      <c r="IZ8" vm="961">
        <f ca="1"/>
        <v>232.8</v>
      </c>
      <c r="JA8" vm="962">
        <f ca="1"/>
        <v>232.47</v>
      </c>
      <c r="JB8" vm="963">
        <f ca="1"/>
        <v>233.22</v>
      </c>
      <c r="JC8" vm="964">
        <f ca="1"/>
        <v>227.63</v>
      </c>
      <c r="JD8" vm="965">
        <f ca="1"/>
        <v>227.65</v>
      </c>
      <c r="JE8" vm="966">
        <f ca="1"/>
        <v>232.62</v>
      </c>
      <c r="JF8" vm="967">
        <f ca="1"/>
        <v>236.87</v>
      </c>
      <c r="JG8" vm="968">
        <f ca="1"/>
        <v>241.53</v>
      </c>
      <c r="JH8" vm="969">
        <f ca="1"/>
        <v>244.6</v>
      </c>
      <c r="JI8" vm="970">
        <f ca="1"/>
        <v>244.47</v>
      </c>
    </row>
    <row r="9" spans="1:295" x14ac:dyDescent="0.45">
      <c r="T9" cm="1" vm="971">
        <f t="array" aca="1" ref="T9:JI9" ca="1">TRANSPOSE(_xlfn.STOCKHISTORY(KX33,TODAY()-365,TODAY(),0,0,1))</f>
        <v>471.75</v>
      </c>
      <c r="U9" vm="972">
        <f ca="1"/>
        <v>468.03</v>
      </c>
      <c r="V9" vm="973">
        <f ca="1"/>
        <v>486.13</v>
      </c>
      <c r="W9" vm="974">
        <f ca="1"/>
        <v>484.03</v>
      </c>
      <c r="X9" vm="975">
        <f ca="1"/>
        <v>481.74</v>
      </c>
      <c r="Y9" vm="976">
        <f ca="1"/>
        <v>487.05</v>
      </c>
      <c r="Z9" vm="977">
        <f ca="1"/>
        <v>484.02</v>
      </c>
      <c r="AA9" vm="978">
        <f ca="1"/>
        <v>490.13</v>
      </c>
      <c r="AB9" vm="979">
        <f ca="1"/>
        <v>502.3</v>
      </c>
      <c r="AC9" vm="980">
        <f ca="1"/>
        <v>498.19</v>
      </c>
      <c r="AD9" vm="981">
        <f ca="1"/>
        <v>490.22</v>
      </c>
      <c r="AE9" vm="982">
        <f ca="1"/>
        <v>496.09</v>
      </c>
      <c r="AF9" vm="983">
        <f ca="1"/>
        <v>512.19000000000005</v>
      </c>
      <c r="AG9" vm="984">
        <f ca="1"/>
        <v>505.95</v>
      </c>
      <c r="AH9" vm="985">
        <f ca="1"/>
        <v>483.59</v>
      </c>
      <c r="AI9" vm="986">
        <f ca="1"/>
        <v>499.75</v>
      </c>
      <c r="AJ9" vm="987">
        <f ca="1"/>
        <v>495.57</v>
      </c>
      <c r="AK9" vm="988">
        <f ca="1"/>
        <v>491.83</v>
      </c>
      <c r="AL9" vm="989">
        <f ca="1"/>
        <v>484.1</v>
      </c>
      <c r="AM9" vm="990">
        <f ca="1"/>
        <v>496.98</v>
      </c>
      <c r="AN9" vm="991">
        <f ca="1"/>
        <v>496.24</v>
      </c>
      <c r="AO9" vm="992">
        <f ca="1"/>
        <v>505.52</v>
      </c>
      <c r="AP9" vm="993">
        <f ca="1"/>
        <v>507.76</v>
      </c>
      <c r="AQ9" vm="994">
        <f ca="1"/>
        <v>509.58</v>
      </c>
      <c r="AR9" vm="995">
        <f ca="1"/>
        <v>503.02</v>
      </c>
      <c r="AS9" vm="996">
        <f ca="1"/>
        <v>495.89</v>
      </c>
      <c r="AT9" vm="997">
        <f ca="1"/>
        <v>493.86</v>
      </c>
      <c r="AU9" vm="998">
        <f ca="1"/>
        <v>485.58</v>
      </c>
      <c r="AV9" vm="999">
        <f ca="1"/>
        <v>491.35</v>
      </c>
      <c r="AW9" vm="1000">
        <f ca="1"/>
        <v>497.37</v>
      </c>
      <c r="AX9" vm="1001">
        <f ca="1"/>
        <v>506.74</v>
      </c>
      <c r="AY9" vm="1002">
        <f ca="1"/>
        <v>510.92</v>
      </c>
      <c r="AZ9" vm="1003">
        <f ca="1"/>
        <v>527.34</v>
      </c>
      <c r="BA9" vm="1004">
        <f ca="1"/>
        <v>519.25</v>
      </c>
      <c r="BB9" vm="1005">
        <f ca="1"/>
        <v>516.9</v>
      </c>
      <c r="BC9" vm="1006">
        <f ca="1"/>
        <v>519.83000000000004</v>
      </c>
      <c r="BD9" vm="1007">
        <f ca="1"/>
        <v>523.16</v>
      </c>
      <c r="BE9" vm="1008">
        <f ca="1"/>
        <v>511.9</v>
      </c>
      <c r="BF9" vm="1009">
        <f ca="1"/>
        <v>500.23</v>
      </c>
      <c r="BG9" vm="1010">
        <f ca="1"/>
        <v>499.76</v>
      </c>
      <c r="BH9" vm="1011">
        <f ca="1"/>
        <v>494.17</v>
      </c>
      <c r="BI9" vm="1012">
        <f ca="1"/>
        <v>501.8</v>
      </c>
      <c r="BJ9" vm="1013">
        <f ca="1"/>
        <v>481.07</v>
      </c>
      <c r="BK9" vm="1014">
        <f ca="1"/>
        <v>481.73</v>
      </c>
      <c r="BL9" vm="1015">
        <f ca="1"/>
        <v>496.1</v>
      </c>
      <c r="BM9" vm="1016">
        <f ca="1"/>
        <v>493.5</v>
      </c>
      <c r="BN9" vm="1017">
        <f ca="1"/>
        <v>441.38</v>
      </c>
      <c r="BO9" vm="1018">
        <f ca="1"/>
        <v>443.29</v>
      </c>
      <c r="BP9" vm="1019">
        <f ca="1"/>
        <v>432.62</v>
      </c>
      <c r="BQ9" vm="1020">
        <f ca="1"/>
        <v>430.17</v>
      </c>
      <c r="BR9" vm="1021">
        <f ca="1"/>
        <v>439.19</v>
      </c>
      <c r="BS9" vm="1022">
        <f ca="1"/>
        <v>441.68</v>
      </c>
      <c r="BT9" vm="1023">
        <f ca="1"/>
        <v>451.96</v>
      </c>
      <c r="BU9" vm="1024">
        <f ca="1"/>
        <v>465.68</v>
      </c>
      <c r="BV9" vm="1025">
        <f ca="1"/>
        <v>468.24</v>
      </c>
      <c r="BW9" vm="1026">
        <f ca="1"/>
        <v>472.6</v>
      </c>
      <c r="BX9" vm="1027">
        <f ca="1"/>
        <v>475.42</v>
      </c>
      <c r="BY9" vm="1028">
        <f ca="1"/>
        <v>476.2</v>
      </c>
      <c r="BZ9" vm="1029">
        <f ca="1"/>
        <v>468.01</v>
      </c>
      <c r="CA9" vm="1030">
        <f ca="1"/>
        <v>471.85</v>
      </c>
      <c r="CB9" vm="1031">
        <f ca="1"/>
        <v>481.54</v>
      </c>
      <c r="CC9" vm="1032">
        <f ca="1"/>
        <v>473.23</v>
      </c>
      <c r="CD9" vm="1033">
        <f ca="1"/>
        <v>471.91</v>
      </c>
      <c r="CE9" vm="1034">
        <f ca="1"/>
        <v>468.84</v>
      </c>
      <c r="CF9" vm="1035">
        <f ca="1"/>
        <v>464.63</v>
      </c>
      <c r="CG9" vm="1036">
        <f ca="1"/>
        <v>467.78</v>
      </c>
      <c r="CH9" vm="1037">
        <f ca="1"/>
        <v>465.78</v>
      </c>
      <c r="CI9" vm="1038">
        <f ca="1"/>
        <v>478.22</v>
      </c>
      <c r="CJ9" vm="1039">
        <f ca="1"/>
        <v>479.92</v>
      </c>
      <c r="CK9" vm="1040">
        <f ca="1"/>
        <v>474.36</v>
      </c>
      <c r="CL9" vm="1041">
        <f ca="1"/>
        <v>467.05</v>
      </c>
      <c r="CM9" vm="1042">
        <f ca="1"/>
        <v>466.83</v>
      </c>
      <c r="CN9" vm="1043">
        <f ca="1"/>
        <v>477.49</v>
      </c>
      <c r="CO9" vm="1044">
        <f ca="1"/>
        <v>476.99</v>
      </c>
      <c r="CP9" vm="1045">
        <f ca="1"/>
        <v>495.06</v>
      </c>
      <c r="CQ9" vm="1046">
        <f ca="1"/>
        <v>493.76</v>
      </c>
      <c r="CR9" vm="1047">
        <f ca="1"/>
        <v>492.96</v>
      </c>
      <c r="CS9" vm="1048">
        <f ca="1"/>
        <v>502.6</v>
      </c>
      <c r="CT9" vm="1049">
        <f ca="1"/>
        <v>507.47</v>
      </c>
      <c r="CU9" vm="1050">
        <f ca="1"/>
        <v>508.84</v>
      </c>
      <c r="CV9" vm="1051">
        <f ca="1"/>
        <v>504.1</v>
      </c>
      <c r="CW9" vm="1052">
        <f ca="1"/>
        <v>504.16</v>
      </c>
      <c r="CX9" vm="1053">
        <f ca="1"/>
        <v>506.63</v>
      </c>
      <c r="CY9" vm="1054">
        <f ca="1"/>
        <v>499.49</v>
      </c>
      <c r="CZ9" vm="1055">
        <f ca="1"/>
        <v>501.7</v>
      </c>
      <c r="DA9" vm="1056">
        <f ca="1"/>
        <v>494.78</v>
      </c>
      <c r="DB9" vm="1057">
        <f ca="1"/>
        <v>498.91</v>
      </c>
      <c r="DC9" vm="1058">
        <f ca="1"/>
        <v>510.6</v>
      </c>
      <c r="DD9" vm="1059">
        <f ca="1"/>
        <v>513.12</v>
      </c>
      <c r="DE9" vm="1060">
        <f ca="1"/>
        <v>519.55999999999995</v>
      </c>
      <c r="DF9" vm="1061">
        <f ca="1"/>
        <v>504.22</v>
      </c>
      <c r="DG9" vm="1062">
        <f ca="1"/>
        <v>504.68</v>
      </c>
      <c r="DH9" vm="1063">
        <f ca="1"/>
        <v>509.5</v>
      </c>
      <c r="DI9" vm="1064">
        <f ca="1"/>
        <v>509.96</v>
      </c>
      <c r="DJ9" vm="1065">
        <f ca="1"/>
        <v>539.91</v>
      </c>
      <c r="DK9" vm="1066">
        <f ca="1"/>
        <v>529.32000000000005</v>
      </c>
      <c r="DL9" vm="1067">
        <f ca="1"/>
        <v>530</v>
      </c>
      <c r="DM9" vm="1068">
        <f ca="1"/>
        <v>534.69000000000005</v>
      </c>
      <c r="DN9" vm="1069">
        <f ca="1"/>
        <v>512.70000000000005</v>
      </c>
      <c r="DO9" vm="1070">
        <f ca="1"/>
        <v>498.87</v>
      </c>
      <c r="DP9" vm="1071">
        <f ca="1"/>
        <v>496.16</v>
      </c>
      <c r="DQ9" vm="1072">
        <f ca="1"/>
        <v>489.79</v>
      </c>
      <c r="DR9" vm="1073">
        <f ca="1"/>
        <v>461.99</v>
      </c>
      <c r="DS9" vm="1074">
        <f ca="1"/>
        <v>475.85</v>
      </c>
      <c r="DT9" vm="1075">
        <f ca="1"/>
        <v>476.79</v>
      </c>
      <c r="DU9" vm="1076">
        <f ca="1"/>
        <v>487.4</v>
      </c>
      <c r="DV9" vm="1077">
        <f ca="1"/>
        <v>488.69</v>
      </c>
      <c r="DW9" vm="1078">
        <f ca="1"/>
        <v>461.27</v>
      </c>
      <c r="DX9" vm="1079">
        <f ca="1"/>
        <v>453.41</v>
      </c>
      <c r="DY9" vm="1080">
        <f ca="1"/>
        <v>465.7</v>
      </c>
      <c r="DZ9" vm="1081">
        <f ca="1"/>
        <v>465.71</v>
      </c>
      <c r="EA9" vm="1082">
        <f ca="1"/>
        <v>463.19</v>
      </c>
      <c r="EB9" vm="1083">
        <f ca="1"/>
        <v>474.83</v>
      </c>
      <c r="EC9" vm="1084">
        <f ca="1"/>
        <v>497.74</v>
      </c>
      <c r="ED9" vm="1085">
        <f ca="1"/>
        <v>488.14</v>
      </c>
      <c r="EE9" vm="1086">
        <f ca="1"/>
        <v>475.73</v>
      </c>
      <c r="EF9" vm="1087">
        <f ca="1"/>
        <v>494.09</v>
      </c>
      <c r="EG9" vm="1088">
        <f ca="1"/>
        <v>488.92</v>
      </c>
      <c r="EH9" vm="1089">
        <f ca="1"/>
        <v>509.63</v>
      </c>
      <c r="EI9" vm="1090">
        <f ca="1"/>
        <v>517.77</v>
      </c>
      <c r="EJ9" vm="1091">
        <f ca="1"/>
        <v>515.95000000000005</v>
      </c>
      <c r="EK9" vm="1092">
        <f ca="1"/>
        <v>528.54</v>
      </c>
      <c r="EL9" vm="1093">
        <f ca="1"/>
        <v>526.76</v>
      </c>
      <c r="EM9" vm="1094">
        <f ca="1"/>
        <v>537.33000000000004</v>
      </c>
      <c r="EN9" vm="1095">
        <f ca="1"/>
        <v>527.41999999999996</v>
      </c>
      <c r="EO9" vm="1096">
        <f ca="1"/>
        <v>529.28</v>
      </c>
      <c r="EP9" vm="1097">
        <f ca="1"/>
        <v>526.73</v>
      </c>
      <c r="EQ9" vm="1098">
        <f ca="1"/>
        <v>535.16</v>
      </c>
      <c r="ER9" vm="1099">
        <f ca="1"/>
        <v>531.92999999999995</v>
      </c>
      <c r="ES9" vm="1100">
        <f ca="1"/>
        <v>528</v>
      </c>
      <c r="ET9" vm="1101">
        <f ca="1"/>
        <v>521.12</v>
      </c>
      <c r="EU9" vm="1102">
        <f ca="1"/>
        <v>519.1</v>
      </c>
      <c r="EV9" vm="1103">
        <f ca="1"/>
        <v>516.78</v>
      </c>
      <c r="EW9" vm="1104">
        <f ca="1"/>
        <v>518.22</v>
      </c>
      <c r="EX9" vm="1105">
        <f ca="1"/>
        <v>521.30999999999995</v>
      </c>
      <c r="EY9" vm="1106">
        <f ca="1"/>
        <v>511.76</v>
      </c>
      <c r="EZ9" vm="1107">
        <f ca="1"/>
        <v>512.74</v>
      </c>
      <c r="FA9" vm="1108">
        <f ca="1"/>
        <v>516.86</v>
      </c>
      <c r="FB9" vm="1109">
        <f ca="1"/>
        <v>500.27</v>
      </c>
      <c r="FC9" vm="1110">
        <f ca="1"/>
        <v>504.79</v>
      </c>
      <c r="FD9" vm="1110">
        <f ca="1"/>
        <v>504.79</v>
      </c>
      <c r="FE9" vm="1111">
        <f ca="1"/>
        <v>511.83</v>
      </c>
      <c r="FF9" vm="1112">
        <f ca="1"/>
        <v>525.6</v>
      </c>
      <c r="FG9" vm="1113">
        <f ca="1"/>
        <v>524.62</v>
      </c>
      <c r="FH9" vm="1114">
        <f ca="1"/>
        <v>533.28</v>
      </c>
      <c r="FI9" vm="1115">
        <f ca="1"/>
        <v>536.31500000000005</v>
      </c>
      <c r="FJ9" vm="1116">
        <f ca="1"/>
        <v>537.95000000000005</v>
      </c>
      <c r="FK9" vm="1117">
        <f ca="1"/>
        <v>559.1</v>
      </c>
      <c r="FL9" vm="1118">
        <f ca="1"/>
        <v>561.35</v>
      </c>
      <c r="FM9" vm="1119">
        <f ca="1"/>
        <v>564.41</v>
      </c>
      <c r="FN9" vm="1120">
        <f ca="1"/>
        <v>563.33000000000004</v>
      </c>
      <c r="FO9" vm="1121">
        <f ca="1"/>
        <v>568.30999999999995</v>
      </c>
      <c r="FP9" vm="1122">
        <f ca="1"/>
        <v>567.84</v>
      </c>
      <c r="FQ9" vm="1123">
        <f ca="1"/>
        <v>567.36</v>
      </c>
      <c r="FR9" vm="1124">
        <f ca="1"/>
        <v>572.44000000000005</v>
      </c>
      <c r="FS9" vm="1125">
        <f ca="1"/>
        <v>576.47</v>
      </c>
      <c r="FT9" vm="1126">
        <f ca="1"/>
        <v>572.80999999999995</v>
      </c>
      <c r="FU9" vm="1127">
        <f ca="1"/>
        <v>582.77</v>
      </c>
      <c r="FV9" vm="1128">
        <f ca="1"/>
        <v>595.94000000000005</v>
      </c>
      <c r="FW9" vm="1129">
        <f ca="1"/>
        <v>584.78</v>
      </c>
      <c r="FX9" vm="1130">
        <f ca="1"/>
        <v>592.89</v>
      </c>
      <c r="FY9" vm="1131">
        <f ca="1"/>
        <v>590.51</v>
      </c>
      <c r="FZ9" vm="1132">
        <f ca="1"/>
        <v>583.83000000000004</v>
      </c>
      <c r="GA9" vm="1133">
        <f ca="1"/>
        <v>589.95000000000005</v>
      </c>
      <c r="GB9" vm="1134">
        <f ca="1"/>
        <v>590.41999999999996</v>
      </c>
      <c r="GC9" vm="1135">
        <f ca="1"/>
        <v>586.27</v>
      </c>
      <c r="GD9" vm="1136">
        <f ca="1"/>
        <v>576.79</v>
      </c>
      <c r="GE9" vm="1137">
        <f ca="1"/>
        <v>576.92999999999995</v>
      </c>
      <c r="GF9" vm="1125">
        <f ca="1"/>
        <v>576.47</v>
      </c>
      <c r="GG9" vm="1138">
        <f ca="1"/>
        <v>575.16</v>
      </c>
      <c r="GH9" vm="1139">
        <f ca="1"/>
        <v>582.01</v>
      </c>
      <c r="GI9" vm="1140">
        <f ca="1"/>
        <v>563.69000000000005</v>
      </c>
      <c r="GJ9" vm="1141">
        <f ca="1"/>
        <v>567.78</v>
      </c>
      <c r="GK9" vm="1142">
        <f ca="1"/>
        <v>573.25</v>
      </c>
      <c r="GL9" vm="1143">
        <f ca="1"/>
        <v>578.16</v>
      </c>
      <c r="GM9" vm="1144">
        <f ca="1"/>
        <v>593.28</v>
      </c>
      <c r="GN9" vm="1145">
        <f ca="1"/>
        <v>591.79999999999995</v>
      </c>
      <c r="GO9" vm="1146">
        <f ca="1"/>
        <v>567.58000000000004</v>
      </c>
      <c r="GP9" vm="1147">
        <f ca="1"/>
        <v>567.16</v>
      </c>
      <c r="GQ9" vm="1148">
        <f ca="1"/>
        <v>560.67999999999995</v>
      </c>
      <c r="GR9" vm="1149">
        <f ca="1"/>
        <v>572.42999999999995</v>
      </c>
      <c r="GS9" vm="1150">
        <f ca="1"/>
        <v>572.04999999999995</v>
      </c>
      <c r="GT9" vm="1151">
        <f ca="1"/>
        <v>591.70000000000005</v>
      </c>
      <c r="GU9" vm="1152">
        <f ca="1"/>
        <v>589.34</v>
      </c>
      <c r="GV9" vm="1153">
        <f ca="1"/>
        <v>583.16999999999996</v>
      </c>
      <c r="GW9" vm="1154">
        <f ca="1"/>
        <v>584.82000000000005</v>
      </c>
      <c r="GX9" vm="1155">
        <f ca="1"/>
        <v>580</v>
      </c>
      <c r="GY9" vm="1156">
        <f ca="1"/>
        <v>577.16</v>
      </c>
      <c r="GZ9" vm="1157">
        <f ca="1"/>
        <v>554.08000000000004</v>
      </c>
      <c r="HA9" vm="1158">
        <f ca="1"/>
        <v>554.4</v>
      </c>
      <c r="HB9" vm="1159">
        <f ca="1"/>
        <v>561.09</v>
      </c>
      <c r="HC9" vm="1160">
        <f ca="1"/>
        <v>565.52</v>
      </c>
      <c r="HD9" vm="1161">
        <f ca="1"/>
        <v>563.09</v>
      </c>
      <c r="HE9" vm="1162">
        <f ca="1"/>
        <v>559.14</v>
      </c>
      <c r="HF9" vm="1163">
        <f ca="1"/>
        <v>565.11</v>
      </c>
      <c r="HG9" vm="1164">
        <f ca="1"/>
        <v>573.54</v>
      </c>
      <c r="HH9" vm="1165">
        <f ca="1"/>
        <v>569.20000000000005</v>
      </c>
      <c r="HI9" vm="1166">
        <f ca="1"/>
        <v>574.32000000000005</v>
      </c>
      <c r="HJ9" vm="1167">
        <f ca="1"/>
        <v>592.83000000000004</v>
      </c>
      <c r="HK9" vm="1168">
        <f ca="1"/>
        <v>613.65</v>
      </c>
      <c r="HL9" vm="1169">
        <f ca="1"/>
        <v>613.78</v>
      </c>
      <c r="HM9" vm="1170">
        <f ca="1"/>
        <v>608.92999999999995</v>
      </c>
      <c r="HN9" vm="1171">
        <f ca="1"/>
        <v>623.77</v>
      </c>
      <c r="HO9" vm="1172">
        <f ca="1"/>
        <v>613.57000000000005</v>
      </c>
      <c r="HP9" vm="1173">
        <f ca="1"/>
        <v>619.32000000000005</v>
      </c>
      <c r="HQ9" vm="1174">
        <f ca="1"/>
        <v>632.67999999999995</v>
      </c>
      <c r="HR9" vm="1175">
        <f ca="1"/>
        <v>630.79</v>
      </c>
      <c r="HS9" vm="1176">
        <f ca="1"/>
        <v>620.35</v>
      </c>
      <c r="HT9" vm="1177">
        <f ca="1"/>
        <v>624.24</v>
      </c>
      <c r="HU9" vm="1178">
        <f ca="1"/>
        <v>619.44000000000005</v>
      </c>
      <c r="HV9" vm="1179">
        <f ca="1"/>
        <v>597.19000000000005</v>
      </c>
      <c r="HW9" vm="1180">
        <f ca="1"/>
        <v>595.57000000000005</v>
      </c>
      <c r="HX9" vm="1181">
        <f ca="1"/>
        <v>585.25</v>
      </c>
      <c r="HY9" vm="1182">
        <f ca="1"/>
        <v>599.85</v>
      </c>
      <c r="HZ9" vm="1183">
        <f ca="1"/>
        <v>607.75</v>
      </c>
      <c r="IA9" vm="1184">
        <f ca="1"/>
        <v>603.35</v>
      </c>
      <c r="IB9" vm="1185">
        <f ca="1"/>
        <v>599.80999999999995</v>
      </c>
      <c r="IC9" vm="1186">
        <f ca="1"/>
        <v>591.24</v>
      </c>
      <c r="ID9" vm="1187">
        <f ca="1"/>
        <v>585.51</v>
      </c>
      <c r="IE9" vm="1188">
        <f ca="1"/>
        <v>599.24</v>
      </c>
      <c r="IF9" vm="1189">
        <f ca="1"/>
        <v>604.63</v>
      </c>
      <c r="IG9" vm="1190">
        <f ca="1"/>
        <v>630.20000000000005</v>
      </c>
      <c r="IH9" vm="1191">
        <f ca="1"/>
        <v>617.89</v>
      </c>
      <c r="II9" vm="1192">
        <f ca="1"/>
        <v>610.72</v>
      </c>
      <c r="IJ9" vm="1193">
        <f ca="1"/>
        <v>615.86</v>
      </c>
      <c r="IK9" vm="1194">
        <f ca="1"/>
        <v>608.33000000000004</v>
      </c>
      <c r="IL9" vm="1195">
        <f ca="1"/>
        <v>594.25</v>
      </c>
      <c r="IM9" vm="1196">
        <f ca="1"/>
        <v>617.12</v>
      </c>
      <c r="IN9" vm="1197">
        <f ca="1"/>
        <v>611.29999999999995</v>
      </c>
      <c r="IO9" vm="1198">
        <f ca="1"/>
        <v>612.77</v>
      </c>
      <c r="IP9" vm="1199">
        <f ca="1"/>
        <v>616.46</v>
      </c>
      <c r="IQ9" vm="1200">
        <f ca="1"/>
        <v>623.5</v>
      </c>
      <c r="IR9" vm="1201">
        <f ca="1"/>
        <v>636.45000000000005</v>
      </c>
      <c r="IS9" vm="1202">
        <f ca="1"/>
        <v>647.49</v>
      </c>
      <c r="IT9" vm="1203">
        <f ca="1"/>
        <v>659.88</v>
      </c>
      <c r="IU9" vm="1204">
        <f ca="1"/>
        <v>674.33</v>
      </c>
      <c r="IV9" vm="1205">
        <f ca="1"/>
        <v>676.49</v>
      </c>
      <c r="IW9" vm="1206">
        <f ca="1"/>
        <v>687</v>
      </c>
      <c r="IX9" vm="1207">
        <f ca="1"/>
        <v>689.18</v>
      </c>
      <c r="IY9" vm="1208">
        <f ca="1"/>
        <v>697.46</v>
      </c>
      <c r="IZ9" vm="1209">
        <f ca="1"/>
        <v>704.19</v>
      </c>
      <c r="JA9" vm="1210">
        <f ca="1"/>
        <v>704.87</v>
      </c>
      <c r="JB9" vm="1211">
        <f ca="1"/>
        <v>711.99</v>
      </c>
      <c r="JC9" vm="1212">
        <f ca="1"/>
        <v>714.52</v>
      </c>
      <c r="JD9" vm="1213">
        <f ca="1"/>
        <v>717.4</v>
      </c>
      <c r="JE9" vm="1214">
        <f ca="1"/>
        <v>719.8</v>
      </c>
      <c r="JF9" vm="1215">
        <f ca="1"/>
        <v>725.38</v>
      </c>
      <c r="JG9" vm="1216">
        <f ca="1"/>
        <v>728.56</v>
      </c>
      <c r="JH9" vm="1217">
        <f ca="1"/>
        <v>736.67</v>
      </c>
      <c r="JI9" vm="1218">
        <f ca="1"/>
        <v>716.37</v>
      </c>
    </row>
    <row r="10" spans="1:295" x14ac:dyDescent="0.45">
      <c r="T10" cm="1" vm="1219">
        <f t="array" aca="1" ref="T10:JI10" ca="1">TRANSPOSE(_xlfn.STOCKHISTORY(KX34,TODAY()-365,TODAY(),0,0,1))</f>
        <v>402.79</v>
      </c>
      <c r="U10" vm="1220">
        <f ca="1"/>
        <v>402.18</v>
      </c>
      <c r="V10" vm="1221">
        <f ca="1"/>
        <v>411.65</v>
      </c>
      <c r="W10" vm="1222">
        <f ca="1"/>
        <v>410.34</v>
      </c>
      <c r="X10" vm="1223">
        <f ca="1"/>
        <v>407.54</v>
      </c>
      <c r="Y10" vm="1224">
        <f ca="1"/>
        <v>407.48</v>
      </c>
      <c r="Z10" vm="1225">
        <f ca="1"/>
        <v>407.72</v>
      </c>
      <c r="AA10" vm="1226">
        <f ca="1"/>
        <v>413.64</v>
      </c>
      <c r="AB10" vm="1227">
        <f ca="1"/>
        <v>415.5</v>
      </c>
      <c r="AC10" vm="1228">
        <f ca="1"/>
        <v>414.92</v>
      </c>
      <c r="AD10" vm="1229">
        <f ca="1"/>
        <v>402.65</v>
      </c>
      <c r="AE10" vm="1230">
        <f ca="1"/>
        <v>402.09</v>
      </c>
      <c r="AF10" vm="1231">
        <f ca="1"/>
        <v>409.14</v>
      </c>
      <c r="AG10" vm="1232">
        <f ca="1"/>
        <v>406.22</v>
      </c>
      <c r="AH10" vm="1233">
        <f ca="1"/>
        <v>404.52</v>
      </c>
      <c r="AI10" vm="1234">
        <f ca="1"/>
        <v>415.28</v>
      </c>
      <c r="AJ10" vm="1235">
        <f ca="1"/>
        <v>415.1</v>
      </c>
      <c r="AK10" vm="1236">
        <f ca="1"/>
        <v>425.22</v>
      </c>
      <c r="AL10" vm="1237">
        <f ca="1"/>
        <v>416.42</v>
      </c>
      <c r="AM10" vm="1238">
        <f ca="1"/>
        <v>417.32</v>
      </c>
      <c r="AN10" vm="1239">
        <f ca="1"/>
        <v>421.41</v>
      </c>
      <c r="AO10" vm="1240">
        <f ca="1"/>
        <v>425.23</v>
      </c>
      <c r="AP10" vm="1241">
        <f ca="1"/>
        <v>429.37</v>
      </c>
      <c r="AQ10" vm="1242">
        <f ca="1"/>
        <v>428.74</v>
      </c>
      <c r="AR10" vm="1243">
        <f ca="1"/>
        <v>422.86</v>
      </c>
      <c r="AS10" vm="1244">
        <f ca="1"/>
        <v>421.65</v>
      </c>
      <c r="AT10" vm="1245">
        <f ca="1"/>
        <v>421.43</v>
      </c>
      <c r="AU10" vm="1246">
        <f ca="1"/>
        <v>420.72</v>
      </c>
      <c r="AV10" vm="1247">
        <f ca="1"/>
        <v>424.57</v>
      </c>
      <c r="AW10" vm="1248">
        <f ca="1"/>
        <v>421.44</v>
      </c>
      <c r="AX10" vm="1249">
        <f ca="1"/>
        <v>420.45</v>
      </c>
      <c r="AY10" vm="1250">
        <f ca="1"/>
        <v>417.88</v>
      </c>
      <c r="AZ10" vm="1251">
        <f ca="1"/>
        <v>425.52</v>
      </c>
      <c r="BA10" vm="1252">
        <f ca="1"/>
        <v>424.59</v>
      </c>
      <c r="BB10" vm="1253">
        <f ca="1"/>
        <v>426.28</v>
      </c>
      <c r="BC10" vm="1254">
        <f ca="1"/>
        <v>423.26</v>
      </c>
      <c r="BD10" vm="1255">
        <f ca="1"/>
        <v>427.93</v>
      </c>
      <c r="BE10" vm="1256">
        <f ca="1"/>
        <v>421.9</v>
      </c>
      <c r="BF10" vm="1226">
        <f ca="1"/>
        <v>413.64</v>
      </c>
      <c r="BG10" vm="1257">
        <f ca="1"/>
        <v>414.58</v>
      </c>
      <c r="BH10" vm="1258">
        <f ca="1"/>
        <v>411.84</v>
      </c>
      <c r="BI10" vm="1259">
        <f ca="1"/>
        <v>404.27</v>
      </c>
      <c r="BJ10" vm="1260">
        <f ca="1"/>
        <v>399.12</v>
      </c>
      <c r="BK10" vm="1261">
        <f ca="1"/>
        <v>400.96</v>
      </c>
      <c r="BL10" vm="1262">
        <f ca="1"/>
        <v>407.57</v>
      </c>
      <c r="BM10" vm="1263">
        <f ca="1"/>
        <v>409.06</v>
      </c>
      <c r="BN10" vm="1264">
        <f ca="1"/>
        <v>399.04</v>
      </c>
      <c r="BO10" vm="1265">
        <f ca="1"/>
        <v>406.32</v>
      </c>
      <c r="BP10" vm="1266">
        <f ca="1"/>
        <v>402.25</v>
      </c>
      <c r="BQ10" vm="1267">
        <f ca="1"/>
        <v>389.33</v>
      </c>
      <c r="BR10" vm="1268">
        <f ca="1"/>
        <v>394.94</v>
      </c>
      <c r="BS10" vm="1269">
        <f ca="1"/>
        <v>397.84</v>
      </c>
      <c r="BT10" vm="1270">
        <f ca="1"/>
        <v>406.66</v>
      </c>
      <c r="BU10" vm="1271">
        <f ca="1"/>
        <v>413.54</v>
      </c>
      <c r="BV10" vm="1272">
        <f ca="1"/>
        <v>409.34</v>
      </c>
      <c r="BW10" vm="1273">
        <f ca="1"/>
        <v>410.54</v>
      </c>
      <c r="BX10" vm="1274">
        <f ca="1"/>
        <v>412.32</v>
      </c>
      <c r="BY10" vm="1275">
        <f ca="1"/>
        <v>414.74</v>
      </c>
      <c r="BZ10" vm="1276">
        <f ca="1"/>
        <v>413.72</v>
      </c>
      <c r="CA10" vm="1277">
        <f ca="1"/>
        <v>416.56</v>
      </c>
      <c r="CB10" vm="1278">
        <f ca="1"/>
        <v>423.08</v>
      </c>
      <c r="CC10" vm="1279">
        <f ca="1"/>
        <v>420.99</v>
      </c>
      <c r="CD10" vm="1280">
        <f ca="1"/>
        <v>420.21</v>
      </c>
      <c r="CE10" vm="1281">
        <f ca="1"/>
        <v>425.34</v>
      </c>
      <c r="CF10" vm="1282">
        <f ca="1"/>
        <v>429.04</v>
      </c>
      <c r="CG10" vm="1283">
        <f ca="1"/>
        <v>430.52</v>
      </c>
      <c r="CH10" vm="1284">
        <f ca="1"/>
        <v>427</v>
      </c>
      <c r="CI10" vm="1285">
        <f ca="1"/>
        <v>430.16</v>
      </c>
      <c r="CJ10" vm="1286">
        <f ca="1"/>
        <v>430.32</v>
      </c>
      <c r="CK10" vm="1287">
        <f ca="1"/>
        <v>429.17</v>
      </c>
      <c r="CL10" vm="1288">
        <f ca="1"/>
        <v>414.67</v>
      </c>
      <c r="CM10" vm="1289">
        <f ca="1"/>
        <v>415.13</v>
      </c>
      <c r="CN10" vm="1290">
        <f ca="1"/>
        <v>413.52</v>
      </c>
      <c r="CO10" vm="1291">
        <f ca="1"/>
        <v>416.07</v>
      </c>
      <c r="CP10" vm="1292">
        <f ca="1"/>
        <v>424.01</v>
      </c>
      <c r="CQ10" vm="1293">
        <f ca="1"/>
        <v>424.52</v>
      </c>
      <c r="CR10" vm="1294">
        <f ca="1"/>
        <v>423.85</v>
      </c>
      <c r="CS10" vm="1295">
        <f ca="1"/>
        <v>427.87</v>
      </c>
      <c r="CT10" vm="1296">
        <f ca="1"/>
        <v>432.68</v>
      </c>
      <c r="CU10" vm="1297">
        <f ca="1"/>
        <v>441.06</v>
      </c>
      <c r="CV10" vm="1298">
        <f ca="1"/>
        <v>441.58</v>
      </c>
      <c r="CW10" vm="1299">
        <f ca="1"/>
        <v>442.57</v>
      </c>
      <c r="CX10" vm="1300">
        <f ca="1"/>
        <v>448.37</v>
      </c>
      <c r="CY10" vm="1301">
        <f ca="1"/>
        <v>446.34</v>
      </c>
      <c r="CZ10" vm="1302">
        <f ca="1"/>
        <v>445.7</v>
      </c>
      <c r="DA10" vm="1303">
        <f ca="1"/>
        <v>449.78</v>
      </c>
      <c r="DB10" vm="1304">
        <f ca="1"/>
        <v>447.67</v>
      </c>
      <c r="DC10" vm="1305">
        <f ca="1"/>
        <v>450.95</v>
      </c>
      <c r="DD10" vm="1306">
        <f ca="1"/>
        <v>452.16</v>
      </c>
      <c r="DE10" vm="1307">
        <f ca="1"/>
        <v>452.85</v>
      </c>
      <c r="DF10" vm="1308">
        <f ca="1"/>
        <v>446.95</v>
      </c>
      <c r="DG10" vm="1309">
        <f ca="1"/>
        <v>456.73</v>
      </c>
      <c r="DH10" vm="1310">
        <f ca="1"/>
        <v>459.28</v>
      </c>
      <c r="DI10" vm="1311">
        <f ca="1"/>
        <v>460.77</v>
      </c>
      <c r="DJ10" vm="1312">
        <f ca="1"/>
        <v>467.56</v>
      </c>
      <c r="DK10" vm="1313">
        <f ca="1"/>
        <v>466.24</v>
      </c>
      <c r="DL10" vm="1314">
        <f ca="1"/>
        <v>459.54</v>
      </c>
      <c r="DM10" vm="1315">
        <f ca="1"/>
        <v>466.25</v>
      </c>
      <c r="DN10" vm="1316">
        <f ca="1"/>
        <v>454.7</v>
      </c>
      <c r="DO10" vm="1317">
        <f ca="1"/>
        <v>453.55</v>
      </c>
      <c r="DP10" vm="1318">
        <f ca="1"/>
        <v>453.96</v>
      </c>
      <c r="DQ10" vm="1319">
        <f ca="1"/>
        <v>449.52</v>
      </c>
      <c r="DR10" vm="1320">
        <f ca="1"/>
        <v>443.52</v>
      </c>
      <c r="DS10" vm="1321">
        <f ca="1"/>
        <v>440.37</v>
      </c>
      <c r="DT10" vm="1322">
        <f ca="1"/>
        <v>437.11</v>
      </c>
      <c r="DU10" vm="1323">
        <f ca="1"/>
        <v>442.94</v>
      </c>
      <c r="DV10" vm="1324">
        <f ca="1"/>
        <v>444.85</v>
      </c>
      <c r="DW10" vm="1325">
        <f ca="1"/>
        <v>428.9</v>
      </c>
      <c r="DX10" vm="1326">
        <f ca="1"/>
        <v>418.4</v>
      </c>
      <c r="DY10" vm="1327">
        <f ca="1"/>
        <v>425.27</v>
      </c>
      <c r="DZ10" vm="1328">
        <f ca="1"/>
        <v>426.73</v>
      </c>
      <c r="EA10" vm="1329">
        <f ca="1"/>
        <v>422.92</v>
      </c>
      <c r="EB10" vm="1330">
        <f ca="1"/>
        <v>418.35</v>
      </c>
      <c r="EC10" vm="1331">
        <f ca="1"/>
        <v>417.11</v>
      </c>
      <c r="ED10" vm="1332">
        <f ca="1"/>
        <v>408.49</v>
      </c>
      <c r="EE10" vm="1333">
        <f ca="1"/>
        <v>395.15</v>
      </c>
      <c r="EF10" vm="1334">
        <f ca="1"/>
        <v>399.61</v>
      </c>
      <c r="EG10" vm="1335">
        <f ca="1"/>
        <v>398.43</v>
      </c>
      <c r="EH10" vm="1336">
        <f ca="1"/>
        <v>402.69</v>
      </c>
      <c r="EI10" vm="1337">
        <f ca="1"/>
        <v>406.02</v>
      </c>
      <c r="EJ10" vm="1338">
        <f ca="1"/>
        <v>406.81</v>
      </c>
      <c r="EK10" vm="1339">
        <f ca="1"/>
        <v>414.01</v>
      </c>
      <c r="EL10" vm="1340">
        <f ca="1"/>
        <v>416.86</v>
      </c>
      <c r="EM10" vm="1341">
        <f ca="1"/>
        <v>421.03</v>
      </c>
      <c r="EN10" vm="1342">
        <f ca="1"/>
        <v>418.47</v>
      </c>
      <c r="EO10" vm="1343">
        <f ca="1"/>
        <v>421.53</v>
      </c>
      <c r="EP10" vm="1344">
        <f ca="1"/>
        <v>424.8</v>
      </c>
      <c r="EQ10" vm="1345">
        <f ca="1"/>
        <v>424.14</v>
      </c>
      <c r="ER10" vm="1346">
        <f ca="1"/>
        <v>415.55</v>
      </c>
      <c r="ES10" vm="1347">
        <f ca="1"/>
        <v>416.79</v>
      </c>
      <c r="ET10" vm="1348">
        <f ca="1"/>
        <v>413.49</v>
      </c>
      <c r="EU10" vm="1349">
        <f ca="1"/>
        <v>413.84</v>
      </c>
      <c r="EV10" vm="1350">
        <f ca="1"/>
        <v>410.6</v>
      </c>
      <c r="EW10" vm="1351">
        <f ca="1"/>
        <v>413.12</v>
      </c>
      <c r="EX10" vm="1352">
        <f ca="1"/>
        <v>417.14</v>
      </c>
      <c r="EY10" vm="1353">
        <f ca="1"/>
        <v>409.44</v>
      </c>
      <c r="EZ10" vm="1354">
        <f ca="1"/>
        <v>408.9</v>
      </c>
      <c r="FA10" vm="1355">
        <f ca="1"/>
        <v>408.39</v>
      </c>
      <c r="FB10" vm="1356">
        <f ca="1"/>
        <v>401.7</v>
      </c>
      <c r="FC10" vm="1357">
        <f ca="1"/>
        <v>405.72</v>
      </c>
      <c r="FD10" vm="1358">
        <f ca="1"/>
        <v>414.2</v>
      </c>
      <c r="FE10" vm="1359">
        <f ca="1"/>
        <v>423.04</v>
      </c>
      <c r="FF10" vm="1284">
        <f ca="1"/>
        <v>427</v>
      </c>
      <c r="FG10" vm="1360">
        <f ca="1"/>
        <v>430.59</v>
      </c>
      <c r="FH10" vm="1361">
        <f ca="1"/>
        <v>431.34</v>
      </c>
      <c r="FI10" vm="1362">
        <f ca="1"/>
        <v>435.15</v>
      </c>
      <c r="FJ10" vm="1363">
        <f ca="1"/>
        <v>430.81</v>
      </c>
      <c r="FK10" vm="1364">
        <f ca="1"/>
        <v>438.69</v>
      </c>
      <c r="FL10" vm="1365">
        <f ca="1"/>
        <v>435.27</v>
      </c>
      <c r="FM10" vm="1366">
        <f ca="1"/>
        <v>433.51</v>
      </c>
      <c r="FN10" vm="1287">
        <f ca="1"/>
        <v>429.17</v>
      </c>
      <c r="FO10" vm="1367">
        <f ca="1"/>
        <v>432.11</v>
      </c>
      <c r="FP10" vm="1368">
        <f ca="1"/>
        <v>431.31</v>
      </c>
      <c r="FQ10" vm="1369">
        <f ca="1"/>
        <v>428.02</v>
      </c>
      <c r="FR10" vm="1370">
        <f ca="1"/>
        <v>430.3</v>
      </c>
      <c r="FS10" vm="1371">
        <f ca="1"/>
        <v>420.69</v>
      </c>
      <c r="FT10" vm="1372">
        <f ca="1"/>
        <v>417.13</v>
      </c>
      <c r="FU10" vm="1373">
        <f ca="1"/>
        <v>416.54</v>
      </c>
      <c r="FV10" vm="1374">
        <f ca="1"/>
        <v>416.06</v>
      </c>
      <c r="FW10" vm="1375">
        <f ca="1"/>
        <v>409.54</v>
      </c>
      <c r="FX10" vm="1376">
        <f ca="1"/>
        <v>414.71</v>
      </c>
      <c r="FY10" vm="1377">
        <f ca="1"/>
        <v>417.46</v>
      </c>
      <c r="FZ10" vm="1378">
        <f ca="1"/>
        <v>415.84</v>
      </c>
      <c r="GA10" vm="1379">
        <f ca="1"/>
        <v>416.32</v>
      </c>
      <c r="GB10" vm="1380">
        <f ca="1"/>
        <v>419.14</v>
      </c>
      <c r="GC10" vm="1381">
        <f ca="1"/>
        <v>418.74</v>
      </c>
      <c r="GD10" vm="1382">
        <f ca="1"/>
        <v>416.12</v>
      </c>
      <c r="GE10" vm="1383">
        <f ca="1"/>
        <v>416.72</v>
      </c>
      <c r="GF10" vm="1384">
        <f ca="1"/>
        <v>418.16</v>
      </c>
      <c r="GG10" vm="1385">
        <f ca="1"/>
        <v>418.78</v>
      </c>
      <c r="GH10" vm="1386">
        <f ca="1"/>
        <v>427.51</v>
      </c>
      <c r="GI10" vm="1387">
        <f ca="1"/>
        <v>424.6</v>
      </c>
      <c r="GJ10" vm="1388">
        <f ca="1"/>
        <v>424.73</v>
      </c>
      <c r="GK10" vm="1389">
        <f ca="1"/>
        <v>428.15</v>
      </c>
      <c r="GL10" vm="1390">
        <f ca="1"/>
        <v>426.59</v>
      </c>
      <c r="GM10" vm="1391">
        <f ca="1"/>
        <v>431.95</v>
      </c>
      <c r="GN10" vm="1392">
        <f ca="1"/>
        <v>432.53</v>
      </c>
      <c r="GO10" vm="1393">
        <f ca="1"/>
        <v>406.35</v>
      </c>
      <c r="GP10" vm="1394">
        <f ca="1"/>
        <v>410.37</v>
      </c>
      <c r="GQ10" vm="1395">
        <f ca="1"/>
        <v>408.46</v>
      </c>
      <c r="GR10" vm="1396">
        <f ca="1"/>
        <v>411.46</v>
      </c>
      <c r="GS10" vm="1397">
        <f ca="1"/>
        <v>420.18</v>
      </c>
      <c r="GT10" vm="1398">
        <f ca="1"/>
        <v>425.43</v>
      </c>
      <c r="GU10" vm="1399">
        <f ca="1"/>
        <v>422.54</v>
      </c>
      <c r="GV10" vm="1400">
        <f ca="1"/>
        <v>418.01</v>
      </c>
      <c r="GW10" vm="1401">
        <f ca="1"/>
        <v>423.03</v>
      </c>
      <c r="GX10" vm="1402">
        <f ca="1"/>
        <v>425.2</v>
      </c>
      <c r="GY10" vm="1403">
        <f ca="1"/>
        <v>426.89</v>
      </c>
      <c r="GZ10" vm="1404">
        <f ca="1"/>
        <v>415</v>
      </c>
      <c r="HA10" vm="1405">
        <f ca="1"/>
        <v>415.76</v>
      </c>
      <c r="HB10" vm="1406">
        <f ca="1"/>
        <v>417.79</v>
      </c>
      <c r="HC10" vm="1407">
        <f ca="1"/>
        <v>415.49</v>
      </c>
      <c r="HD10" vm="1408">
        <f ca="1"/>
        <v>412.87</v>
      </c>
      <c r="HE10" vm="1409">
        <f ca="1"/>
        <v>417</v>
      </c>
      <c r="HF10" vm="1410">
        <f ca="1"/>
        <v>418.79</v>
      </c>
      <c r="HG10" vm="1411">
        <f ca="1"/>
        <v>427.99</v>
      </c>
      <c r="HH10" vm="1412">
        <f ca="1"/>
        <v>422.99</v>
      </c>
      <c r="HI10" vm="1413">
        <f ca="1"/>
        <v>423.46</v>
      </c>
      <c r="HJ10" vm="1414">
        <f ca="1"/>
        <v>430.98</v>
      </c>
      <c r="HK10" vm="1415">
        <f ca="1"/>
        <v>431.2</v>
      </c>
      <c r="HL10" vm="1416">
        <f ca="1"/>
        <v>437.42</v>
      </c>
      <c r="HM10" vm="1417">
        <f ca="1"/>
        <v>442.62</v>
      </c>
      <c r="HN10" vm="1418">
        <f ca="1"/>
        <v>443.57</v>
      </c>
      <c r="HO10" vm="1419">
        <f ca="1"/>
        <v>446.02</v>
      </c>
      <c r="HP10" vm="1420">
        <f ca="1"/>
        <v>443.33</v>
      </c>
      <c r="HQ10" vm="1421">
        <f ca="1"/>
        <v>448.99</v>
      </c>
      <c r="HR10" vm="1422">
        <f ca="1"/>
        <v>449.56</v>
      </c>
      <c r="HS10" vm="1423">
        <f ca="1"/>
        <v>447.27</v>
      </c>
      <c r="HT10" vm="1424">
        <f ca="1"/>
        <v>451.59</v>
      </c>
      <c r="HU10" vm="1425">
        <f ca="1"/>
        <v>454.46</v>
      </c>
      <c r="HV10" vm="1426">
        <f ca="1"/>
        <v>437.39</v>
      </c>
      <c r="HW10" vm="1427">
        <f ca="1"/>
        <v>437.03</v>
      </c>
      <c r="HX10" vm="1428">
        <f ca="1"/>
        <v>436.6</v>
      </c>
      <c r="HY10" vm="1429">
        <f ca="1"/>
        <v>435.25</v>
      </c>
      <c r="HZ10" vm="1430">
        <f ca="1"/>
        <v>439.33</v>
      </c>
      <c r="IA10" vm="1431">
        <f ca="1"/>
        <v>438.11</v>
      </c>
      <c r="IB10" vm="1432">
        <f ca="1"/>
        <v>430.53</v>
      </c>
      <c r="IC10" vm="1433">
        <f ca="1"/>
        <v>424.83</v>
      </c>
      <c r="ID10" vm="1434">
        <f ca="1"/>
        <v>421.5</v>
      </c>
      <c r="IE10" vm="1435">
        <f ca="1"/>
        <v>418.58</v>
      </c>
      <c r="IF10" vm="1436">
        <f ca="1"/>
        <v>423.35</v>
      </c>
      <c r="IG10" vm="1437">
        <f ca="1"/>
        <v>427.85</v>
      </c>
      <c r="IH10" vm="1438">
        <f ca="1"/>
        <v>422.37</v>
      </c>
      <c r="II10" vm="1439">
        <f ca="1"/>
        <v>424.56</v>
      </c>
      <c r="IJ10" vm="1440">
        <f ca="1"/>
        <v>418.95</v>
      </c>
      <c r="IK10" vm="1441">
        <f ca="1"/>
        <v>417.19</v>
      </c>
      <c r="IL10" vm="1442">
        <f ca="1"/>
        <v>415.67</v>
      </c>
      <c r="IM10" vm="1443">
        <f ca="1"/>
        <v>426.31</v>
      </c>
      <c r="IN10" vm="1444">
        <f ca="1"/>
        <v>424.58</v>
      </c>
      <c r="IO10" vm="1445">
        <f ca="1"/>
        <v>429.03</v>
      </c>
      <c r="IP10" vm="1446">
        <f ca="1"/>
        <v>428.5</v>
      </c>
      <c r="IQ10" vm="1447">
        <f ca="1"/>
        <v>446.2</v>
      </c>
      <c r="IR10" vm="1448">
        <f ca="1"/>
        <v>446.71</v>
      </c>
      <c r="IS10" vm="1449">
        <f ca="1"/>
        <v>444.06</v>
      </c>
      <c r="IT10" vm="1450">
        <f ca="1"/>
        <v>434.56</v>
      </c>
      <c r="IU10" vm="1451">
        <f ca="1"/>
        <v>447.2</v>
      </c>
      <c r="IV10" vm="1452">
        <f ca="1"/>
        <v>442.33</v>
      </c>
      <c r="IW10" vm="1453">
        <f ca="1"/>
        <v>414.99</v>
      </c>
      <c r="IX10" vm="1454">
        <f ca="1"/>
        <v>415.06</v>
      </c>
      <c r="IY10" vm="1455">
        <f ca="1"/>
        <v>410.92</v>
      </c>
      <c r="IZ10" vm="1456">
        <f ca="1"/>
        <v>412.37</v>
      </c>
      <c r="JA10" vm="1457">
        <f ca="1"/>
        <v>413.29</v>
      </c>
      <c r="JB10" vm="1458">
        <f ca="1"/>
        <v>415.82</v>
      </c>
      <c r="JC10" vm="1459">
        <f ca="1"/>
        <v>409.75</v>
      </c>
      <c r="JD10" vm="1460">
        <f ca="1"/>
        <v>412.22</v>
      </c>
      <c r="JE10" vm="1461">
        <f ca="1"/>
        <v>411.44</v>
      </c>
      <c r="JF10" vm="1462">
        <f ca="1"/>
        <v>409.04</v>
      </c>
      <c r="JG10" vm="1273">
        <f ca="1"/>
        <v>410.54</v>
      </c>
      <c r="JH10" vm="1463">
        <f ca="1"/>
        <v>408.43</v>
      </c>
      <c r="JI10" vm="1464">
        <f ca="1"/>
        <v>409.64</v>
      </c>
    </row>
    <row r="11" spans="1:295" x14ac:dyDescent="0.45">
      <c r="T11" cm="1" vm="1465">
        <f t="array" aca="1" ref="T11:JI11" ca="1">TRANSPOSE(_xlfn.STOCKHISTORY(KX35,TODAY()-365,TODAY(),0,0,1))</f>
        <v>575.13</v>
      </c>
      <c r="U11" vm="1466">
        <f ca="1"/>
        <v>573.35</v>
      </c>
      <c r="V11" vm="1467">
        <f ca="1"/>
        <v>588.47</v>
      </c>
      <c r="W11" vm="1468">
        <f ca="1"/>
        <v>583.55999999999995</v>
      </c>
      <c r="X11" vm="1469">
        <f ca="1"/>
        <v>587.65</v>
      </c>
      <c r="Y11" vm="1470">
        <f ca="1"/>
        <v>601.66999999999996</v>
      </c>
      <c r="Z11" vm="1471">
        <f ca="1"/>
        <v>596.48</v>
      </c>
      <c r="AA11" vm="1472">
        <f ca="1"/>
        <v>602.91999999999996</v>
      </c>
      <c r="AB11" vm="1473">
        <f ca="1"/>
        <v>619.34</v>
      </c>
      <c r="AC11" vm="1474">
        <f ca="1"/>
        <v>615.83000000000004</v>
      </c>
      <c r="AD11" vm="1475">
        <f ca="1"/>
        <v>598.5</v>
      </c>
      <c r="AE11" vm="1476">
        <f ca="1"/>
        <v>597.69000000000005</v>
      </c>
      <c r="AF11" vm="1477">
        <f ca="1"/>
        <v>608.51</v>
      </c>
      <c r="AG11" vm="1478">
        <f ca="1"/>
        <v>604.82000000000005</v>
      </c>
      <c r="AH11" vm="1479">
        <f ca="1"/>
        <v>600.92999999999995</v>
      </c>
      <c r="AI11" vm="1480">
        <f ca="1"/>
        <v>611.08000000000004</v>
      </c>
      <c r="AJ11" vm="1481">
        <f ca="1"/>
        <v>609.45000000000005</v>
      </c>
      <c r="AK11" vm="1482">
        <f ca="1"/>
        <v>613.01</v>
      </c>
      <c r="AL11" vm="1483">
        <f ca="1"/>
        <v>605.88</v>
      </c>
      <c r="AM11" vm="1484">
        <f ca="1"/>
        <v>618.39</v>
      </c>
      <c r="AN11" vm="1485">
        <f ca="1"/>
        <v>620.74</v>
      </c>
      <c r="AO11" vm="1486">
        <f ca="1"/>
        <v>627.69000000000005</v>
      </c>
      <c r="AP11" vm="1487">
        <f ca="1"/>
        <v>622.71</v>
      </c>
      <c r="AQ11" vm="1488">
        <f ca="1"/>
        <v>628.01</v>
      </c>
      <c r="AR11" vm="1489">
        <f ca="1"/>
        <v>627.46</v>
      </c>
      <c r="AS11" vm="1490">
        <f ca="1"/>
        <v>629.24</v>
      </c>
      <c r="AT11" vm="1491">
        <f ca="1"/>
        <v>613.53</v>
      </c>
      <c r="AU11" vm="1492">
        <f ca="1"/>
        <v>607.33000000000004</v>
      </c>
      <c r="AV11" vm="1493">
        <f ca="1"/>
        <v>614.30999999999995</v>
      </c>
      <c r="AW11" vm="1494">
        <f ca="1"/>
        <v>614.21</v>
      </c>
      <c r="AX11" vm="1495">
        <f ca="1"/>
        <v>630.08000000000004</v>
      </c>
      <c r="AY11" vm="1496">
        <f ca="1"/>
        <v>617.14</v>
      </c>
      <c r="AZ11" vm="1497">
        <f ca="1"/>
        <v>636.17999999999995</v>
      </c>
      <c r="BA11" vm="1498">
        <f ca="1"/>
        <v>628.41</v>
      </c>
      <c r="BB11" vm="1499">
        <f ca="1"/>
        <v>618.20000000000005</v>
      </c>
      <c r="BC11" vm="1500">
        <f ca="1"/>
        <v>618.58000000000004</v>
      </c>
      <c r="BD11" vm="1501">
        <f ca="1"/>
        <v>628.78</v>
      </c>
      <c r="BE11" vm="1502">
        <f ca="1"/>
        <v>622.83000000000004</v>
      </c>
      <c r="BF11" vm="1503">
        <f ca="1"/>
        <v>607.15</v>
      </c>
      <c r="BG11" vm="1504">
        <f ca="1"/>
        <v>617.52</v>
      </c>
      <c r="BH11" vm="1505">
        <f ca="1"/>
        <v>613.69000000000005</v>
      </c>
      <c r="BI11" vm="1506">
        <f ca="1"/>
        <v>610.55999999999995</v>
      </c>
      <c r="BJ11" vm="1507">
        <f ca="1"/>
        <v>555.04</v>
      </c>
      <c r="BK11" vm="1508">
        <f ca="1"/>
        <v>554.6</v>
      </c>
      <c r="BL11" vm="1509">
        <f ca="1"/>
        <v>577.75</v>
      </c>
      <c r="BM11" vm="1510">
        <f ca="1"/>
        <v>555.12</v>
      </c>
      <c r="BN11" vm="1511">
        <f ca="1"/>
        <v>564.79999999999995</v>
      </c>
      <c r="BO11" vm="1512">
        <f ca="1"/>
        <v>561.23</v>
      </c>
      <c r="BP11" vm="1513">
        <f ca="1"/>
        <v>559.49</v>
      </c>
      <c r="BQ11" vm="1514">
        <f ca="1"/>
        <v>550.64</v>
      </c>
      <c r="BR11" vm="1515">
        <f ca="1"/>
        <v>551.71</v>
      </c>
      <c r="BS11" vm="1516">
        <f ca="1"/>
        <v>565.15</v>
      </c>
      <c r="BT11" vm="1517">
        <f ca="1"/>
        <v>579.34</v>
      </c>
      <c r="BU11" vm="1518">
        <f ca="1"/>
        <v>596.97</v>
      </c>
      <c r="BV11" vm="1519">
        <f ca="1"/>
        <v>606</v>
      </c>
      <c r="BW11" vm="1520">
        <f ca="1"/>
        <v>609.47</v>
      </c>
      <c r="BX11" vm="1521">
        <f ca="1"/>
        <v>612.09</v>
      </c>
      <c r="BY11" vm="1522">
        <f ca="1"/>
        <v>610.87</v>
      </c>
      <c r="BZ11" vm="1523">
        <f ca="1"/>
        <v>616.59</v>
      </c>
      <c r="CA11" vm="1524">
        <f ca="1"/>
        <v>613.66</v>
      </c>
      <c r="CB11" vm="1525">
        <f ca="1"/>
        <v>613.52</v>
      </c>
      <c r="CC11" vm="1526">
        <f ca="1"/>
        <v>610.52</v>
      </c>
      <c r="CD11" vm="1527">
        <f ca="1"/>
        <v>621.1</v>
      </c>
      <c r="CE11" vm="1528">
        <f ca="1"/>
        <v>640.82000000000005</v>
      </c>
      <c r="CF11" vm="1529">
        <f ca="1"/>
        <v>650.61</v>
      </c>
      <c r="CG11" vm="1530">
        <f ca="1"/>
        <v>640.47</v>
      </c>
      <c r="CH11" vm="1531">
        <f ca="1"/>
        <v>635.66999999999996</v>
      </c>
      <c r="CI11" vm="1532">
        <f ca="1"/>
        <v>646.75</v>
      </c>
      <c r="CJ11" vm="1533">
        <f ca="1"/>
        <v>649</v>
      </c>
      <c r="CK11" vm="1534">
        <f ca="1"/>
        <v>654.62</v>
      </c>
      <c r="CL11" vm="1535">
        <f ca="1"/>
        <v>647.66</v>
      </c>
      <c r="CM11" vm="1536">
        <f ca="1"/>
        <v>641.62</v>
      </c>
      <c r="CN11" vm="1537">
        <f ca="1"/>
        <v>633.79</v>
      </c>
      <c r="CO11" vm="1538">
        <f ca="1"/>
        <v>631.62</v>
      </c>
      <c r="CP11" vm="1539">
        <f ca="1"/>
        <v>650.27</v>
      </c>
      <c r="CQ11" vm="1540">
        <f ca="1"/>
        <v>648.52</v>
      </c>
      <c r="CR11" vm="1541">
        <f ca="1"/>
        <v>641.47</v>
      </c>
      <c r="CS11" vm="1542">
        <f ca="1"/>
        <v>644.5</v>
      </c>
      <c r="CT11" vm="1543">
        <f ca="1"/>
        <v>648.54999999999995</v>
      </c>
      <c r="CU11" vm="1544">
        <f ca="1"/>
        <v>650.05999999999995</v>
      </c>
      <c r="CV11" vm="1545">
        <f ca="1"/>
        <v>653.26</v>
      </c>
      <c r="CW11" vm="1546">
        <f ca="1"/>
        <v>669.38</v>
      </c>
      <c r="CX11" vm="1547">
        <f ca="1"/>
        <v>675.83</v>
      </c>
      <c r="CY11" vm="1548">
        <f ca="1"/>
        <v>685.67</v>
      </c>
      <c r="CZ11" vm="1549">
        <f ca="1"/>
        <v>679.03</v>
      </c>
      <c r="DA11" vm="1550">
        <f ca="1"/>
        <v>686.12</v>
      </c>
      <c r="DB11" vm="1551">
        <f ca="1"/>
        <v>669.02</v>
      </c>
      <c r="DC11" vm="1552">
        <f ca="1"/>
        <v>672.41</v>
      </c>
      <c r="DD11" vm="1553">
        <f ca="1"/>
        <v>677.69</v>
      </c>
      <c r="DE11" vm="1554">
        <f ca="1"/>
        <v>684.34</v>
      </c>
      <c r="DF11" vm="1555">
        <f ca="1"/>
        <v>674.88</v>
      </c>
      <c r="DG11" vm="1556">
        <f ca="1"/>
        <v>673.61</v>
      </c>
      <c r="DH11" vm="1557">
        <f ca="1"/>
        <v>679.58</v>
      </c>
      <c r="DI11" vm="1558">
        <f ca="1"/>
        <v>682.51</v>
      </c>
      <c r="DJ11" vm="1559">
        <f ca="1"/>
        <v>690.65</v>
      </c>
      <c r="DK11" vm="1560">
        <f ca="1"/>
        <v>685.74</v>
      </c>
      <c r="DL11" vm="1560">
        <f ca="1"/>
        <v>685.74</v>
      </c>
      <c r="DM11" vm="1561">
        <f ca="1"/>
        <v>677.65</v>
      </c>
      <c r="DN11" vm="1562">
        <f ca="1"/>
        <v>652.75</v>
      </c>
      <c r="DO11" vm="1563">
        <f ca="1"/>
        <v>647.6</v>
      </c>
      <c r="DP11" vm="1564">
        <f ca="1"/>
        <v>656.45</v>
      </c>
      <c r="DQ11" vm="1565">
        <f ca="1"/>
        <v>656.32</v>
      </c>
      <c r="DR11" vm="1566">
        <f ca="1"/>
        <v>647.46</v>
      </c>
      <c r="DS11" vm="1567">
        <f ca="1"/>
        <v>643.04</v>
      </c>
      <c r="DT11" vm="1568">
        <f ca="1"/>
        <v>633.34</v>
      </c>
      <c r="DU11" vm="1569">
        <f ca="1"/>
        <v>647.5</v>
      </c>
      <c r="DV11" vm="1570">
        <f ca="1"/>
        <v>642.76</v>
      </c>
      <c r="DW11" vm="1571">
        <f ca="1"/>
        <v>635.99</v>
      </c>
      <c r="DX11" vm="1572">
        <f ca="1"/>
        <v>634.09</v>
      </c>
      <c r="DY11" vm="1573">
        <f ca="1"/>
        <v>631.37</v>
      </c>
      <c r="DZ11" vm="1574">
        <f ca="1"/>
        <v>626.96</v>
      </c>
      <c r="EA11" vm="1575">
        <f ca="1"/>
        <v>622.58000000000004</v>
      </c>
      <c r="EB11" vm="1576">
        <f ca="1"/>
        <v>628.35</v>
      </c>
      <c r="EC11" vm="1577">
        <f ca="1"/>
        <v>624.85</v>
      </c>
      <c r="ED11" vm="1578">
        <f ca="1"/>
        <v>613.64</v>
      </c>
      <c r="EE11" vm="1579">
        <f ca="1"/>
        <v>598.54999999999995</v>
      </c>
      <c r="EF11" vm="1580">
        <f ca="1"/>
        <v>609.57000000000005</v>
      </c>
      <c r="EG11" vm="1581">
        <f ca="1"/>
        <v>611.48</v>
      </c>
      <c r="EH11" vm="1582">
        <f ca="1"/>
        <v>630.35</v>
      </c>
      <c r="EI11" vm="1583">
        <f ca="1"/>
        <v>633.94000000000005</v>
      </c>
      <c r="EJ11" vm="1584">
        <f ca="1"/>
        <v>633.14</v>
      </c>
      <c r="EK11" vm="1585">
        <f ca="1"/>
        <v>648.02</v>
      </c>
      <c r="EL11" vm="1586">
        <f ca="1"/>
        <v>661.68</v>
      </c>
      <c r="EM11" vm="1587">
        <f ca="1"/>
        <v>663.22</v>
      </c>
      <c r="EN11" vm="1588">
        <f ca="1"/>
        <v>674.07</v>
      </c>
      <c r="EO11" vm="1589">
        <f ca="1"/>
        <v>688.53</v>
      </c>
      <c r="EP11" vm="1590">
        <f ca="1"/>
        <v>698.54</v>
      </c>
      <c r="EQ11" vm="1591">
        <f ca="1"/>
        <v>697.12</v>
      </c>
      <c r="ER11" vm="1592">
        <f ca="1"/>
        <v>688.96</v>
      </c>
      <c r="ES11" vm="1593">
        <f ca="1"/>
        <v>686.73</v>
      </c>
      <c r="ET11" vm="1594">
        <f ca="1"/>
        <v>688.44</v>
      </c>
      <c r="EU11" vm="1595">
        <f ca="1"/>
        <v>695.72</v>
      </c>
      <c r="EV11" vm="1596">
        <f ca="1"/>
        <v>683.84</v>
      </c>
      <c r="EW11" vm="1597">
        <f ca="1"/>
        <v>692.48</v>
      </c>
      <c r="EX11" vm="1598">
        <f ca="1"/>
        <v>701.35</v>
      </c>
      <c r="EY11" vm="1599">
        <f ca="1"/>
        <v>675.32</v>
      </c>
      <c r="EZ11" vm="1600">
        <f ca="1"/>
        <v>679.68</v>
      </c>
      <c r="FA11" vm="1601">
        <f ca="1"/>
        <v>683.62</v>
      </c>
      <c r="FB11" vm="1602">
        <f ca="1"/>
        <v>665.77</v>
      </c>
      <c r="FC11" vm="1603">
        <f ca="1"/>
        <v>675.42</v>
      </c>
      <c r="FD11" vm="1604">
        <f ca="1"/>
        <v>673.62</v>
      </c>
      <c r="FE11" vm="1605">
        <f ca="1"/>
        <v>681.47</v>
      </c>
      <c r="FF11" vm="1606">
        <f ca="1"/>
        <v>686.8</v>
      </c>
      <c r="FG11" vm="1607">
        <f ca="1"/>
        <v>697.06</v>
      </c>
      <c r="FH11" vm="1608">
        <f ca="1"/>
        <v>696.5</v>
      </c>
      <c r="FI11" vm="1609">
        <f ca="1"/>
        <v>706.91</v>
      </c>
      <c r="FJ11" vm="1610">
        <f ca="1"/>
        <v>690.47</v>
      </c>
      <c r="FK11" vm="1611">
        <f ca="1"/>
        <v>704.32</v>
      </c>
      <c r="FL11" vm="1612">
        <f ca="1"/>
        <v>701.03</v>
      </c>
      <c r="FM11" vm="1613">
        <f ca="1"/>
        <v>705.37</v>
      </c>
      <c r="FN11" vm="1614">
        <f ca="1"/>
        <v>722.26</v>
      </c>
      <c r="FO11" vm="1615">
        <f ca="1"/>
        <v>721.56</v>
      </c>
      <c r="FP11" vm="1616">
        <f ca="1"/>
        <v>711.43</v>
      </c>
      <c r="FQ11" vm="1617">
        <f ca="1"/>
        <v>707.35</v>
      </c>
      <c r="FR11" vm="1618">
        <f ca="1"/>
        <v>709.27</v>
      </c>
      <c r="FS11" vm="1619">
        <f ca="1"/>
        <v>706.13</v>
      </c>
      <c r="FT11" vm="1620">
        <f ca="1"/>
        <v>711.09</v>
      </c>
      <c r="FU11" vm="1621">
        <f ca="1"/>
        <v>706.8</v>
      </c>
      <c r="FV11" vm="1622">
        <f ca="1"/>
        <v>719.7</v>
      </c>
      <c r="FW11" vm="1623">
        <f ca="1"/>
        <v>701.92</v>
      </c>
      <c r="FX11" vm="1624">
        <f ca="1"/>
        <v>721.76</v>
      </c>
      <c r="FY11" vm="1625">
        <f ca="1"/>
        <v>727.43</v>
      </c>
      <c r="FZ11" vm="1626">
        <f ca="1"/>
        <v>730.29</v>
      </c>
      <c r="GA11" vm="1627">
        <f ca="1"/>
        <v>722.79</v>
      </c>
      <c r="GB11" vm="1628">
        <f ca="1"/>
        <v>713</v>
      </c>
      <c r="GC11" vm="1629">
        <f ca="1"/>
        <v>705.98</v>
      </c>
      <c r="GD11" vm="1630">
        <f ca="1"/>
        <v>702</v>
      </c>
      <c r="GE11" vm="1631">
        <f ca="1"/>
        <v>687.65</v>
      </c>
      <c r="GF11" vm="1632">
        <f ca="1"/>
        <v>763.89</v>
      </c>
      <c r="GG11" vm="1633">
        <f ca="1"/>
        <v>772.07</v>
      </c>
      <c r="GH11" vm="1634">
        <f ca="1"/>
        <v>764.24</v>
      </c>
      <c r="GI11" vm="1635">
        <f ca="1"/>
        <v>749.29</v>
      </c>
      <c r="GJ11" vm="1636">
        <f ca="1"/>
        <v>754.55</v>
      </c>
      <c r="GK11" vm="1637">
        <f ca="1"/>
        <v>754.68</v>
      </c>
      <c r="GL11" vm="1638">
        <f ca="1"/>
        <v>749.12</v>
      </c>
      <c r="GM11" vm="1639">
        <f ca="1"/>
        <v>759.44</v>
      </c>
      <c r="GN11" vm="1640">
        <f ca="1"/>
        <v>753.74</v>
      </c>
      <c r="GO11" vm="1641">
        <f ca="1"/>
        <v>756.03</v>
      </c>
      <c r="GP11" vm="1642">
        <f ca="1"/>
        <v>756.1</v>
      </c>
      <c r="GQ11" vm="1643">
        <f ca="1"/>
        <v>755.51</v>
      </c>
      <c r="GR11" vm="1644">
        <f ca="1"/>
        <v>763.91</v>
      </c>
      <c r="GS11" vm="1645">
        <f ca="1"/>
        <v>780.21</v>
      </c>
      <c r="GT11" vm="1646">
        <f ca="1"/>
        <v>796.54</v>
      </c>
      <c r="GU11" vm="1647">
        <f ca="1"/>
        <v>795.04</v>
      </c>
      <c r="GV11" vm="1648">
        <f ca="1"/>
        <v>805.44</v>
      </c>
      <c r="GW11" vm="1649">
        <f ca="1"/>
        <v>819.5</v>
      </c>
      <c r="GX11" vm="1650">
        <f ca="1"/>
        <v>830.47</v>
      </c>
      <c r="GY11" vm="1651">
        <f ca="1"/>
        <v>837.26</v>
      </c>
      <c r="GZ11" vm="1652">
        <f ca="1"/>
        <v>823.96</v>
      </c>
      <c r="HA11" vm="1653">
        <f ca="1"/>
        <v>847.05</v>
      </c>
      <c r="HB11" vm="1654">
        <f ca="1"/>
        <v>871.32</v>
      </c>
      <c r="HC11" vm="1655">
        <f ca="1"/>
        <v>883.85</v>
      </c>
      <c r="HD11" vm="1656">
        <f ca="1"/>
        <v>897.48</v>
      </c>
      <c r="HE11" vm="1657">
        <f ca="1"/>
        <v>897.79</v>
      </c>
      <c r="HF11" vm="1658">
        <f ca="1"/>
        <v>865.59</v>
      </c>
      <c r="HG11" vm="1659">
        <f ca="1"/>
        <v>872.6</v>
      </c>
      <c r="HH11" vm="1660">
        <f ca="1"/>
        <v>877.34</v>
      </c>
      <c r="HI11" vm="1661">
        <f ca="1"/>
        <v>886.81</v>
      </c>
      <c r="HJ11" vm="1662">
        <f ca="1"/>
        <v>897.74</v>
      </c>
      <c r="HK11" vm="1663">
        <f ca="1"/>
        <v>902.17</v>
      </c>
      <c r="HL11" vm="1664">
        <f ca="1"/>
        <v>911.06</v>
      </c>
      <c r="HM11" vm="1665">
        <f ca="1"/>
        <v>917.87</v>
      </c>
      <c r="HN11" vm="1666">
        <f ca="1"/>
        <v>934.74</v>
      </c>
      <c r="HO11" vm="1667">
        <f ca="1"/>
        <v>913.69</v>
      </c>
      <c r="HP11" vm="1668">
        <f ca="1"/>
        <v>913.35</v>
      </c>
      <c r="HQ11" vm="1669">
        <f ca="1"/>
        <v>936.56</v>
      </c>
      <c r="HR11" vm="1670">
        <f ca="1"/>
        <v>925.55</v>
      </c>
      <c r="HS11" vm="1671">
        <f ca="1"/>
        <v>918.87</v>
      </c>
      <c r="HT11" vm="1672">
        <f ca="1"/>
        <v>921.08</v>
      </c>
      <c r="HU11" vm="1673">
        <f ca="1"/>
        <v>919.13</v>
      </c>
      <c r="HV11" vm="1674">
        <f ca="1"/>
        <v>889.55</v>
      </c>
      <c r="HW11" vm="1675">
        <f ca="1"/>
        <v>902.04</v>
      </c>
      <c r="HX11" vm="1676">
        <f ca="1"/>
        <v>909.05</v>
      </c>
      <c r="HY11" vm="1677">
        <f ca="1"/>
        <v>911.45</v>
      </c>
      <c r="HZ11" vm="1678">
        <f ca="1"/>
        <v>932.12</v>
      </c>
      <c r="IA11" vm="1679">
        <f ca="1"/>
        <v>924.14</v>
      </c>
      <c r="IB11" vm="1680">
        <f ca="1"/>
        <v>907.55</v>
      </c>
      <c r="IC11" vm="1681">
        <f ca="1"/>
        <v>900.43</v>
      </c>
      <c r="ID11" vm="1682">
        <f ca="1"/>
        <v>891.32</v>
      </c>
      <c r="IE11" vm="1683">
        <f ca="1"/>
        <v>886.73</v>
      </c>
      <c r="IF11" vm="1684">
        <f ca="1"/>
        <v>881.05</v>
      </c>
      <c r="IG11" vm="1685">
        <f ca="1"/>
        <v>881.79</v>
      </c>
      <c r="IH11" vm="1686">
        <f ca="1"/>
        <v>879.19</v>
      </c>
      <c r="II11" vm="1687">
        <f ca="1"/>
        <v>875</v>
      </c>
      <c r="IJ11" vm="1688">
        <f ca="1"/>
        <v>837.69</v>
      </c>
      <c r="IK11" vm="1689">
        <f ca="1"/>
        <v>840.29</v>
      </c>
      <c r="IL11" vm="1690">
        <f ca="1"/>
        <v>828.4</v>
      </c>
      <c r="IM11" vm="1691">
        <f ca="1"/>
        <v>848.26</v>
      </c>
      <c r="IN11" vm="1692">
        <f ca="1"/>
        <v>842.37</v>
      </c>
      <c r="IO11" vm="1693">
        <f ca="1"/>
        <v>858.1</v>
      </c>
      <c r="IP11" vm="1694">
        <f ca="1"/>
        <v>869.68</v>
      </c>
      <c r="IQ11" vm="1695">
        <f ca="1"/>
        <v>953.99</v>
      </c>
      <c r="IR11" vm="1696">
        <f ca="1"/>
        <v>984.86</v>
      </c>
      <c r="IS11" vm="1697">
        <f ca="1"/>
        <v>977.59</v>
      </c>
      <c r="IT11" vm="1698">
        <f ca="1"/>
        <v>971.89</v>
      </c>
      <c r="IU11" vm="1699">
        <f ca="1"/>
        <v>971.83</v>
      </c>
      <c r="IV11" vm="1700">
        <f ca="1"/>
        <v>978.15</v>
      </c>
      <c r="IW11" vm="1701">
        <f ca="1"/>
        <v>973.24</v>
      </c>
      <c r="IX11" vm="1702">
        <f ca="1"/>
        <v>976.76</v>
      </c>
      <c r="IY11" vm="1703">
        <f ca="1"/>
        <v>978.94</v>
      </c>
      <c r="IZ11" vm="1704">
        <f ca="1"/>
        <v>994.87</v>
      </c>
      <c r="JA11" vm="1705">
        <f ca="1"/>
        <v>1011.11</v>
      </c>
      <c r="JB11" vm="1706">
        <f ca="1"/>
        <v>1015.68</v>
      </c>
      <c r="JC11" vm="1707">
        <f ca="1"/>
        <v>1013.93</v>
      </c>
      <c r="JD11" vm="1708">
        <f ca="1"/>
        <v>1027.5999999999999</v>
      </c>
      <c r="JE11" vm="1709">
        <f ca="1"/>
        <v>1008.08</v>
      </c>
      <c r="JF11" vm="1710">
        <f ca="1"/>
        <v>1027.31</v>
      </c>
      <c r="JG11" vm="1711">
        <f ca="1"/>
        <v>1043.69</v>
      </c>
      <c r="JH11" vm="1712">
        <f ca="1"/>
        <v>1058.5999999999999</v>
      </c>
      <c r="JI11" vm="1713">
        <f ca="1"/>
        <v>1035.8499999999999</v>
      </c>
    </row>
    <row r="12" spans="1:295" x14ac:dyDescent="0.45">
      <c r="T12" cm="1" vm="1714">
        <f t="array" aca="1" ref="T12:JI12" ca="1">TRANSPOSE(_xlfn.STOCKHISTORY(KX36,TODAY()-365,TODAY(),0,0,1))</f>
        <v>193.76</v>
      </c>
      <c r="U12" vm="1715">
        <f ca="1"/>
        <v>194.77</v>
      </c>
      <c r="V12" vm="1716">
        <f ca="1"/>
        <v>197.41</v>
      </c>
      <c r="W12" vm="1717">
        <f ca="1"/>
        <v>191.97</v>
      </c>
      <c r="X12" vm="1718">
        <f ca="1"/>
        <v>199.4</v>
      </c>
      <c r="Y12" vm="1719">
        <f ca="1"/>
        <v>199.73</v>
      </c>
      <c r="Z12" vm="1720">
        <f ca="1"/>
        <v>202.04</v>
      </c>
      <c r="AA12" vm="1721">
        <f ca="1"/>
        <v>201.88</v>
      </c>
      <c r="AB12" vm="490">
        <f ca="1"/>
        <v>202.64</v>
      </c>
      <c r="AC12" vm="1722">
        <f ca="1"/>
        <v>188.14</v>
      </c>
      <c r="AD12" vm="1723">
        <f ca="1"/>
        <v>180.74</v>
      </c>
      <c r="AE12" vm="1724">
        <f ca="1"/>
        <v>176.54</v>
      </c>
      <c r="AF12" vm="1725">
        <f ca="1"/>
        <v>178.65</v>
      </c>
      <c r="AG12" vm="1726">
        <f ca="1"/>
        <v>175.34</v>
      </c>
      <c r="AH12" vm="1727">
        <f ca="1"/>
        <v>177.77</v>
      </c>
      <c r="AI12" vm="1728">
        <f ca="1"/>
        <v>177.54</v>
      </c>
      <c r="AJ12" vm="1729">
        <f ca="1"/>
        <v>169.48</v>
      </c>
      <c r="AK12" vm="1730">
        <f ca="1"/>
        <v>162.5</v>
      </c>
      <c r="AL12" vm="1731">
        <f ca="1"/>
        <v>163.57</v>
      </c>
      <c r="AM12" vm="1732">
        <f ca="1"/>
        <v>173.8</v>
      </c>
      <c r="AN12" vm="1733">
        <f ca="1"/>
        <v>171.32</v>
      </c>
      <c r="AO12" vm="1734">
        <f ca="1"/>
        <v>175.66</v>
      </c>
      <c r="AP12" vm="1735">
        <f ca="1"/>
        <v>172.82</v>
      </c>
      <c r="AQ12" vm="1736">
        <f ca="1"/>
        <v>170.83</v>
      </c>
      <c r="AR12" vm="1737">
        <f ca="1"/>
        <v>172.63</v>
      </c>
      <c r="AS12" vm="1738">
        <f ca="1"/>
        <v>177.67</v>
      </c>
      <c r="AT12" vm="525">
        <f ca="1"/>
        <v>179.83</v>
      </c>
      <c r="AU12" vm="1739">
        <f ca="1"/>
        <v>175.79</v>
      </c>
      <c r="AV12" vm="1740">
        <f ca="1"/>
        <v>175.22</v>
      </c>
      <c r="AW12" vm="1741">
        <f ca="1"/>
        <v>166.63</v>
      </c>
      <c r="AX12" vm="1742">
        <f ca="1"/>
        <v>168.38</v>
      </c>
      <c r="AY12" vm="1743">
        <f ca="1"/>
        <v>171.11</v>
      </c>
      <c r="AZ12" vm="1744">
        <f ca="1"/>
        <v>164.9</v>
      </c>
      <c r="BA12" vm="310">
        <f ca="1"/>
        <v>172.98</v>
      </c>
      <c r="BB12" vm="1745">
        <f ca="1"/>
        <v>176.88</v>
      </c>
      <c r="BC12" vm="1746">
        <f ca="1"/>
        <v>171.76</v>
      </c>
      <c r="BD12" vm="1747">
        <f ca="1"/>
        <v>174.6</v>
      </c>
      <c r="BE12" vm="1748">
        <f ca="1"/>
        <v>171.05</v>
      </c>
      <c r="BF12" vm="1749">
        <f ca="1"/>
        <v>161.47999999999999</v>
      </c>
      <c r="BG12" vm="1750">
        <f ca="1"/>
        <v>157.11000000000001</v>
      </c>
      <c r="BH12" vm="1751">
        <f ca="1"/>
        <v>155.44999999999999</v>
      </c>
      <c r="BI12" vm="1752">
        <f ca="1"/>
        <v>149.93</v>
      </c>
      <c r="BJ12" vm="1753">
        <f ca="1"/>
        <v>147.05000000000001</v>
      </c>
      <c r="BK12" vm="1754">
        <f ca="1"/>
        <v>142.05000000000001</v>
      </c>
      <c r="BL12" vm="1755">
        <f ca="1"/>
        <v>144.68</v>
      </c>
      <c r="BM12" vm="1756">
        <f ca="1"/>
        <v>162.13</v>
      </c>
      <c r="BN12" vm="1757">
        <f ca="1"/>
        <v>170.18</v>
      </c>
      <c r="BO12" vm="1758">
        <f ca="1"/>
        <v>168.29</v>
      </c>
      <c r="BP12" vm="1759">
        <f ca="1"/>
        <v>194.05</v>
      </c>
      <c r="BQ12" vm="1760">
        <f ca="1"/>
        <v>183.28</v>
      </c>
      <c r="BR12" vm="1761">
        <f ca="1"/>
        <v>179.99</v>
      </c>
      <c r="BS12" vm="1762">
        <f ca="1"/>
        <v>180.01</v>
      </c>
      <c r="BT12" vm="1763">
        <f ca="1"/>
        <v>181.19</v>
      </c>
      <c r="BU12" vm="645">
        <f ca="1"/>
        <v>184.76</v>
      </c>
      <c r="BV12" vm="1764">
        <f ca="1"/>
        <v>177.81</v>
      </c>
      <c r="BW12" vm="1765">
        <f ca="1"/>
        <v>174.72</v>
      </c>
      <c r="BX12" vm="1766">
        <f ca="1"/>
        <v>171.97</v>
      </c>
      <c r="BY12" vm="1767">
        <f ca="1"/>
        <v>168.47</v>
      </c>
      <c r="BZ12" vm="1768">
        <f ca="1"/>
        <v>171.89</v>
      </c>
      <c r="CA12" vm="1769">
        <f ca="1"/>
        <v>177.55</v>
      </c>
      <c r="CB12" vm="1770">
        <f ca="1"/>
        <v>173.99</v>
      </c>
      <c r="CC12" vm="1771">
        <f ca="1"/>
        <v>174.84</v>
      </c>
      <c r="CD12" vm="1772">
        <f ca="1"/>
        <v>177.46</v>
      </c>
      <c r="CE12" vm="1773">
        <f ca="1"/>
        <v>174.95</v>
      </c>
      <c r="CF12" vm="1774">
        <f ca="1"/>
        <v>186.6</v>
      </c>
      <c r="CG12" vm="616">
        <f ca="1"/>
        <v>180.11</v>
      </c>
      <c r="CH12" vm="1775">
        <f ca="1"/>
        <v>173.74</v>
      </c>
      <c r="CI12" vm="1776">
        <f ca="1"/>
        <v>179.24</v>
      </c>
      <c r="CJ12" vm="1777">
        <f ca="1"/>
        <v>176.75</v>
      </c>
      <c r="CK12" vm="1778">
        <f ca="1"/>
        <v>176.19</v>
      </c>
      <c r="CL12" vm="1779">
        <f ca="1"/>
        <v>178.79</v>
      </c>
      <c r="CM12" vm="1780">
        <f ca="1"/>
        <v>178.08</v>
      </c>
      <c r="CN12" vm="1781">
        <f ca="1"/>
        <v>176.29</v>
      </c>
      <c r="CO12" vm="1782">
        <f ca="1"/>
        <v>174.77</v>
      </c>
      <c r="CP12" vm="545">
        <f ca="1"/>
        <v>175</v>
      </c>
      <c r="CQ12" vm="1783">
        <f ca="1"/>
        <v>177.94</v>
      </c>
      <c r="CR12" vm="1784">
        <f ca="1"/>
        <v>177.48</v>
      </c>
      <c r="CS12" vm="1785">
        <f ca="1"/>
        <v>173.79</v>
      </c>
      <c r="CT12" vm="1786">
        <f ca="1"/>
        <v>170.66</v>
      </c>
      <c r="CU12" vm="318">
        <f ca="1"/>
        <v>177.29</v>
      </c>
      <c r="CV12" vm="1787">
        <f ca="1"/>
        <v>182.47</v>
      </c>
      <c r="CW12" vm="1788">
        <f ca="1"/>
        <v>178.01</v>
      </c>
      <c r="CX12" vm="1789">
        <f ca="1"/>
        <v>187.44</v>
      </c>
      <c r="CY12" vm="1790">
        <f ca="1"/>
        <v>184.86</v>
      </c>
      <c r="CZ12" vm="1791">
        <f ca="1"/>
        <v>181.57</v>
      </c>
      <c r="DA12" vm="1792">
        <f ca="1"/>
        <v>183.01</v>
      </c>
      <c r="DB12" vm="1793">
        <f ca="1"/>
        <v>182.58</v>
      </c>
      <c r="DC12" vm="1794">
        <f ca="1"/>
        <v>187.35</v>
      </c>
      <c r="DD12" vm="1795">
        <f ca="1"/>
        <v>196.37</v>
      </c>
      <c r="DE12" vm="1796">
        <f ca="1"/>
        <v>197.42</v>
      </c>
      <c r="DF12" vm="1797">
        <f ca="1"/>
        <v>197.88</v>
      </c>
      <c r="DG12" vm="1798">
        <f ca="1"/>
        <v>209.86</v>
      </c>
      <c r="DH12" vm="1799">
        <f ca="1"/>
        <v>231.26</v>
      </c>
      <c r="DI12" vm="1800">
        <f ca="1"/>
        <v>246.39</v>
      </c>
      <c r="DJ12" vm="1801">
        <f ca="1"/>
        <v>251.52</v>
      </c>
      <c r="DK12" vm="1802">
        <f ca="1"/>
        <v>252.94</v>
      </c>
      <c r="DL12" vm="1803">
        <f ca="1"/>
        <v>262.33</v>
      </c>
      <c r="DM12" vm="1804">
        <f ca="1"/>
        <v>263.26</v>
      </c>
      <c r="DN12" vm="1805">
        <f ca="1"/>
        <v>241.03</v>
      </c>
      <c r="DO12" vm="1806">
        <f ca="1"/>
        <v>248.23</v>
      </c>
      <c r="DP12" vm="1807">
        <f ca="1"/>
        <v>252.64</v>
      </c>
      <c r="DQ12" vm="1808">
        <f ca="1"/>
        <v>256.56</v>
      </c>
      <c r="DR12" vm="1809">
        <f ca="1"/>
        <v>248.5</v>
      </c>
      <c r="DS12" vm="1810">
        <f ca="1"/>
        <v>249.23</v>
      </c>
      <c r="DT12" vm="1811">
        <f ca="1"/>
        <v>239.2</v>
      </c>
      <c r="DU12" vm="1812">
        <f ca="1"/>
        <v>251.51</v>
      </c>
      <c r="DV12" vm="1813">
        <f ca="1"/>
        <v>246.38</v>
      </c>
      <c r="DW12" vm="1814">
        <f ca="1"/>
        <v>215.99</v>
      </c>
      <c r="DX12" vm="1815">
        <f ca="1"/>
        <v>220.25</v>
      </c>
      <c r="DY12" vm="1816">
        <f ca="1"/>
        <v>219.8</v>
      </c>
      <c r="DZ12" vm="1817">
        <f ca="1"/>
        <v>232.1</v>
      </c>
      <c r="EA12" vm="1818">
        <f ca="1"/>
        <v>222.62</v>
      </c>
      <c r="EB12" vm="1819">
        <f ca="1"/>
        <v>232.07</v>
      </c>
      <c r="EC12" vm="1820">
        <f ca="1"/>
        <v>216.86</v>
      </c>
      <c r="ED12" vm="1821">
        <f ca="1"/>
        <v>207.67</v>
      </c>
      <c r="EE12" vm="1822">
        <f ca="1"/>
        <v>198.88</v>
      </c>
      <c r="EF12" vm="1823">
        <f ca="1"/>
        <v>200.64</v>
      </c>
      <c r="EG12" vm="1824">
        <f ca="1"/>
        <v>191.76</v>
      </c>
      <c r="EH12" vm="1825">
        <f ca="1"/>
        <v>198.84</v>
      </c>
      <c r="EI12" vm="586">
        <f ca="1"/>
        <v>200</v>
      </c>
      <c r="EJ12" vm="1826">
        <f ca="1"/>
        <v>197.49</v>
      </c>
      <c r="EK12" vm="1827">
        <f ca="1"/>
        <v>207.83</v>
      </c>
      <c r="EL12" vm="1828">
        <f ca="1"/>
        <v>201.38</v>
      </c>
      <c r="EM12" vm="1829">
        <f ca="1"/>
        <v>214.14</v>
      </c>
      <c r="EN12" vm="1830">
        <f ca="1"/>
        <v>216.12</v>
      </c>
      <c r="EO12" vm="905">
        <f ca="1"/>
        <v>222.72</v>
      </c>
      <c r="EP12" vm="1831">
        <f ca="1"/>
        <v>221.1</v>
      </c>
      <c r="EQ12" vm="1832">
        <f ca="1"/>
        <v>223.27</v>
      </c>
      <c r="ER12" vm="1833">
        <f ca="1"/>
        <v>210.66</v>
      </c>
      <c r="ES12" vm="1834">
        <f ca="1"/>
        <v>220.32</v>
      </c>
      <c r="ET12" vm="1835">
        <f ca="1"/>
        <v>213.21</v>
      </c>
      <c r="EU12" vm="1836">
        <f ca="1"/>
        <v>209.21</v>
      </c>
      <c r="EV12" vm="1837">
        <f ca="1"/>
        <v>205.75</v>
      </c>
      <c r="EW12" vm="1838">
        <f ca="1"/>
        <v>206.28</v>
      </c>
      <c r="EX12" vm="1839">
        <f ca="1"/>
        <v>214.11</v>
      </c>
      <c r="EY12" vm="1840">
        <f ca="1"/>
        <v>210.6</v>
      </c>
      <c r="EZ12" vm="1841">
        <f ca="1"/>
        <v>219.41</v>
      </c>
      <c r="FA12" vm="1842">
        <f ca="1"/>
        <v>230.17</v>
      </c>
      <c r="FB12" vm="1843">
        <f ca="1"/>
        <v>210.73</v>
      </c>
      <c r="FC12" vm="1844">
        <f ca="1"/>
        <v>216.27</v>
      </c>
      <c r="FD12" vm="1845">
        <f ca="1"/>
        <v>226.17</v>
      </c>
      <c r="FE12" vm="1846">
        <f ca="1"/>
        <v>228.13</v>
      </c>
      <c r="FF12" vm="1847">
        <f ca="1"/>
        <v>229.81</v>
      </c>
      <c r="FG12" vm="1848">
        <f ca="1"/>
        <v>230.29</v>
      </c>
      <c r="FH12" vm="880">
        <f ca="1"/>
        <v>226.78</v>
      </c>
      <c r="FI12" vm="1849">
        <f ca="1"/>
        <v>227.87</v>
      </c>
      <c r="FJ12" vm="1850">
        <f ca="1"/>
        <v>227.2</v>
      </c>
      <c r="FK12" vm="1851">
        <f ca="1"/>
        <v>243.92</v>
      </c>
      <c r="FL12" vm="1852">
        <f ca="1"/>
        <v>238.25</v>
      </c>
      <c r="FM12" vm="1853">
        <f ca="1"/>
        <v>250</v>
      </c>
      <c r="FN12" vm="1854">
        <f ca="1"/>
        <v>254.27</v>
      </c>
      <c r="FO12" vm="1855">
        <f ca="1"/>
        <v>257.02</v>
      </c>
      <c r="FP12" vm="1856">
        <f ca="1"/>
        <v>254.22</v>
      </c>
      <c r="FQ12" vm="1857">
        <f ca="1"/>
        <v>260.45999999999998</v>
      </c>
      <c r="FR12" vm="1858">
        <f ca="1"/>
        <v>261.63</v>
      </c>
      <c r="FS12" vm="1859">
        <f ca="1"/>
        <v>258.02</v>
      </c>
      <c r="FT12" vm="1860">
        <f ca="1"/>
        <v>249.02</v>
      </c>
      <c r="FU12" vm="1861">
        <f ca="1"/>
        <v>240.66</v>
      </c>
      <c r="FV12" vm="1862">
        <f ca="1"/>
        <v>250.08</v>
      </c>
      <c r="FW12" vm="1863">
        <f ca="1"/>
        <v>240.83</v>
      </c>
      <c r="FX12" vm="1864">
        <f ca="1"/>
        <v>244.5</v>
      </c>
      <c r="FY12" vm="1865">
        <f ca="1"/>
        <v>241.05</v>
      </c>
      <c r="FZ12" vm="1866">
        <f ca="1"/>
        <v>238.77</v>
      </c>
      <c r="GA12" vm="1867">
        <f ca="1"/>
        <v>217.8</v>
      </c>
      <c r="GB12" vm="1868">
        <f ca="1"/>
        <v>219.16</v>
      </c>
      <c r="GC12" vm="1869">
        <f ca="1"/>
        <v>219.57</v>
      </c>
      <c r="GD12" vm="1870">
        <f ca="1"/>
        <v>221.33</v>
      </c>
      <c r="GE12" vm="1871">
        <f ca="1"/>
        <v>220.89</v>
      </c>
      <c r="GF12" vm="1872">
        <f ca="1"/>
        <v>220.7</v>
      </c>
      <c r="GG12" vm="1873">
        <f ca="1"/>
        <v>218.85</v>
      </c>
      <c r="GH12" vm="1874">
        <f ca="1"/>
        <v>217.97</v>
      </c>
      <c r="GI12" vm="1875">
        <f ca="1"/>
        <v>213.65</v>
      </c>
      <c r="GJ12" vm="1876">
        <f ca="1"/>
        <v>260.48</v>
      </c>
      <c r="GK12" vm="1877">
        <f ca="1"/>
        <v>269.19</v>
      </c>
      <c r="GL12" vm="1878">
        <f ca="1"/>
        <v>262.51</v>
      </c>
      <c r="GM12" vm="1879">
        <f ca="1"/>
        <v>259.52</v>
      </c>
      <c r="GN12" vm="1880">
        <f ca="1"/>
        <v>257.55</v>
      </c>
      <c r="GO12" vm="1881">
        <f ca="1"/>
        <v>249.85</v>
      </c>
      <c r="GP12" vm="1882">
        <f ca="1"/>
        <v>248.98</v>
      </c>
      <c r="GQ12" vm="924">
        <f ca="1"/>
        <v>242.84</v>
      </c>
      <c r="GR12" vm="1883">
        <f ca="1"/>
        <v>251.44</v>
      </c>
      <c r="GS12" vm="1884">
        <f ca="1"/>
        <v>288.52999999999997</v>
      </c>
      <c r="GT12" vm="1885">
        <f ca="1"/>
        <v>296.91000000000003</v>
      </c>
      <c r="GU12" vm="1886">
        <f ca="1"/>
        <v>321.22000000000003</v>
      </c>
      <c r="GV12" vm="1887">
        <f ca="1"/>
        <v>350</v>
      </c>
      <c r="GW12" vm="1888">
        <f ca="1"/>
        <v>328.49</v>
      </c>
      <c r="GX12" vm="1889">
        <f ca="1"/>
        <v>330.24</v>
      </c>
      <c r="GY12" vm="1890">
        <f ca="1"/>
        <v>311.18</v>
      </c>
      <c r="GZ12" vm="1891">
        <f ca="1"/>
        <v>320.72000000000003</v>
      </c>
      <c r="HA12" vm="1892">
        <f ca="1"/>
        <v>338.74</v>
      </c>
      <c r="HB12" vm="1893">
        <f ca="1"/>
        <v>346</v>
      </c>
      <c r="HC12" vm="1894">
        <f ca="1"/>
        <v>342.03</v>
      </c>
      <c r="HD12" vm="1895">
        <f ca="1"/>
        <v>339.64</v>
      </c>
      <c r="HE12" vm="1896">
        <f ca="1"/>
        <v>352.56</v>
      </c>
      <c r="HF12" vm="1897">
        <f ca="1"/>
        <v>338.59</v>
      </c>
      <c r="HG12" vm="1898">
        <f ca="1"/>
        <v>338.23</v>
      </c>
      <c r="HH12" vm="1899">
        <f ca="1"/>
        <v>332.89</v>
      </c>
      <c r="HI12" vm="1900">
        <f ca="1"/>
        <v>345.16</v>
      </c>
      <c r="HJ12" vm="1901">
        <f ca="1"/>
        <v>357.09</v>
      </c>
      <c r="HK12" vm="1902">
        <f ca="1"/>
        <v>351.42</v>
      </c>
      <c r="HL12" vm="1903">
        <f ca="1"/>
        <v>357.93</v>
      </c>
      <c r="HM12" vm="1904">
        <f ca="1"/>
        <v>369.49</v>
      </c>
      <c r="HN12" vm="1905">
        <f ca="1"/>
        <v>389.22</v>
      </c>
      <c r="HO12" vm="1906">
        <f ca="1"/>
        <v>389.79</v>
      </c>
      <c r="HP12" vm="1907">
        <f ca="1"/>
        <v>400.99</v>
      </c>
      <c r="HQ12" vm="1908">
        <f ca="1"/>
        <v>424.77</v>
      </c>
      <c r="HR12" vm="1909">
        <f ca="1"/>
        <v>418.1</v>
      </c>
      <c r="HS12" vm="1910">
        <f ca="1"/>
        <v>436.23</v>
      </c>
      <c r="HT12" vm="1911">
        <f ca="1"/>
        <v>463.02</v>
      </c>
      <c r="HU12" vm="1912">
        <f ca="1"/>
        <v>479.86</v>
      </c>
      <c r="HV12" vm="1913">
        <f ca="1"/>
        <v>440.13</v>
      </c>
      <c r="HW12" vm="1914">
        <f ca="1"/>
        <v>436.17</v>
      </c>
      <c r="HX12" vm="1915">
        <f ca="1"/>
        <v>421.06</v>
      </c>
      <c r="HY12" vm="1916">
        <f ca="1"/>
        <v>430.6</v>
      </c>
      <c r="HZ12" vm="1917">
        <f ca="1"/>
        <v>462.28</v>
      </c>
      <c r="IA12" vm="1918">
        <f ca="1"/>
        <v>454.13</v>
      </c>
      <c r="IB12" vm="1919">
        <f ca="1"/>
        <v>431.66</v>
      </c>
      <c r="IC12" vm="1920">
        <f ca="1"/>
        <v>417.41</v>
      </c>
      <c r="ID12" vm="1921">
        <f ca="1"/>
        <v>403.84</v>
      </c>
      <c r="IE12" vm="1922">
        <f ca="1"/>
        <v>379.28</v>
      </c>
      <c r="IF12" vm="1923">
        <f ca="1"/>
        <v>410.44</v>
      </c>
      <c r="IG12" vm="1924">
        <f ca="1"/>
        <v>411.05</v>
      </c>
      <c r="IH12" vm="1925">
        <f ca="1"/>
        <v>394.36</v>
      </c>
      <c r="II12" vm="1268">
        <f ca="1"/>
        <v>394.94</v>
      </c>
      <c r="IJ12" vm="1926">
        <f ca="1"/>
        <v>394.74</v>
      </c>
      <c r="IK12" vm="1927">
        <f ca="1"/>
        <v>403.31</v>
      </c>
      <c r="IL12" vm="1928">
        <f ca="1"/>
        <v>396.36</v>
      </c>
      <c r="IM12" vm="1929">
        <f ca="1"/>
        <v>428.22</v>
      </c>
      <c r="IN12" vm="1930">
        <f ca="1"/>
        <v>413.82</v>
      </c>
      <c r="IO12" vm="1931">
        <f ca="1"/>
        <v>426.5</v>
      </c>
      <c r="IP12" vm="1932">
        <f ca="1"/>
        <v>424.07</v>
      </c>
      <c r="IQ12" vm="1933">
        <f ca="1"/>
        <v>415.11</v>
      </c>
      <c r="IR12" vm="1934">
        <f ca="1"/>
        <v>412.38</v>
      </c>
      <c r="IS12" vm="1935">
        <f ca="1"/>
        <v>406.58</v>
      </c>
      <c r="IT12" vm="1936">
        <f ca="1"/>
        <v>397.15</v>
      </c>
      <c r="IU12" vm="1937">
        <f ca="1"/>
        <v>398.09</v>
      </c>
      <c r="IV12" vm="1938">
        <f ca="1"/>
        <v>389.1</v>
      </c>
      <c r="IW12" vm="1939">
        <f ca="1"/>
        <v>400.28</v>
      </c>
      <c r="IX12" vm="1940">
        <f ca="1"/>
        <v>404.6</v>
      </c>
      <c r="IY12" vm="1941">
        <f ca="1"/>
        <v>383.68</v>
      </c>
      <c r="IZ12" vm="1942">
        <f ca="1"/>
        <v>392.21</v>
      </c>
      <c r="JA12" vm="1943">
        <f ca="1"/>
        <v>378.17</v>
      </c>
      <c r="JB12" vm="1944">
        <f ca="1"/>
        <v>374.32</v>
      </c>
      <c r="JC12" vm="1945">
        <f ca="1"/>
        <v>361.62</v>
      </c>
      <c r="JD12" vm="1946">
        <f ca="1"/>
        <v>350.73</v>
      </c>
      <c r="JE12" vm="1947">
        <f ca="1"/>
        <v>328.5</v>
      </c>
      <c r="JF12" vm="1948">
        <f ca="1"/>
        <v>336.51</v>
      </c>
      <c r="JG12" vm="1949">
        <f ca="1"/>
        <v>355.94</v>
      </c>
      <c r="JH12" vm="1950">
        <f ca="1"/>
        <v>355.84</v>
      </c>
      <c r="JI12" vm="1951">
        <f ca="1"/>
        <v>354.11</v>
      </c>
    </row>
    <row r="13" spans="1:295" x14ac:dyDescent="0.45">
      <c r="F13" s="2"/>
    </row>
    <row r="25" spans="309:323" ht="31.5" x14ac:dyDescent="0.5">
      <c r="KW25" t="s">
        <v>33</v>
      </c>
      <c r="KX25" s="13" t="s">
        <v>15</v>
      </c>
      <c r="KY25" s="13" t="s">
        <v>16</v>
      </c>
      <c r="KZ25" s="14" t="s">
        <v>4</v>
      </c>
      <c r="LA25" s="14" t="s">
        <v>17</v>
      </c>
      <c r="LB25" s="14" t="s">
        <v>18</v>
      </c>
      <c r="LC25" s="15" t="s">
        <v>13</v>
      </c>
      <c r="LD25" s="15" t="s">
        <v>41</v>
      </c>
      <c r="LE25" s="14" t="s">
        <v>19</v>
      </c>
      <c r="LF25" s="6" t="s">
        <v>12</v>
      </c>
      <c r="LG25" s="7" t="s">
        <v>42</v>
      </c>
      <c r="LH25" s="8" t="s">
        <v>43</v>
      </c>
      <c r="LI25" s="9" t="s">
        <v>14</v>
      </c>
      <c r="LJ25" s="13" t="s">
        <v>44</v>
      </c>
      <c r="LK25" s="24" t="s">
        <v>45</v>
      </c>
    </row>
    <row r="30" spans="309:323" ht="18.399999999999999" thickBot="1" x14ac:dyDescent="0.5">
      <c r="KW30" t="s">
        <v>38</v>
      </c>
      <c r="KX30" s="16" t="e" cm="1" vm="5">
        <f t="array" ref="KX30:KX36">_xlfn._xlws.SORT(_xlfn.UNIQUE(_xlfn._xlws.FILTER(Ledger[Stock],SUMIF(Ledger[Stock],Ledger[Stock],Ledger[Units])&lt;&gt;0)))</f>
        <v>#VALUE!</v>
      </c>
      <c r="KY30" s="16" t="str" cm="1">
        <f t="array" aca="1" ref="KY30:KY36" ca="1">_FV(_xlfn.ANCHORARRAY(KX30),"Industry")</f>
        <v>Software &amp; IT Services</v>
      </c>
      <c r="KZ30" s="17" cm="1">
        <f t="array" ref="KZ30:KZ36">SUMIF(Ledger[Stock],_xlfn.ANCHORARRAY(KX30),Ledger[Units])</f>
        <v>1200</v>
      </c>
      <c r="LA30" s="18" cm="1">
        <f t="array" aca="1" ref="LA30:LA36" ca="1">_FV(_xlfn.ANCHORARRAY(KX30),"Price")</f>
        <v>185.8</v>
      </c>
      <c r="LB30" s="18" cm="1">
        <f t="array" aca="1" ref="LB30:LB36" ca="1">_xlfn.ANCHORARRAY(KZ30)*_xlfn.ANCHORARRAY(LA30)</f>
        <v>222960</v>
      </c>
      <c r="LC30" s="19" cm="1">
        <f t="array" aca="1" ref="LC30:LC36" ca="1">(_xlfn.ANCHORARRAY(LA30)-_FV(_xlfn.ANCHORARRAY(KX30),"Previous close",TRUE))*_xlfn.ANCHORARRAY(KZ30)</f>
        <v>-1283.9999999999918</v>
      </c>
      <c r="LD30" s="20" cm="1">
        <f t="array" aca="1" ref="LD30:LD36" ca="1">_xlfn.ANCHORARRAY(LC30)/(_xlfn.ANCHORARRAY(LB30)-_xlfn.ANCHORARRAY(LC30))</f>
        <v>-5.725905709851732E-3</v>
      </c>
      <c r="LE30" s="21" cm="1">
        <f t="array" aca="1" ref="LE30:LE36" ca="1">-SUMIF(Ledger[Stock],_xlfn.ANCHORARRAY(Dashboard!KX30),Ledger[Transaction Amount])+_xlfn.ANCHORARRAY(LB30)</f>
        <v>-5340</v>
      </c>
      <c r="LF30" s="10">
        <f ca="1">SUM(_xlfn.ANCHORARRAY(LB30))</f>
        <v>3860902.99</v>
      </c>
      <c r="LG30" s="11">
        <f ca="1">SUM(_xlfn.ANCHORARRAY(LC30))</f>
        <v>-86676.459999999846</v>
      </c>
      <c r="LH30" s="12">
        <f ca="1">LG30/(LF30-LG30)</f>
        <v>-2.1956862704815186E-2</v>
      </c>
      <c r="LI30" s="11">
        <f ca="1">SUM(_xlfn.ANCHORARRAY(LE30))</f>
        <v>-12491024.859999999</v>
      </c>
      <c r="LJ30" s="16" t="str" cm="1">
        <f t="array" aca="1" ref="LJ30:LJ33" ca="1">_xlfn.UNIQUE(_xlfn.ANCHORARRAY(KY30))</f>
        <v>Software &amp; IT Services</v>
      </c>
      <c r="LK30" s="17" cm="1">
        <f t="array" aca="1" ref="LK30:LK33" ca="1">SUMIF(_xlfn.ANCHORARRAY(KY30),_xlfn.ANCHORARRAY(LJ30),_xlfn.ANCHORARRAY(LB30))</f>
        <v>3522928.25</v>
      </c>
    </row>
    <row r="31" spans="309:323" ht="14.65" thickTop="1" x14ac:dyDescent="0.45">
      <c r="KW31" t="s">
        <v>36</v>
      </c>
      <c r="KX31" s="16" t="e" vm="3">
        <v>#VALUE!</v>
      </c>
      <c r="KY31" s="16" t="str">
        <f ca="1"/>
        <v>Diversified Retail</v>
      </c>
      <c r="KZ31" s="17">
        <v>10</v>
      </c>
      <c r="LA31" s="18">
        <f ca="1"/>
        <v>226.65</v>
      </c>
      <c r="LB31" s="18">
        <f ca="1"/>
        <v>2266.5</v>
      </c>
      <c r="LC31" s="33">
        <f ca="1"/>
        <v>-20.300000000000011</v>
      </c>
      <c r="LD31" s="20">
        <f ca="1"/>
        <v>-8.877033409130668E-3</v>
      </c>
      <c r="LE31" s="21">
        <f ca="1"/>
        <v>-15268407.699999999</v>
      </c>
      <c r="LJ31" s="16" t="str">
        <f ca="1"/>
        <v>Diversified Retail</v>
      </c>
      <c r="LK31" s="17">
        <f ca="1"/>
        <v>2266.5</v>
      </c>
    </row>
    <row r="32" spans="309:323" x14ac:dyDescent="0.45">
      <c r="KW32" t="s">
        <v>34</v>
      </c>
      <c r="KX32" s="16" t="e" vm="1">
        <v>#VALUE!</v>
      </c>
      <c r="KY32" s="16" t="str">
        <f ca="1"/>
        <v>Computers, Phones &amp; Household Electronics</v>
      </c>
      <c r="KZ32" s="17">
        <v>142</v>
      </c>
      <c r="LA32" s="18">
        <f ca="1"/>
        <v>244.47</v>
      </c>
      <c r="LB32" s="18">
        <f ca="1"/>
        <v>34714.74</v>
      </c>
      <c r="LC32" s="19">
        <f ca="1"/>
        <v>-18.459999999999354</v>
      </c>
      <c r="LD32" s="20">
        <f ca="1"/>
        <v>-5.3147996729352193E-4</v>
      </c>
      <c r="LE32" s="21">
        <f ca="1"/>
        <v>-11324.010000000002</v>
      </c>
      <c r="LJ32" s="16" t="str">
        <f ca="1"/>
        <v>Computers, Phones &amp; Household Electronics</v>
      </c>
      <c r="LK32" s="17">
        <f ca="1"/>
        <v>34714.74</v>
      </c>
    </row>
    <row r="33" spans="309:323" x14ac:dyDescent="0.45">
      <c r="KW33" t="s">
        <v>37</v>
      </c>
      <c r="KX33" s="16" t="e" vm="4">
        <v>#VALUE!</v>
      </c>
      <c r="KY33" s="16" t="str">
        <f ca="1"/>
        <v>Software &amp; IT Services</v>
      </c>
      <c r="KZ33" s="17">
        <v>2565</v>
      </c>
      <c r="LA33" s="18">
        <f ca="1"/>
        <v>716.37</v>
      </c>
      <c r="LB33" s="18">
        <f ca="1"/>
        <v>1837489.05</v>
      </c>
      <c r="LC33" s="19">
        <f ca="1"/>
        <v>-52069.499999999884</v>
      </c>
      <c r="LD33" s="20">
        <f ca="1"/>
        <v>-2.7556436396215342E-2</v>
      </c>
      <c r="LE33" s="21">
        <f ca="1"/>
        <v>1730187.95</v>
      </c>
      <c r="LJ33" s="16" t="str">
        <f ca="1"/>
        <v>Automobiles &amp; Auto Parts</v>
      </c>
      <c r="LK33" s="17">
        <f ca="1"/>
        <v>300993.5</v>
      </c>
    </row>
    <row r="34" spans="309:323" x14ac:dyDescent="0.45">
      <c r="KW34" t="s">
        <v>35</v>
      </c>
      <c r="KX34" s="16" t="e" vm="2">
        <v>#VALUE!</v>
      </c>
      <c r="KY34" s="16" t="str">
        <f ca="1"/>
        <v>Software &amp; IT Services</v>
      </c>
      <c r="KZ34" s="17">
        <v>30</v>
      </c>
      <c r="LA34" s="18">
        <f ca="1"/>
        <v>409.64</v>
      </c>
      <c r="LB34" s="18">
        <f ca="1"/>
        <v>12289.199999999999</v>
      </c>
      <c r="LC34" s="19">
        <f ca="1"/>
        <v>36.299999999999386</v>
      </c>
      <c r="LD34" s="20">
        <f ca="1"/>
        <v>2.9625639644491825E-3</v>
      </c>
      <c r="LE34" s="21">
        <f ca="1"/>
        <v>5185.3999999999996</v>
      </c>
    </row>
    <row r="35" spans="309:323" x14ac:dyDescent="0.45">
      <c r="KW35" t="s">
        <v>40</v>
      </c>
      <c r="KX35" s="16" t="e" vm="7">
        <v>#VALUE!</v>
      </c>
      <c r="KY35" s="16" t="str">
        <f ca="1"/>
        <v>Software &amp; IT Services</v>
      </c>
      <c r="KZ35" s="17">
        <v>1400</v>
      </c>
      <c r="LA35" s="18">
        <f ca="1"/>
        <v>1035.8499999999999</v>
      </c>
      <c r="LB35" s="18">
        <f ca="1"/>
        <v>1450189.9999999998</v>
      </c>
      <c r="LC35" s="19">
        <f ca="1"/>
        <v>-31850</v>
      </c>
      <c r="LD35" s="20">
        <f ca="1"/>
        <v>-2.1490648025694316E-2</v>
      </c>
      <c r="LE35" s="21">
        <f ca="1"/>
        <v>1167515.9999999998</v>
      </c>
    </row>
    <row r="36" spans="309:323" x14ac:dyDescent="0.45">
      <c r="KW36" t="s">
        <v>39</v>
      </c>
      <c r="KX36" t="e" vm="6">
        <v>#VALUE!</v>
      </c>
      <c r="KY36" t="str">
        <f ca="1"/>
        <v>Automobiles &amp; Auto Parts</v>
      </c>
      <c r="KZ36">
        <v>850</v>
      </c>
      <c r="LA36" s="33">
        <f ca="1"/>
        <v>354.11</v>
      </c>
      <c r="LB36" s="34">
        <f ca="1"/>
        <v>300993.5</v>
      </c>
      <c r="LC36" s="19">
        <f ca="1"/>
        <v>-1470.4999999999673</v>
      </c>
      <c r="LD36" s="20">
        <f ca="1"/>
        <v>-4.8617356115106839E-3</v>
      </c>
      <c r="LE36" s="21">
        <f ca="1"/>
        <v>-108842.5</v>
      </c>
    </row>
  </sheetData>
  <conditionalFormatting sqref="C1">
    <cfRule type="dataBar" priority="5">
      <dataBar>
        <cfvo type="min"/>
        <cfvo type="max"/>
        <color theme="8"/>
      </dataBar>
      <extLst>
        <ext xmlns:x14="http://schemas.microsoft.com/office/spreadsheetml/2009/9/main" uri="{B025F937-C7B1-47D3-B67F-A62EFF666E3E}">
          <x14:id>{F224A2A9-9DBA-421B-BB8C-FD620A1F3FB9}</x14:id>
        </ext>
      </extLst>
    </cfRule>
  </conditionalFormatting>
  <conditionalFormatting sqref="F2:F7">
    <cfRule type="dataBar" priority="3">
      <dataBar>
        <cfvo type="min"/>
        <cfvo type="max"/>
        <color theme="8"/>
      </dataBar>
      <extLst>
        <ext xmlns:x14="http://schemas.microsoft.com/office/spreadsheetml/2009/9/main" uri="{B025F937-C7B1-47D3-B67F-A62EFF666E3E}">
          <x14:id>{1B61B65F-C87F-4935-BEBA-CA15DFC9D50B}</x14:id>
        </ext>
      </extLst>
    </cfRule>
  </conditionalFormatting>
  <conditionalFormatting sqref="O2:O5">
    <cfRule type="dataBar" priority="4">
      <dataBar>
        <cfvo type="min"/>
        <cfvo type="max"/>
        <color theme="8"/>
      </dataBar>
      <extLst>
        <ext xmlns:x14="http://schemas.microsoft.com/office/spreadsheetml/2009/9/main" uri="{B025F937-C7B1-47D3-B67F-A62EFF666E3E}">
          <x14:id>{EC830C0C-E0AC-48A1-A4D5-C297E2E249C4}</x14:id>
        </ext>
      </extLst>
    </cfRule>
  </conditionalFormatting>
  <conditionalFormatting sqref="LB30:LB35">
    <cfRule type="dataBar" priority="8">
      <dataBar>
        <cfvo type="min"/>
        <cfvo type="max"/>
        <color theme="8"/>
      </dataBar>
      <extLst>
        <ext xmlns:x14="http://schemas.microsoft.com/office/spreadsheetml/2009/9/main" uri="{B025F937-C7B1-47D3-B67F-A62EFF666E3E}">
          <x14:id>{88BBDE59-AE6D-4D1C-84DA-48DC006E19D4}</x14:id>
        </ext>
      </extLst>
    </cfRule>
  </conditionalFormatting>
  <conditionalFormatting sqref="LK30:LK33">
    <cfRule type="dataBar" priority="9">
      <dataBar>
        <cfvo type="min"/>
        <cfvo type="max"/>
        <color theme="8"/>
      </dataBar>
      <extLst>
        <ext xmlns:x14="http://schemas.microsoft.com/office/spreadsheetml/2009/9/main" uri="{B025F937-C7B1-47D3-B67F-A62EFF666E3E}">
          <x14:id>{F445E5B3-6A98-43CC-A058-C2E13F5F863C}</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F224A2A9-9DBA-421B-BB8C-FD620A1F3FB9}">
            <x14:dataBar minLength="0" maxLength="100" gradient="0">
              <x14:cfvo type="autoMin"/>
              <x14:cfvo type="autoMax"/>
              <x14:negativeFillColor rgb="FFFF0000"/>
              <x14:axisColor rgb="FF000000"/>
            </x14:dataBar>
          </x14:cfRule>
          <xm:sqref>C1</xm:sqref>
        </x14:conditionalFormatting>
        <x14:conditionalFormatting xmlns:xm="http://schemas.microsoft.com/office/excel/2006/main">
          <x14:cfRule type="dataBar" id="{1B61B65F-C87F-4935-BEBA-CA15DFC9D50B}">
            <x14:dataBar minLength="0" maxLength="100" gradient="0">
              <x14:cfvo type="autoMin"/>
              <x14:cfvo type="autoMax"/>
              <x14:negativeFillColor rgb="FFFF0000"/>
              <x14:axisColor rgb="FF000000"/>
            </x14:dataBar>
          </x14:cfRule>
          <xm:sqref>F2:F7</xm:sqref>
        </x14:conditionalFormatting>
        <x14:conditionalFormatting xmlns:xm="http://schemas.microsoft.com/office/excel/2006/main">
          <x14:cfRule type="iconSet" priority="2" id="{79913EEE-3ADA-4E56-9ECB-DECBCAB29E27}">
            <x14:iconSet iconSet="3Triangles">
              <x14:cfvo type="percent">
                <xm:f>0</xm:f>
              </x14:cfvo>
              <x14:cfvo type="num">
                <xm:f>0</xm:f>
              </x14:cfvo>
              <x14:cfvo type="num">
                <xm:f>0</xm:f>
              </x14:cfvo>
            </x14:iconSet>
          </x14:cfRule>
          <xm:sqref>H2:H8</xm:sqref>
        </x14:conditionalFormatting>
        <x14:conditionalFormatting xmlns:xm="http://schemas.microsoft.com/office/excel/2006/main">
          <x14:cfRule type="iconSet" priority="1" id="{7FC884E2-D806-4CFF-9E01-F43ECA338D0A}">
            <x14:iconSet iconSet="3Triangles">
              <x14:cfvo type="percent">
                <xm:f>0</xm:f>
              </x14:cfvo>
              <x14:cfvo type="num">
                <xm:f>0</xm:f>
              </x14:cfvo>
              <x14:cfvo type="num" gte="0">
                <xm:f>0</xm:f>
              </x14:cfvo>
            </x14:iconSet>
          </x14:cfRule>
          <xm:sqref>L2</xm:sqref>
        </x14:conditionalFormatting>
        <x14:conditionalFormatting xmlns:xm="http://schemas.microsoft.com/office/excel/2006/main">
          <x14:cfRule type="dataBar" id="{EC830C0C-E0AC-48A1-A4D5-C297E2E249C4}">
            <x14:dataBar minLength="0" maxLength="100" gradient="0">
              <x14:cfvo type="autoMin"/>
              <x14:cfvo type="autoMax"/>
              <x14:negativeFillColor rgb="FFFF0000"/>
              <x14:axisColor rgb="FF000000"/>
            </x14:dataBar>
          </x14:cfRule>
          <xm:sqref>O2:O5</xm:sqref>
        </x14:conditionalFormatting>
        <x14:conditionalFormatting xmlns:xm="http://schemas.microsoft.com/office/excel/2006/main">
          <x14:cfRule type="dataBar" id="{88BBDE59-AE6D-4D1C-84DA-48DC006E19D4}">
            <x14:dataBar minLength="0" maxLength="100" gradient="0">
              <x14:cfvo type="autoMin"/>
              <x14:cfvo type="autoMax"/>
              <x14:negativeFillColor rgb="FFFF0000"/>
              <x14:axisColor rgb="FF000000"/>
            </x14:dataBar>
          </x14:cfRule>
          <xm:sqref>LB30:LB35</xm:sqref>
        </x14:conditionalFormatting>
        <x14:conditionalFormatting xmlns:xm="http://schemas.microsoft.com/office/excel/2006/main">
          <x14:cfRule type="iconSet" priority="7" id="{11520416-4535-4FBA-B414-7233CBD12255}">
            <x14:iconSet iconSet="3Triangles">
              <x14:cfvo type="percent">
                <xm:f>0</xm:f>
              </x14:cfvo>
              <x14:cfvo type="num">
                <xm:f>0</xm:f>
              </x14:cfvo>
              <x14:cfvo type="num">
                <xm:f>0</xm:f>
              </x14:cfvo>
            </x14:iconSet>
          </x14:cfRule>
          <xm:sqref>LD30:LD36</xm:sqref>
        </x14:conditionalFormatting>
        <x14:conditionalFormatting xmlns:xm="http://schemas.microsoft.com/office/excel/2006/main">
          <x14:cfRule type="iconSet" priority="6" id="{A5CBAF25-6C20-4DD7-B3B8-B774148C674D}">
            <x14:iconSet iconSet="3Triangles">
              <x14:cfvo type="percent">
                <xm:f>0</xm:f>
              </x14:cfvo>
              <x14:cfvo type="num">
                <xm:f>0</xm:f>
              </x14:cfvo>
              <x14:cfvo type="num" gte="0">
                <xm:f>0</xm:f>
              </x14:cfvo>
            </x14:iconSet>
          </x14:cfRule>
          <xm:sqref>LH30</xm:sqref>
        </x14:conditionalFormatting>
        <x14:conditionalFormatting xmlns:xm="http://schemas.microsoft.com/office/excel/2006/main">
          <x14:cfRule type="dataBar" id="{F445E5B3-6A98-43CC-A058-C2E13F5F863C}">
            <x14:dataBar minLength="0" maxLength="100" gradient="0">
              <x14:cfvo type="autoMin"/>
              <x14:cfvo type="autoMax"/>
              <x14:negativeFillColor rgb="FFFF0000"/>
              <x14:axisColor rgb="FF000000"/>
            </x14:dataBar>
          </x14:cfRule>
          <xm:sqref>LK30:LK33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593F5-E2F5-49F9-9F07-E36E3CF9550A}">
  <dimension ref="A2:NJ268"/>
  <sheetViews>
    <sheetView topLeftCell="A9" zoomScale="48" zoomScaleNormal="48" workbookViewId="0">
      <selection activeCell="H43" sqref="H43"/>
    </sheetView>
  </sheetViews>
  <sheetFormatPr defaultRowHeight="14.25" x14ac:dyDescent="0.45"/>
  <cols>
    <col min="1" max="1" width="33.1328125" bestFit="1" customWidth="1"/>
    <col min="2" max="2" width="11.59765625" bestFit="1" customWidth="1"/>
    <col min="3" max="3" width="8.59765625" bestFit="1" customWidth="1"/>
    <col min="4" max="4" width="12.265625" bestFit="1" customWidth="1"/>
    <col min="5" max="5" width="11.86328125" bestFit="1" customWidth="1"/>
    <col min="6" max="6" width="8.59765625" bestFit="1" customWidth="1"/>
    <col min="7" max="7" width="6.265625" bestFit="1" customWidth="1"/>
    <col min="8" max="8" width="9.86328125" bestFit="1" customWidth="1"/>
    <col min="10" max="10" width="13.1328125" bestFit="1" customWidth="1"/>
    <col min="11" max="11" width="12.59765625" customWidth="1"/>
    <col min="12" max="12" width="10.73046875" bestFit="1" customWidth="1"/>
    <col min="13" max="29" width="10" bestFit="1" customWidth="1"/>
    <col min="30" max="38" width="9.265625" bestFit="1" customWidth="1"/>
    <col min="39" max="60" width="9.73046875" bestFit="1" customWidth="1"/>
    <col min="61" max="100" width="9.265625" bestFit="1" customWidth="1"/>
    <col min="101" max="119" width="9.73046875" bestFit="1" customWidth="1"/>
    <col min="120" max="128" width="9.265625" bestFit="1" customWidth="1"/>
    <col min="129" max="150" width="9.86328125" bestFit="1" customWidth="1"/>
    <col min="151" max="159" width="9.265625" bestFit="1" customWidth="1"/>
    <col min="160" max="180" width="9.59765625" bestFit="1" customWidth="1"/>
    <col min="181" max="189" width="9.265625" bestFit="1" customWidth="1"/>
    <col min="190" max="211" width="10.1328125" bestFit="1" customWidth="1"/>
    <col min="212" max="220" width="9.265625" bestFit="1" customWidth="1"/>
    <col min="221" max="241" width="9.3984375" bestFit="1" customWidth="1"/>
    <col min="242" max="281" width="9.265625" bestFit="1" customWidth="1"/>
    <col min="282" max="303" width="9.86328125" bestFit="1" customWidth="1"/>
    <col min="304" max="312" width="9.265625" bestFit="1" customWidth="1"/>
    <col min="313" max="333" width="9.73046875" bestFit="1" customWidth="1"/>
    <col min="334" max="342" width="9.265625" bestFit="1" customWidth="1"/>
    <col min="343" max="364" width="9.3984375" bestFit="1" customWidth="1"/>
    <col min="365" max="373" width="9.265625" bestFit="1" customWidth="1"/>
    <col min="374" max="374" width="10" bestFit="1" customWidth="1"/>
  </cols>
  <sheetData>
    <row r="2" spans="1:374" x14ac:dyDescent="0.45">
      <c r="A2" t="s">
        <v>1</v>
      </c>
      <c r="B2" t="s">
        <v>21</v>
      </c>
      <c r="C2" t="s">
        <v>2</v>
      </c>
      <c r="D2" t="s">
        <v>22</v>
      </c>
      <c r="E2" t="s">
        <v>23</v>
      </c>
      <c r="F2" t="s">
        <v>5</v>
      </c>
      <c r="G2" t="s">
        <v>24</v>
      </c>
      <c r="H2" t="s">
        <v>25</v>
      </c>
      <c r="J2" s="28" t="s">
        <v>1</v>
      </c>
      <c r="K2" t="s">
        <v>26</v>
      </c>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c r="JQ2" s="25"/>
      <c r="JR2" s="25"/>
      <c r="JS2" s="25"/>
      <c r="JT2" s="25"/>
      <c r="JU2" s="25"/>
      <c r="JV2" s="25"/>
      <c r="JW2" s="25"/>
      <c r="JX2" s="25"/>
      <c r="JY2" s="25"/>
      <c r="JZ2" s="25"/>
      <c r="KA2" s="25"/>
      <c r="KB2" s="25"/>
      <c r="KC2" s="25"/>
      <c r="KD2" s="25"/>
      <c r="KE2" s="25"/>
      <c r="KF2" s="25"/>
      <c r="KG2" s="25"/>
      <c r="KH2" s="25"/>
      <c r="KI2" s="25"/>
      <c r="KJ2" s="25"/>
      <c r="KK2" s="25"/>
      <c r="KL2" s="25"/>
      <c r="KM2" s="25"/>
      <c r="KN2" s="25"/>
      <c r="KO2" s="25"/>
      <c r="KP2" s="25"/>
      <c r="KQ2" s="25"/>
      <c r="KR2" s="25"/>
      <c r="KS2" s="25"/>
      <c r="KT2" s="25"/>
      <c r="KU2" s="25"/>
      <c r="KV2" s="25"/>
      <c r="KW2" s="25"/>
      <c r="KX2" s="25"/>
      <c r="KY2" s="25"/>
      <c r="KZ2" s="25"/>
      <c r="LA2" s="25"/>
      <c r="LB2" s="25"/>
      <c r="LC2" s="25"/>
      <c r="LD2" s="25"/>
      <c r="LE2" s="25"/>
      <c r="LF2" s="25"/>
      <c r="LG2" s="25"/>
      <c r="LH2" s="25"/>
      <c r="LI2" s="25"/>
      <c r="LJ2" s="25"/>
      <c r="LK2" s="25"/>
      <c r="LL2" s="25"/>
      <c r="LM2" s="25"/>
      <c r="LN2" s="25"/>
      <c r="LO2" s="25"/>
      <c r="LP2" s="25"/>
      <c r="LQ2" s="25"/>
      <c r="LR2" s="25"/>
      <c r="LS2" s="25"/>
      <c r="LT2" s="25"/>
      <c r="LU2" s="25"/>
      <c r="LV2" s="25"/>
      <c r="LW2" s="25"/>
      <c r="LX2" s="25"/>
      <c r="LY2" s="25"/>
      <c r="LZ2" s="25"/>
      <c r="MA2" s="25"/>
      <c r="MB2" s="25"/>
      <c r="MC2" s="25"/>
      <c r="MD2" s="25"/>
      <c r="ME2" s="25"/>
      <c r="MF2" s="25"/>
      <c r="MG2" s="25"/>
      <c r="MH2" s="25"/>
      <c r="MI2" s="25"/>
      <c r="MJ2" s="25"/>
      <c r="MK2" s="25"/>
      <c r="ML2" s="25"/>
      <c r="MM2" s="25"/>
      <c r="MN2" s="25"/>
      <c r="MO2" s="25"/>
      <c r="MP2" s="25"/>
      <c r="MQ2" s="25"/>
      <c r="MR2" s="25"/>
      <c r="MS2" s="25"/>
      <c r="MT2" s="25"/>
      <c r="MU2" s="25"/>
      <c r="MV2" s="25"/>
      <c r="MW2" s="25"/>
      <c r="MX2" s="25"/>
      <c r="MY2" s="25"/>
      <c r="MZ2" s="25"/>
      <c r="NA2" s="25"/>
      <c r="NB2" s="25"/>
      <c r="NC2" s="25"/>
      <c r="ND2" s="25"/>
      <c r="NE2" s="25"/>
      <c r="NF2" s="25"/>
      <c r="NG2" s="25"/>
      <c r="NH2" s="25"/>
      <c r="NI2" s="25"/>
      <c r="NJ2" s="25"/>
    </row>
    <row r="3" spans="1:374" x14ac:dyDescent="0.45">
      <c r="A3" t="e" vm="1952">
        <v>#VALUE!</v>
      </c>
      <c r="B3" t="str" cm="1">
        <f t="array" aca="1" ref="B3" ca="1">_FV(WatchList[[#This Row],[Stock]],"Exchange abbreviation",TRUE)</f>
        <v>XNAS</v>
      </c>
      <c r="C3" t="str" cm="1">
        <f t="array" aca="1" ref="C3" ca="1">_FV(WatchList[[#This Row],[Stock]],"Ticker symbol",TRUE)</f>
        <v>NVDA</v>
      </c>
      <c r="D3" s="26" cm="1">
        <f t="array" aca="1" ref="D3" ca="1">_FV(A3,"52 week high",TRUE)</f>
        <v>153.13</v>
      </c>
      <c r="E3" s="26" cm="1">
        <f t="array" aca="1" ref="E3" ca="1">_FV(A3,"52 week low",TRUE)</f>
        <v>66.248000000000005</v>
      </c>
      <c r="F3" s="26" cm="1">
        <f t="array" aca="1" ref="F3" ca="1">_FV(A3,"Price")</f>
        <v>139.4</v>
      </c>
      <c r="G3" s="5" cm="1">
        <f t="array" aca="1" ref="G3" ca="1">_FV(A3,"P/E",TRUE)</f>
        <v>54.927300000000002</v>
      </c>
      <c r="H3" s="27" cm="1">
        <f t="array" aca="1" ref="H3" ca="1">_FV(A3,"Change (%)",TRUE)</f>
        <v>3.9610000000000001E-3</v>
      </c>
    </row>
    <row r="4" spans="1:374" x14ac:dyDescent="0.45">
      <c r="A4" t="e" vm="1953">
        <v>#VALUE!</v>
      </c>
      <c r="B4" t="str" cm="1">
        <f t="array" aca="1" ref="B4" ca="1">_FV(WatchList[[#This Row],[Stock]],"Exchange abbreviation",TRUE)</f>
        <v>XNAS</v>
      </c>
      <c r="C4" t="str" cm="1">
        <f t="array" aca="1" ref="C4" ca="1">_FV(WatchList[[#This Row],[Stock]],"Ticker symbol",TRUE)</f>
        <v>ADBE</v>
      </c>
      <c r="D4" s="26" cm="1">
        <f t="array" aca="1" ref="D4" ca="1">_FV(A4,"52 week high",TRUE)</f>
        <v>587.75</v>
      </c>
      <c r="E4" s="26" cm="1">
        <f t="array" aca="1" ref="E4" ca="1">_FV(A4,"52 week low",TRUE)</f>
        <v>403.75</v>
      </c>
      <c r="F4" s="26" cm="1">
        <f t="array" aca="1" ref="F4" ca="1">_FV(A4,"Price")</f>
        <v>464.11</v>
      </c>
      <c r="G4" s="5" cm="1">
        <f t="array" aca="1" ref="G4" ca="1">_FV(A4,"P/E",TRUE)</f>
        <v>37.118899999999996</v>
      </c>
      <c r="H4" s="27" cm="1">
        <f t="array" aca="1" ref="H4" ca="1">_FV(A4,"Change (%)",TRUE)</f>
        <v>8.5840000000000014E-3</v>
      </c>
      <c r="J4" s="28" t="s">
        <v>21</v>
      </c>
      <c r="K4" s="28" t="s">
        <v>2</v>
      </c>
    </row>
    <row r="5" spans="1:374" x14ac:dyDescent="0.45">
      <c r="A5" t="e" vm="1954">
        <v>#VALUE!</v>
      </c>
      <c r="B5" t="str" cm="1">
        <f t="array" aca="1" ref="B5" ca="1">_FV(WatchList[[#This Row],[Stock]],"Exchange abbreviation",TRUE)</f>
        <v>XNAS</v>
      </c>
      <c r="C5" t="str" cm="1">
        <f t="array" aca="1" ref="C5" ca="1">_FV(WatchList[[#This Row],[Stock]],"Ticker symbol",TRUE)</f>
        <v>PYPL</v>
      </c>
      <c r="D5" s="26" cm="1">
        <f t="array" aca="1" ref="D5" ca="1">_FV(A5,"52 week high",TRUE)</f>
        <v>93.66</v>
      </c>
      <c r="E5" s="26" cm="1">
        <f t="array" aca="1" ref="E5" ca="1">_FV(A5,"52 week low",TRUE)</f>
        <v>56.97</v>
      </c>
      <c r="F5" s="26" cm="1">
        <f t="array" aca="1" ref="F5" ca="1">_FV(A5,"Price")</f>
        <v>78.62</v>
      </c>
      <c r="G5" s="5" cm="1">
        <f t="array" aca="1" ref="G5" ca="1">_FV(A5,"P/E",TRUE)</f>
        <v>19.4937</v>
      </c>
      <c r="H5" s="27" cm="1">
        <f t="array" aca="1" ref="H5" ca="1">_FV(A5,"Change (%)",TRUE)</f>
        <v>8.3370000000000007E-3</v>
      </c>
      <c r="J5" t="s">
        <v>27</v>
      </c>
      <c r="K5" t="s">
        <v>28</v>
      </c>
    </row>
    <row r="6" spans="1:374" x14ac:dyDescent="0.45">
      <c r="A6" t="e" vm="1955">
        <v>#VALUE!</v>
      </c>
      <c r="B6" t="str" cm="1">
        <f t="array" aca="1" ref="B6" ca="1">_FV(WatchList[[#This Row],[Stock]],"Exchange abbreviation",TRUE)</f>
        <v>XNAS</v>
      </c>
      <c r="C6" t="str" cm="1">
        <f t="array" aca="1" ref="C6" ca="1">_FV(WatchList[[#This Row],[Stock]],"Ticker symbol",TRUE)</f>
        <v>CSCO</v>
      </c>
      <c r="D6" s="26" cm="1">
        <f t="array" aca="1" ref="D6" ca="1">_FV(A6,"52 week high",TRUE)</f>
        <v>66.5</v>
      </c>
      <c r="E6" s="26" cm="1">
        <f t="array" aca="1" ref="E6" ca="1">_FV(A6,"52 week low",TRUE)</f>
        <v>44.5</v>
      </c>
      <c r="F6" s="26" cm="1">
        <f t="array" aca="1" ref="F6" ca="1">_FV(A6,"Price")</f>
        <v>64.59</v>
      </c>
      <c r="G6" s="5" cm="1">
        <f t="array" aca="1" ref="G6" ca="1">_FV(A6,"P/E",TRUE)</f>
        <v>28.302900000000001</v>
      </c>
      <c r="H6" s="27" cm="1">
        <f t="array" aca="1" ref="H6" ca="1">_FV(A6,"Change (%)",TRUE)</f>
        <v>-4.3159999999999995E-3</v>
      </c>
      <c r="J6" t="s">
        <v>27</v>
      </c>
      <c r="K6" t="s">
        <v>29</v>
      </c>
    </row>
    <row r="7" spans="1:374" x14ac:dyDescent="0.45">
      <c r="A7" t="e" vm="1956">
        <v>#VALUE!</v>
      </c>
      <c r="B7" t="str" cm="1">
        <f t="array" aca="1" ref="B7" ca="1">_FV(WatchList[[#This Row],[Stock]],"Exchange abbreviation",TRUE)</f>
        <v>XNAS</v>
      </c>
      <c r="C7" t="str" cm="1">
        <f t="array" aca="1" ref="C7" ca="1">_FV(WatchList[[#This Row],[Stock]],"Ticker symbol",TRUE)</f>
        <v>INTC</v>
      </c>
      <c r="D7" s="26" cm="1">
        <f t="array" aca="1" ref="D7" ca="1">_FV(A7,"52 week high",TRUE)</f>
        <v>46.627699999999997</v>
      </c>
      <c r="E7" s="26" cm="1">
        <f t="array" aca="1" ref="E7" ca="1">_FV(A7,"52 week low",TRUE)</f>
        <v>18.510000000000002</v>
      </c>
      <c r="F7" s="26" cm="1">
        <f t="array" aca="1" ref="F7" ca="1">_FV(A7,"Price")</f>
        <v>27.39</v>
      </c>
      <c r="G7" s="5" cm="1">
        <f t="array" aca="1" ref="G7" ca="1">_FV(A7,"P/E",TRUE)</f>
        <v>0</v>
      </c>
      <c r="H7" s="27" cm="1">
        <f t="array" aca="1" ref="H7" ca="1">_FV(A7,"Change (%)",TRUE)</f>
        <v>0.16059300000000001</v>
      </c>
      <c r="J7" t="s">
        <v>27</v>
      </c>
      <c r="K7" t="s">
        <v>30</v>
      </c>
    </row>
    <row r="8" spans="1:374" x14ac:dyDescent="0.45">
      <c r="J8" t="s">
        <v>27</v>
      </c>
      <c r="K8" t="s">
        <v>31</v>
      </c>
    </row>
    <row r="9" spans="1:374" x14ac:dyDescent="0.45">
      <c r="J9" t="s">
        <v>27</v>
      </c>
      <c r="K9" t="s">
        <v>32</v>
      </c>
    </row>
    <row r="14" spans="1:374" x14ac:dyDescent="0.45">
      <c r="J14" s="25"/>
    </row>
    <row r="15" spans="1:374" x14ac:dyDescent="0.45">
      <c r="J15" s="25"/>
    </row>
    <row r="16" spans="1:374" x14ac:dyDescent="0.45">
      <c r="J16" s="25"/>
    </row>
    <row r="17" spans="10:10" x14ac:dyDescent="0.45">
      <c r="J17" s="25"/>
    </row>
    <row r="18" spans="10:10" x14ac:dyDescent="0.45">
      <c r="J18" s="25"/>
    </row>
    <row r="19" spans="10:10" x14ac:dyDescent="0.45">
      <c r="J19" s="25"/>
    </row>
    <row r="20" spans="10:10" x14ac:dyDescent="0.45">
      <c r="J20" s="25"/>
    </row>
    <row r="21" spans="10:10" x14ac:dyDescent="0.45">
      <c r="J21" s="25"/>
    </row>
    <row r="22" spans="10:10" x14ac:dyDescent="0.45">
      <c r="J22" s="25"/>
    </row>
    <row r="23" spans="10:10" x14ac:dyDescent="0.45">
      <c r="J23" s="25"/>
    </row>
    <row r="24" spans="10:10" x14ac:dyDescent="0.45">
      <c r="J24" s="25"/>
    </row>
    <row r="25" spans="10:10" x14ac:dyDescent="0.45">
      <c r="J25" s="25"/>
    </row>
    <row r="26" spans="10:10" x14ac:dyDescent="0.45">
      <c r="J26" s="25"/>
    </row>
    <row r="27" spans="10:10" x14ac:dyDescent="0.45">
      <c r="J27" s="25"/>
    </row>
    <row r="28" spans="10:10" x14ac:dyDescent="0.45">
      <c r="J28" s="25"/>
    </row>
    <row r="29" spans="10:10" x14ac:dyDescent="0.45">
      <c r="J29" s="25"/>
    </row>
    <row r="30" spans="10:10" x14ac:dyDescent="0.45">
      <c r="J30" s="25"/>
    </row>
    <row r="31" spans="10:10" x14ac:dyDescent="0.45">
      <c r="J31" s="25"/>
    </row>
    <row r="32" spans="10:10" x14ac:dyDescent="0.45">
      <c r="J32" s="25"/>
    </row>
    <row r="33" spans="10:10" x14ac:dyDescent="0.45">
      <c r="J33" s="25"/>
    </row>
    <row r="34" spans="10:10" x14ac:dyDescent="0.45">
      <c r="J34" s="25"/>
    </row>
    <row r="35" spans="10:10" x14ac:dyDescent="0.45">
      <c r="J35" s="25"/>
    </row>
    <row r="36" spans="10:10" x14ac:dyDescent="0.45">
      <c r="J36" s="25"/>
    </row>
    <row r="37" spans="10:10" x14ac:dyDescent="0.45">
      <c r="J37" s="25"/>
    </row>
    <row r="38" spans="10:10" x14ac:dyDescent="0.45">
      <c r="J38" s="25"/>
    </row>
    <row r="39" spans="10:10" x14ac:dyDescent="0.45">
      <c r="J39" s="25"/>
    </row>
    <row r="40" spans="10:10" x14ac:dyDescent="0.45">
      <c r="J40" s="25"/>
    </row>
    <row r="41" spans="10:10" x14ac:dyDescent="0.45">
      <c r="J41" s="25"/>
    </row>
    <row r="42" spans="10:10" x14ac:dyDescent="0.45">
      <c r="J42" s="25"/>
    </row>
    <row r="43" spans="10:10" x14ac:dyDescent="0.45">
      <c r="J43" s="25"/>
    </row>
    <row r="44" spans="10:10" x14ac:dyDescent="0.45">
      <c r="J44" s="25"/>
    </row>
    <row r="45" spans="10:10" x14ac:dyDescent="0.45">
      <c r="J45" s="25"/>
    </row>
    <row r="46" spans="10:10" x14ac:dyDescent="0.45">
      <c r="J46" s="25"/>
    </row>
    <row r="47" spans="10:10" x14ac:dyDescent="0.45">
      <c r="J47" s="25"/>
    </row>
    <row r="48" spans="10:10" x14ac:dyDescent="0.45">
      <c r="J48" s="25"/>
    </row>
    <row r="49" spans="10:10" x14ac:dyDescent="0.45">
      <c r="J49" s="25"/>
    </row>
    <row r="50" spans="10:10" x14ac:dyDescent="0.45">
      <c r="J50" s="25"/>
    </row>
    <row r="51" spans="10:10" x14ac:dyDescent="0.45">
      <c r="J51" s="25"/>
    </row>
    <row r="52" spans="10:10" x14ac:dyDescent="0.45">
      <c r="J52" s="25"/>
    </row>
    <row r="53" spans="10:10" x14ac:dyDescent="0.45">
      <c r="J53" s="25"/>
    </row>
    <row r="54" spans="10:10" x14ac:dyDescent="0.45">
      <c r="J54" s="25"/>
    </row>
    <row r="55" spans="10:10" x14ac:dyDescent="0.45">
      <c r="J55" s="25"/>
    </row>
    <row r="56" spans="10:10" x14ac:dyDescent="0.45">
      <c r="J56" s="25"/>
    </row>
    <row r="57" spans="10:10" x14ac:dyDescent="0.45">
      <c r="J57" s="25"/>
    </row>
    <row r="58" spans="10:10" x14ac:dyDescent="0.45">
      <c r="J58" s="25"/>
    </row>
    <row r="59" spans="10:10" x14ac:dyDescent="0.45">
      <c r="J59" s="25"/>
    </row>
    <row r="60" spans="10:10" x14ac:dyDescent="0.45">
      <c r="J60" s="25"/>
    </row>
    <row r="61" spans="10:10" x14ac:dyDescent="0.45">
      <c r="J61" s="25"/>
    </row>
    <row r="62" spans="10:10" x14ac:dyDescent="0.45">
      <c r="J62" s="25"/>
    </row>
    <row r="63" spans="10:10" x14ac:dyDescent="0.45">
      <c r="J63" s="25"/>
    </row>
    <row r="64" spans="10:10" x14ac:dyDescent="0.45">
      <c r="J64" s="25"/>
    </row>
    <row r="65" spans="10:10" x14ac:dyDescent="0.45">
      <c r="J65" s="25"/>
    </row>
    <row r="66" spans="10:10" x14ac:dyDescent="0.45">
      <c r="J66" s="25"/>
    </row>
    <row r="67" spans="10:10" x14ac:dyDescent="0.45">
      <c r="J67" s="25"/>
    </row>
    <row r="68" spans="10:10" x14ac:dyDescent="0.45">
      <c r="J68" s="25"/>
    </row>
    <row r="69" spans="10:10" x14ac:dyDescent="0.45">
      <c r="J69" s="25"/>
    </row>
    <row r="70" spans="10:10" x14ac:dyDescent="0.45">
      <c r="J70" s="25"/>
    </row>
    <row r="71" spans="10:10" x14ac:dyDescent="0.45">
      <c r="J71" s="25"/>
    </row>
    <row r="72" spans="10:10" x14ac:dyDescent="0.45">
      <c r="J72" s="25"/>
    </row>
    <row r="73" spans="10:10" x14ac:dyDescent="0.45">
      <c r="J73" s="25"/>
    </row>
    <row r="74" spans="10:10" x14ac:dyDescent="0.45">
      <c r="J74" s="25"/>
    </row>
    <row r="75" spans="10:10" x14ac:dyDescent="0.45">
      <c r="J75" s="25"/>
    </row>
    <row r="76" spans="10:10" x14ac:dyDescent="0.45">
      <c r="J76" s="25"/>
    </row>
    <row r="77" spans="10:10" x14ac:dyDescent="0.45">
      <c r="J77" s="25"/>
    </row>
    <row r="78" spans="10:10" x14ac:dyDescent="0.45">
      <c r="J78" s="25"/>
    </row>
    <row r="79" spans="10:10" x14ac:dyDescent="0.45">
      <c r="J79" s="25"/>
    </row>
    <row r="80" spans="10:10" x14ac:dyDescent="0.45">
      <c r="J80" s="25"/>
    </row>
    <row r="81" spans="10:10" x14ac:dyDescent="0.45">
      <c r="J81" s="25"/>
    </row>
    <row r="82" spans="10:10" x14ac:dyDescent="0.45">
      <c r="J82" s="25"/>
    </row>
    <row r="83" spans="10:10" x14ac:dyDescent="0.45">
      <c r="J83" s="25"/>
    </row>
    <row r="84" spans="10:10" x14ac:dyDescent="0.45">
      <c r="J84" s="25"/>
    </row>
    <row r="85" spans="10:10" x14ac:dyDescent="0.45">
      <c r="J85" s="25"/>
    </row>
    <row r="86" spans="10:10" x14ac:dyDescent="0.45">
      <c r="J86" s="25"/>
    </row>
    <row r="87" spans="10:10" x14ac:dyDescent="0.45">
      <c r="J87" s="25"/>
    </row>
    <row r="88" spans="10:10" x14ac:dyDescent="0.45">
      <c r="J88" s="25"/>
    </row>
    <row r="89" spans="10:10" x14ac:dyDescent="0.45">
      <c r="J89" s="25"/>
    </row>
    <row r="90" spans="10:10" x14ac:dyDescent="0.45">
      <c r="J90" s="25"/>
    </row>
    <row r="91" spans="10:10" x14ac:dyDescent="0.45">
      <c r="J91" s="25"/>
    </row>
    <row r="92" spans="10:10" x14ac:dyDescent="0.45">
      <c r="J92" s="25"/>
    </row>
    <row r="93" spans="10:10" x14ac:dyDescent="0.45">
      <c r="J93" s="25"/>
    </row>
    <row r="94" spans="10:10" x14ac:dyDescent="0.45">
      <c r="J94" s="25"/>
    </row>
    <row r="95" spans="10:10" x14ac:dyDescent="0.45">
      <c r="J95" s="25"/>
    </row>
    <row r="96" spans="10:10" x14ac:dyDescent="0.45">
      <c r="J96" s="25"/>
    </row>
    <row r="97" spans="10:10" x14ac:dyDescent="0.45">
      <c r="J97" s="25"/>
    </row>
    <row r="98" spans="10:10" x14ac:dyDescent="0.45">
      <c r="J98" s="25"/>
    </row>
    <row r="99" spans="10:10" x14ac:dyDescent="0.45">
      <c r="J99" s="25"/>
    </row>
    <row r="100" spans="10:10" x14ac:dyDescent="0.45">
      <c r="J100" s="25"/>
    </row>
    <row r="101" spans="10:10" x14ac:dyDescent="0.45">
      <c r="J101" s="25"/>
    </row>
    <row r="102" spans="10:10" x14ac:dyDescent="0.45">
      <c r="J102" s="25"/>
    </row>
    <row r="103" spans="10:10" x14ac:dyDescent="0.45">
      <c r="J103" s="25"/>
    </row>
    <row r="104" spans="10:10" x14ac:dyDescent="0.45">
      <c r="J104" s="25"/>
    </row>
    <row r="105" spans="10:10" x14ac:dyDescent="0.45">
      <c r="J105" s="25"/>
    </row>
    <row r="106" spans="10:10" x14ac:dyDescent="0.45">
      <c r="J106" s="25"/>
    </row>
    <row r="107" spans="10:10" x14ac:dyDescent="0.45">
      <c r="J107" s="25"/>
    </row>
    <row r="108" spans="10:10" x14ac:dyDescent="0.45">
      <c r="J108" s="25"/>
    </row>
    <row r="109" spans="10:10" x14ac:dyDescent="0.45">
      <c r="J109" s="25"/>
    </row>
    <row r="110" spans="10:10" x14ac:dyDescent="0.45">
      <c r="J110" s="25"/>
    </row>
    <row r="111" spans="10:10" x14ac:dyDescent="0.45">
      <c r="J111" s="25"/>
    </row>
    <row r="112" spans="10:10" x14ac:dyDescent="0.45">
      <c r="J112" s="25"/>
    </row>
    <row r="113" spans="10:10" x14ac:dyDescent="0.45">
      <c r="J113" s="25"/>
    </row>
    <row r="114" spans="10:10" x14ac:dyDescent="0.45">
      <c r="J114" s="25"/>
    </row>
    <row r="115" spans="10:10" x14ac:dyDescent="0.45">
      <c r="J115" s="25"/>
    </row>
    <row r="116" spans="10:10" x14ac:dyDescent="0.45">
      <c r="J116" s="25"/>
    </row>
    <row r="117" spans="10:10" x14ac:dyDescent="0.45">
      <c r="J117" s="25"/>
    </row>
    <row r="118" spans="10:10" x14ac:dyDescent="0.45">
      <c r="J118" s="25"/>
    </row>
    <row r="119" spans="10:10" x14ac:dyDescent="0.45">
      <c r="J119" s="25"/>
    </row>
    <row r="120" spans="10:10" x14ac:dyDescent="0.45">
      <c r="J120" s="25"/>
    </row>
    <row r="121" spans="10:10" x14ac:dyDescent="0.45">
      <c r="J121" s="25"/>
    </row>
    <row r="122" spans="10:10" x14ac:dyDescent="0.45">
      <c r="J122" s="25"/>
    </row>
    <row r="123" spans="10:10" x14ac:dyDescent="0.45">
      <c r="J123" s="25"/>
    </row>
    <row r="124" spans="10:10" x14ac:dyDescent="0.45">
      <c r="J124" s="25"/>
    </row>
    <row r="125" spans="10:10" x14ac:dyDescent="0.45">
      <c r="J125" s="25"/>
    </row>
    <row r="126" spans="10:10" x14ac:dyDescent="0.45">
      <c r="J126" s="25"/>
    </row>
    <row r="127" spans="10:10" x14ac:dyDescent="0.45">
      <c r="J127" s="25"/>
    </row>
    <row r="128" spans="10:10" x14ac:dyDescent="0.45">
      <c r="J128" s="25"/>
    </row>
    <row r="129" spans="10:10" x14ac:dyDescent="0.45">
      <c r="J129" s="25"/>
    </row>
    <row r="130" spans="10:10" x14ac:dyDescent="0.45">
      <c r="J130" s="25"/>
    </row>
    <row r="131" spans="10:10" x14ac:dyDescent="0.45">
      <c r="J131" s="25"/>
    </row>
    <row r="132" spans="10:10" x14ac:dyDescent="0.45">
      <c r="J132" s="25"/>
    </row>
    <row r="133" spans="10:10" x14ac:dyDescent="0.45">
      <c r="J133" s="25"/>
    </row>
    <row r="134" spans="10:10" x14ac:dyDescent="0.45">
      <c r="J134" s="25"/>
    </row>
    <row r="135" spans="10:10" x14ac:dyDescent="0.45">
      <c r="J135" s="25"/>
    </row>
    <row r="136" spans="10:10" x14ac:dyDescent="0.45">
      <c r="J136" s="25"/>
    </row>
    <row r="137" spans="10:10" x14ac:dyDescent="0.45">
      <c r="J137" s="25"/>
    </row>
    <row r="138" spans="10:10" x14ac:dyDescent="0.45">
      <c r="J138" s="25"/>
    </row>
    <row r="139" spans="10:10" x14ac:dyDescent="0.45">
      <c r="J139" s="25"/>
    </row>
    <row r="140" spans="10:10" x14ac:dyDescent="0.45">
      <c r="J140" s="25"/>
    </row>
    <row r="141" spans="10:10" x14ac:dyDescent="0.45">
      <c r="J141" s="25"/>
    </row>
    <row r="142" spans="10:10" x14ac:dyDescent="0.45">
      <c r="J142" s="25"/>
    </row>
    <row r="143" spans="10:10" x14ac:dyDescent="0.45">
      <c r="J143" s="25"/>
    </row>
    <row r="144" spans="10:10" x14ac:dyDescent="0.45">
      <c r="J144" s="25"/>
    </row>
    <row r="145" spans="10:10" x14ac:dyDescent="0.45">
      <c r="J145" s="25"/>
    </row>
    <row r="146" spans="10:10" x14ac:dyDescent="0.45">
      <c r="J146" s="25"/>
    </row>
    <row r="147" spans="10:10" x14ac:dyDescent="0.45">
      <c r="J147" s="25"/>
    </row>
    <row r="148" spans="10:10" x14ac:dyDescent="0.45">
      <c r="J148" s="25"/>
    </row>
    <row r="149" spans="10:10" x14ac:dyDescent="0.45">
      <c r="J149" s="25"/>
    </row>
    <row r="150" spans="10:10" x14ac:dyDescent="0.45">
      <c r="J150" s="25"/>
    </row>
    <row r="151" spans="10:10" x14ac:dyDescent="0.45">
      <c r="J151" s="25"/>
    </row>
    <row r="152" spans="10:10" x14ac:dyDescent="0.45">
      <c r="J152" s="25"/>
    </row>
    <row r="153" spans="10:10" x14ac:dyDescent="0.45">
      <c r="J153" s="25"/>
    </row>
    <row r="154" spans="10:10" x14ac:dyDescent="0.45">
      <c r="J154" s="25"/>
    </row>
    <row r="155" spans="10:10" x14ac:dyDescent="0.45">
      <c r="J155" s="25"/>
    </row>
    <row r="156" spans="10:10" x14ac:dyDescent="0.45">
      <c r="J156" s="25"/>
    </row>
    <row r="157" spans="10:10" x14ac:dyDescent="0.45">
      <c r="J157" s="25"/>
    </row>
    <row r="158" spans="10:10" x14ac:dyDescent="0.45">
      <c r="J158" s="25"/>
    </row>
    <row r="159" spans="10:10" x14ac:dyDescent="0.45">
      <c r="J159" s="25"/>
    </row>
    <row r="160" spans="10:10" x14ac:dyDescent="0.45">
      <c r="J160" s="25"/>
    </row>
    <row r="161" spans="10:10" x14ac:dyDescent="0.45">
      <c r="J161" s="25"/>
    </row>
    <row r="162" spans="10:10" x14ac:dyDescent="0.45">
      <c r="J162" s="25"/>
    </row>
    <row r="163" spans="10:10" x14ac:dyDescent="0.45">
      <c r="J163" s="25"/>
    </row>
    <row r="164" spans="10:10" x14ac:dyDescent="0.45">
      <c r="J164" s="25"/>
    </row>
    <row r="165" spans="10:10" x14ac:dyDescent="0.45">
      <c r="J165" s="25"/>
    </row>
    <row r="166" spans="10:10" x14ac:dyDescent="0.45">
      <c r="J166" s="25"/>
    </row>
    <row r="167" spans="10:10" x14ac:dyDescent="0.45">
      <c r="J167" s="25"/>
    </row>
    <row r="168" spans="10:10" x14ac:dyDescent="0.45">
      <c r="J168" s="25"/>
    </row>
    <row r="169" spans="10:10" x14ac:dyDescent="0.45">
      <c r="J169" s="25"/>
    </row>
    <row r="170" spans="10:10" x14ac:dyDescent="0.45">
      <c r="J170" s="25"/>
    </row>
    <row r="171" spans="10:10" x14ac:dyDescent="0.45">
      <c r="J171" s="25"/>
    </row>
    <row r="172" spans="10:10" x14ac:dyDescent="0.45">
      <c r="J172" s="25"/>
    </row>
    <row r="173" spans="10:10" x14ac:dyDescent="0.45">
      <c r="J173" s="25"/>
    </row>
    <row r="174" spans="10:10" x14ac:dyDescent="0.45">
      <c r="J174" s="25"/>
    </row>
    <row r="175" spans="10:10" x14ac:dyDescent="0.45">
      <c r="J175" s="25"/>
    </row>
    <row r="176" spans="10:10" x14ac:dyDescent="0.45">
      <c r="J176" s="25"/>
    </row>
    <row r="177" spans="10:10" x14ac:dyDescent="0.45">
      <c r="J177" s="25"/>
    </row>
    <row r="178" spans="10:10" x14ac:dyDescent="0.45">
      <c r="J178" s="25"/>
    </row>
    <row r="179" spans="10:10" x14ac:dyDescent="0.45">
      <c r="J179" s="25"/>
    </row>
    <row r="180" spans="10:10" x14ac:dyDescent="0.45">
      <c r="J180" s="25"/>
    </row>
    <row r="181" spans="10:10" x14ac:dyDescent="0.45">
      <c r="J181" s="25"/>
    </row>
    <row r="182" spans="10:10" x14ac:dyDescent="0.45">
      <c r="J182" s="25"/>
    </row>
    <row r="183" spans="10:10" x14ac:dyDescent="0.45">
      <c r="J183" s="25"/>
    </row>
    <row r="184" spans="10:10" x14ac:dyDescent="0.45">
      <c r="J184" s="25"/>
    </row>
    <row r="185" spans="10:10" x14ac:dyDescent="0.45">
      <c r="J185" s="25"/>
    </row>
    <row r="186" spans="10:10" x14ac:dyDescent="0.45">
      <c r="J186" s="25"/>
    </row>
    <row r="187" spans="10:10" x14ac:dyDescent="0.45">
      <c r="J187" s="25"/>
    </row>
    <row r="188" spans="10:10" x14ac:dyDescent="0.45">
      <c r="J188" s="25"/>
    </row>
    <row r="189" spans="10:10" x14ac:dyDescent="0.45">
      <c r="J189" s="25"/>
    </row>
    <row r="190" spans="10:10" x14ac:dyDescent="0.45">
      <c r="J190" s="25"/>
    </row>
    <row r="191" spans="10:10" x14ac:dyDescent="0.45">
      <c r="J191" s="25"/>
    </row>
    <row r="192" spans="10:10" x14ac:dyDescent="0.45">
      <c r="J192" s="25"/>
    </row>
    <row r="193" spans="10:10" x14ac:dyDescent="0.45">
      <c r="J193" s="25"/>
    </row>
    <row r="194" spans="10:10" x14ac:dyDescent="0.45">
      <c r="J194" s="25"/>
    </row>
    <row r="195" spans="10:10" x14ac:dyDescent="0.45">
      <c r="J195" s="25"/>
    </row>
    <row r="196" spans="10:10" x14ac:dyDescent="0.45">
      <c r="J196" s="25"/>
    </row>
    <row r="197" spans="10:10" x14ac:dyDescent="0.45">
      <c r="J197" s="25"/>
    </row>
    <row r="198" spans="10:10" x14ac:dyDescent="0.45">
      <c r="J198" s="25"/>
    </row>
    <row r="199" spans="10:10" x14ac:dyDescent="0.45">
      <c r="J199" s="25"/>
    </row>
    <row r="200" spans="10:10" x14ac:dyDescent="0.45">
      <c r="J200" s="25"/>
    </row>
    <row r="201" spans="10:10" x14ac:dyDescent="0.45">
      <c r="J201" s="25"/>
    </row>
    <row r="202" spans="10:10" x14ac:dyDescent="0.45">
      <c r="J202" s="25"/>
    </row>
    <row r="203" spans="10:10" x14ac:dyDescent="0.45">
      <c r="J203" s="25"/>
    </row>
    <row r="204" spans="10:10" x14ac:dyDescent="0.45">
      <c r="J204" s="25"/>
    </row>
    <row r="205" spans="10:10" x14ac:dyDescent="0.45">
      <c r="J205" s="25"/>
    </row>
    <row r="206" spans="10:10" x14ac:dyDescent="0.45">
      <c r="J206" s="25"/>
    </row>
    <row r="207" spans="10:10" x14ac:dyDescent="0.45">
      <c r="J207" s="25"/>
    </row>
    <row r="208" spans="10:10" x14ac:dyDescent="0.45">
      <c r="J208" s="25"/>
    </row>
    <row r="209" spans="10:10" x14ac:dyDescent="0.45">
      <c r="J209" s="25"/>
    </row>
    <row r="210" spans="10:10" x14ac:dyDescent="0.45">
      <c r="J210" s="25"/>
    </row>
    <row r="211" spans="10:10" x14ac:dyDescent="0.45">
      <c r="J211" s="25"/>
    </row>
    <row r="212" spans="10:10" x14ac:dyDescent="0.45">
      <c r="J212" s="25"/>
    </row>
    <row r="213" spans="10:10" x14ac:dyDescent="0.45">
      <c r="J213" s="25"/>
    </row>
    <row r="214" spans="10:10" x14ac:dyDescent="0.45">
      <c r="J214" s="25"/>
    </row>
    <row r="215" spans="10:10" x14ac:dyDescent="0.45">
      <c r="J215" s="25"/>
    </row>
    <row r="216" spans="10:10" x14ac:dyDescent="0.45">
      <c r="J216" s="25"/>
    </row>
    <row r="217" spans="10:10" x14ac:dyDescent="0.45">
      <c r="J217" s="25"/>
    </row>
    <row r="218" spans="10:10" x14ac:dyDescent="0.45">
      <c r="J218" s="25"/>
    </row>
    <row r="219" spans="10:10" x14ac:dyDescent="0.45">
      <c r="J219" s="25"/>
    </row>
    <row r="220" spans="10:10" x14ac:dyDescent="0.45">
      <c r="J220" s="25"/>
    </row>
    <row r="221" spans="10:10" x14ac:dyDescent="0.45">
      <c r="J221" s="25"/>
    </row>
    <row r="222" spans="10:10" x14ac:dyDescent="0.45">
      <c r="J222" s="25"/>
    </row>
    <row r="223" spans="10:10" x14ac:dyDescent="0.45">
      <c r="J223" s="25"/>
    </row>
    <row r="224" spans="10:10" x14ac:dyDescent="0.45">
      <c r="J224" s="25"/>
    </row>
    <row r="225" spans="10:10" x14ac:dyDescent="0.45">
      <c r="J225" s="25"/>
    </row>
    <row r="226" spans="10:10" x14ac:dyDescent="0.45">
      <c r="J226" s="25"/>
    </row>
    <row r="227" spans="10:10" x14ac:dyDescent="0.45">
      <c r="J227" s="25"/>
    </row>
    <row r="228" spans="10:10" x14ac:dyDescent="0.45">
      <c r="J228" s="25"/>
    </row>
    <row r="229" spans="10:10" x14ac:dyDescent="0.45">
      <c r="J229" s="25"/>
    </row>
    <row r="230" spans="10:10" x14ac:dyDescent="0.45">
      <c r="J230" s="25"/>
    </row>
    <row r="231" spans="10:10" x14ac:dyDescent="0.45">
      <c r="J231" s="25"/>
    </row>
    <row r="232" spans="10:10" x14ac:dyDescent="0.45">
      <c r="J232" s="25"/>
    </row>
    <row r="233" spans="10:10" x14ac:dyDescent="0.45">
      <c r="J233" s="25"/>
    </row>
    <row r="234" spans="10:10" x14ac:dyDescent="0.45">
      <c r="J234" s="25"/>
    </row>
    <row r="235" spans="10:10" x14ac:dyDescent="0.45">
      <c r="J235" s="25"/>
    </row>
    <row r="236" spans="10:10" x14ac:dyDescent="0.45">
      <c r="J236" s="25"/>
    </row>
    <row r="237" spans="10:10" x14ac:dyDescent="0.45">
      <c r="J237" s="25"/>
    </row>
    <row r="238" spans="10:10" x14ac:dyDescent="0.45">
      <c r="J238" s="25"/>
    </row>
    <row r="239" spans="10:10" x14ac:dyDescent="0.45">
      <c r="J239" s="25"/>
    </row>
    <row r="240" spans="10:10" x14ac:dyDescent="0.45">
      <c r="J240" s="25"/>
    </row>
    <row r="241" spans="10:10" x14ac:dyDescent="0.45">
      <c r="J241" s="25"/>
    </row>
    <row r="242" spans="10:10" x14ac:dyDescent="0.45">
      <c r="J242" s="25"/>
    </row>
    <row r="243" spans="10:10" x14ac:dyDescent="0.45">
      <c r="J243" s="25"/>
    </row>
    <row r="244" spans="10:10" x14ac:dyDescent="0.45">
      <c r="J244" s="25"/>
    </row>
    <row r="245" spans="10:10" x14ac:dyDescent="0.45">
      <c r="J245" s="25"/>
    </row>
    <row r="246" spans="10:10" x14ac:dyDescent="0.45">
      <c r="J246" s="25"/>
    </row>
    <row r="247" spans="10:10" x14ac:dyDescent="0.45">
      <c r="J247" s="25"/>
    </row>
    <row r="248" spans="10:10" x14ac:dyDescent="0.45">
      <c r="J248" s="25"/>
    </row>
    <row r="249" spans="10:10" x14ac:dyDescent="0.45">
      <c r="J249" s="25"/>
    </row>
    <row r="250" spans="10:10" x14ac:dyDescent="0.45">
      <c r="J250" s="25"/>
    </row>
    <row r="251" spans="10:10" x14ac:dyDescent="0.45">
      <c r="J251" s="25"/>
    </row>
    <row r="252" spans="10:10" x14ac:dyDescent="0.45">
      <c r="J252" s="25"/>
    </row>
    <row r="253" spans="10:10" x14ac:dyDescent="0.45">
      <c r="J253" s="25"/>
    </row>
    <row r="254" spans="10:10" x14ac:dyDescent="0.45">
      <c r="J254" s="25"/>
    </row>
    <row r="255" spans="10:10" x14ac:dyDescent="0.45">
      <c r="J255" s="25"/>
    </row>
    <row r="256" spans="10:10" x14ac:dyDescent="0.45">
      <c r="J256" s="25"/>
    </row>
    <row r="257" spans="10:10" x14ac:dyDescent="0.45">
      <c r="J257" s="25"/>
    </row>
    <row r="258" spans="10:10" x14ac:dyDescent="0.45">
      <c r="J258" s="25"/>
    </row>
    <row r="259" spans="10:10" x14ac:dyDescent="0.45">
      <c r="J259" s="25"/>
    </row>
    <row r="260" spans="10:10" x14ac:dyDescent="0.45">
      <c r="J260" s="25"/>
    </row>
    <row r="261" spans="10:10" x14ac:dyDescent="0.45">
      <c r="J261" s="25"/>
    </row>
    <row r="262" spans="10:10" x14ac:dyDescent="0.45">
      <c r="J262" s="25"/>
    </row>
    <row r="263" spans="10:10" x14ac:dyDescent="0.45">
      <c r="J263" s="25"/>
    </row>
    <row r="264" spans="10:10" x14ac:dyDescent="0.45">
      <c r="J264" s="25"/>
    </row>
    <row r="265" spans="10:10" x14ac:dyDescent="0.45">
      <c r="J265" s="25"/>
    </row>
    <row r="266" spans="10:10" x14ac:dyDescent="0.45">
      <c r="J266" s="25"/>
    </row>
    <row r="267" spans="10:10" x14ac:dyDescent="0.45">
      <c r="J267" s="25"/>
    </row>
    <row r="268" spans="10:10" x14ac:dyDescent="0.45">
      <c r="J268" s="25"/>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58ABC-43D7-4F5E-A876-C389046829D4}">
  <dimension ref="A1:IR26"/>
  <sheetViews>
    <sheetView zoomScale="60" workbookViewId="0">
      <selection activeCell="C4" sqref="C4"/>
    </sheetView>
  </sheetViews>
  <sheetFormatPr defaultRowHeight="14.25" x14ac:dyDescent="0.45"/>
  <cols>
    <col min="1" max="1" width="11.59765625" bestFit="1" customWidth="1"/>
    <col min="2" max="2" width="35.53125" bestFit="1" customWidth="1"/>
    <col min="3" max="6" width="10.73046875" bestFit="1" customWidth="1"/>
    <col min="8" max="10" width="9.19921875" bestFit="1" customWidth="1"/>
    <col min="11" max="13" width="9.1328125" bestFit="1" customWidth="1"/>
  </cols>
  <sheetData>
    <row r="1" spans="1:252" x14ac:dyDescent="0.45">
      <c r="A1" s="28" t="s">
        <v>1</v>
      </c>
      <c r="B1" t="e" vm="1952">
        <v>#VALUE!</v>
      </c>
    </row>
    <row r="3" spans="1:252" x14ac:dyDescent="0.45">
      <c r="A3" s="28" t="s">
        <v>21</v>
      </c>
      <c r="B3" s="28" t="s">
        <v>2</v>
      </c>
      <c r="C3" cm="1" vm="8">
        <f t="array" aca="1" ref="C3:IR4" ca="1">TRANSPOSE(_xlfn.STOCKHISTORY(A4&amp;":"&amp;B4,TODAY()-365,TODAY(),0,0))</f>
        <v>45342</v>
      </c>
      <c r="D3" vm="9">
        <f ca="1"/>
        <v>45343</v>
      </c>
      <c r="E3" vm="10">
        <f ca="1"/>
        <v>45344</v>
      </c>
      <c r="F3" vm="11">
        <f ca="1"/>
        <v>45345</v>
      </c>
      <c r="G3" vm="12">
        <f ca="1"/>
        <v>45348</v>
      </c>
      <c r="H3" vm="13">
        <f ca="1"/>
        <v>45349</v>
      </c>
      <c r="I3" vm="14">
        <f ca="1"/>
        <v>45350</v>
      </c>
      <c r="J3" vm="15">
        <f ca="1"/>
        <v>45351</v>
      </c>
      <c r="K3" vm="16">
        <f ca="1"/>
        <v>45352</v>
      </c>
      <c r="L3" vm="17">
        <f ca="1"/>
        <v>45355</v>
      </c>
      <c r="M3" vm="18">
        <f ca="1"/>
        <v>45356</v>
      </c>
      <c r="N3" vm="19">
        <f ca="1"/>
        <v>45357</v>
      </c>
      <c r="O3" vm="20">
        <f ca="1"/>
        <v>45358</v>
      </c>
      <c r="P3" vm="21">
        <f ca="1"/>
        <v>45359</v>
      </c>
      <c r="Q3" vm="22">
        <f ca="1"/>
        <v>45362</v>
      </c>
      <c r="R3" vm="23">
        <f ca="1"/>
        <v>45363</v>
      </c>
      <c r="S3" vm="24">
        <f ca="1"/>
        <v>45364</v>
      </c>
      <c r="T3" vm="25">
        <f ca="1"/>
        <v>45365</v>
      </c>
      <c r="U3" vm="26">
        <f ca="1"/>
        <v>45366</v>
      </c>
      <c r="V3" vm="27">
        <f ca="1"/>
        <v>45369</v>
      </c>
      <c r="W3" vm="28">
        <f ca="1"/>
        <v>45370</v>
      </c>
      <c r="X3" vm="29">
        <f ca="1"/>
        <v>45371</v>
      </c>
      <c r="Y3" vm="30">
        <f ca="1"/>
        <v>45372</v>
      </c>
      <c r="Z3" vm="31">
        <f ca="1"/>
        <v>45373</v>
      </c>
      <c r="AA3" vm="32">
        <f ca="1"/>
        <v>45376</v>
      </c>
      <c r="AB3" vm="33">
        <f ca="1"/>
        <v>45377</v>
      </c>
      <c r="AC3" vm="34">
        <f ca="1"/>
        <v>45378</v>
      </c>
      <c r="AD3" vm="35">
        <f ca="1"/>
        <v>45379</v>
      </c>
      <c r="AE3" vm="36">
        <f ca="1"/>
        <v>45383</v>
      </c>
      <c r="AF3" vm="37">
        <f ca="1"/>
        <v>45384</v>
      </c>
      <c r="AG3" vm="38">
        <f ca="1"/>
        <v>45385</v>
      </c>
      <c r="AH3" vm="39">
        <f ca="1"/>
        <v>45386</v>
      </c>
      <c r="AI3" vm="40">
        <f ca="1"/>
        <v>45387</v>
      </c>
      <c r="AJ3" vm="41">
        <f ca="1"/>
        <v>45390</v>
      </c>
      <c r="AK3" vm="42">
        <f ca="1"/>
        <v>45391</v>
      </c>
      <c r="AL3" vm="43">
        <f ca="1"/>
        <v>45392</v>
      </c>
      <c r="AM3" vm="44">
        <f ca="1"/>
        <v>45393</v>
      </c>
      <c r="AN3" vm="45">
        <f ca="1"/>
        <v>45394</v>
      </c>
      <c r="AO3" vm="46">
        <f ca="1"/>
        <v>45397</v>
      </c>
      <c r="AP3" vm="47">
        <f ca="1"/>
        <v>45398</v>
      </c>
      <c r="AQ3" vm="48">
        <f ca="1"/>
        <v>45399</v>
      </c>
      <c r="AR3" vm="49">
        <f ca="1"/>
        <v>45400</v>
      </c>
      <c r="AS3" vm="50">
        <f ca="1"/>
        <v>45401</v>
      </c>
      <c r="AT3" vm="51">
        <f ca="1"/>
        <v>45404</v>
      </c>
      <c r="AU3" vm="52">
        <f ca="1"/>
        <v>45405</v>
      </c>
      <c r="AV3" vm="53">
        <f ca="1"/>
        <v>45406</v>
      </c>
      <c r="AW3" vm="54">
        <f ca="1"/>
        <v>45407</v>
      </c>
      <c r="AX3" vm="55">
        <f ca="1"/>
        <v>45408</v>
      </c>
      <c r="AY3" vm="56">
        <f ca="1"/>
        <v>45411</v>
      </c>
      <c r="AZ3" vm="57">
        <f ca="1"/>
        <v>45412</v>
      </c>
      <c r="BA3" vm="58">
        <f ca="1"/>
        <v>45413</v>
      </c>
      <c r="BB3" vm="59">
        <f ca="1"/>
        <v>45414</v>
      </c>
      <c r="BC3" vm="60">
        <f ca="1"/>
        <v>45415</v>
      </c>
      <c r="BD3" vm="61">
        <f ca="1"/>
        <v>45418</v>
      </c>
      <c r="BE3" vm="62">
        <f ca="1"/>
        <v>45419</v>
      </c>
      <c r="BF3" vm="63">
        <f ca="1"/>
        <v>45420</v>
      </c>
      <c r="BG3" vm="64">
        <f ca="1"/>
        <v>45421</v>
      </c>
      <c r="BH3" vm="65">
        <f ca="1"/>
        <v>45422</v>
      </c>
      <c r="BI3" vm="66">
        <f ca="1"/>
        <v>45425</v>
      </c>
      <c r="BJ3" vm="67">
        <f ca="1"/>
        <v>45426</v>
      </c>
      <c r="BK3" vm="68">
        <f ca="1"/>
        <v>45427</v>
      </c>
      <c r="BL3" vm="69">
        <f ca="1"/>
        <v>45428</v>
      </c>
      <c r="BM3" vm="70">
        <f ca="1"/>
        <v>45429</v>
      </c>
      <c r="BN3" vm="71">
        <f ca="1"/>
        <v>45432</v>
      </c>
      <c r="BO3" vm="72">
        <f ca="1"/>
        <v>45433</v>
      </c>
      <c r="BP3" vm="73">
        <f ca="1"/>
        <v>45434</v>
      </c>
      <c r="BQ3" vm="74">
        <f ca="1"/>
        <v>45435</v>
      </c>
      <c r="BR3" vm="75">
        <f ca="1"/>
        <v>45436</v>
      </c>
      <c r="BS3" vm="76">
        <f ca="1"/>
        <v>45440</v>
      </c>
      <c r="BT3" vm="77">
        <f ca="1"/>
        <v>45441</v>
      </c>
      <c r="BU3" vm="78">
        <f ca="1"/>
        <v>45442</v>
      </c>
      <c r="BV3" vm="79">
        <f ca="1"/>
        <v>45443</v>
      </c>
      <c r="BW3" vm="80">
        <f ca="1"/>
        <v>45446</v>
      </c>
      <c r="BX3" vm="81">
        <f ca="1"/>
        <v>45447</v>
      </c>
      <c r="BY3" vm="82">
        <f ca="1"/>
        <v>45448</v>
      </c>
      <c r="BZ3" vm="83">
        <f ca="1"/>
        <v>45449</v>
      </c>
      <c r="CA3" vm="84">
        <f ca="1"/>
        <v>45450</v>
      </c>
      <c r="CB3" vm="85">
        <f ca="1"/>
        <v>45453</v>
      </c>
      <c r="CC3" vm="86">
        <f ca="1"/>
        <v>45454</v>
      </c>
      <c r="CD3" vm="87">
        <f ca="1"/>
        <v>45455</v>
      </c>
      <c r="CE3" vm="88">
        <f ca="1"/>
        <v>45456</v>
      </c>
      <c r="CF3" vm="89">
        <f ca="1"/>
        <v>45457</v>
      </c>
      <c r="CG3" vm="90">
        <f ca="1"/>
        <v>45460</v>
      </c>
      <c r="CH3" vm="91">
        <f ca="1"/>
        <v>45461</v>
      </c>
      <c r="CI3" vm="92">
        <f ca="1"/>
        <v>45463</v>
      </c>
      <c r="CJ3" vm="93">
        <f ca="1"/>
        <v>45464</v>
      </c>
      <c r="CK3" vm="94">
        <f ca="1"/>
        <v>45467</v>
      </c>
      <c r="CL3" vm="95">
        <f ca="1"/>
        <v>45468</v>
      </c>
      <c r="CM3" vm="96">
        <f ca="1"/>
        <v>45469</v>
      </c>
      <c r="CN3" vm="97">
        <f ca="1"/>
        <v>45470</v>
      </c>
      <c r="CO3" vm="98">
        <f ca="1"/>
        <v>45471</v>
      </c>
      <c r="CP3" vm="99">
        <f ca="1"/>
        <v>45474</v>
      </c>
      <c r="CQ3" vm="100">
        <f ca="1"/>
        <v>45475</v>
      </c>
      <c r="CR3" vm="101">
        <f ca="1"/>
        <v>45476</v>
      </c>
      <c r="CS3" vm="102">
        <f ca="1"/>
        <v>45478</v>
      </c>
      <c r="CT3" vm="103">
        <f ca="1"/>
        <v>45481</v>
      </c>
      <c r="CU3" vm="104">
        <f ca="1"/>
        <v>45482</v>
      </c>
      <c r="CV3" vm="105">
        <f ca="1"/>
        <v>45483</v>
      </c>
      <c r="CW3" vm="106">
        <f ca="1"/>
        <v>45484</v>
      </c>
      <c r="CX3" vm="107">
        <f ca="1"/>
        <v>45485</v>
      </c>
      <c r="CY3" vm="108">
        <f ca="1"/>
        <v>45488</v>
      </c>
      <c r="CZ3" vm="109">
        <f ca="1"/>
        <v>45489</v>
      </c>
      <c r="DA3" vm="110">
        <f ca="1"/>
        <v>45490</v>
      </c>
      <c r="DB3" vm="111">
        <f ca="1"/>
        <v>45491</v>
      </c>
      <c r="DC3" vm="112">
        <f ca="1"/>
        <v>45492</v>
      </c>
      <c r="DD3" vm="113">
        <f ca="1"/>
        <v>45495</v>
      </c>
      <c r="DE3" vm="114">
        <f ca="1"/>
        <v>45496</v>
      </c>
      <c r="DF3" vm="115">
        <f ca="1"/>
        <v>45497</v>
      </c>
      <c r="DG3" vm="116">
        <f ca="1"/>
        <v>45498</v>
      </c>
      <c r="DH3" vm="117">
        <f ca="1"/>
        <v>45499</v>
      </c>
      <c r="DI3" vm="118">
        <f ca="1"/>
        <v>45502</v>
      </c>
      <c r="DJ3" vm="119">
        <f ca="1"/>
        <v>45503</v>
      </c>
      <c r="DK3" vm="120">
        <f ca="1"/>
        <v>45504</v>
      </c>
      <c r="DL3" vm="121">
        <f ca="1"/>
        <v>45505</v>
      </c>
      <c r="DM3" vm="122">
        <f ca="1"/>
        <v>45506</v>
      </c>
      <c r="DN3" vm="123">
        <f ca="1"/>
        <v>45509</v>
      </c>
      <c r="DO3" vm="124">
        <f ca="1"/>
        <v>45510</v>
      </c>
      <c r="DP3" vm="125">
        <f ca="1"/>
        <v>45511</v>
      </c>
      <c r="DQ3" vm="126">
        <f ca="1"/>
        <v>45512</v>
      </c>
      <c r="DR3" vm="127">
        <f ca="1"/>
        <v>45513</v>
      </c>
      <c r="DS3" vm="128">
        <f ca="1"/>
        <v>45516</v>
      </c>
      <c r="DT3" vm="129">
        <f ca="1"/>
        <v>45517</v>
      </c>
      <c r="DU3" vm="130">
        <f ca="1"/>
        <v>45518</v>
      </c>
      <c r="DV3" vm="131">
        <f ca="1"/>
        <v>45519</v>
      </c>
      <c r="DW3" vm="132">
        <f ca="1"/>
        <v>45520</v>
      </c>
      <c r="DX3" vm="133">
        <f ca="1"/>
        <v>45523</v>
      </c>
      <c r="DY3" vm="134">
        <f ca="1"/>
        <v>45524</v>
      </c>
      <c r="DZ3" vm="135">
        <f ca="1"/>
        <v>45525</v>
      </c>
      <c r="EA3" vm="136">
        <f ca="1"/>
        <v>45526</v>
      </c>
      <c r="EB3" vm="137">
        <f ca="1"/>
        <v>45527</v>
      </c>
      <c r="EC3" vm="138">
        <f ca="1"/>
        <v>45530</v>
      </c>
      <c r="ED3" vm="139">
        <f ca="1"/>
        <v>45531</v>
      </c>
      <c r="EE3" vm="140">
        <f ca="1"/>
        <v>45532</v>
      </c>
      <c r="EF3" vm="141">
        <f ca="1"/>
        <v>45533</v>
      </c>
      <c r="EG3" vm="142">
        <f ca="1"/>
        <v>45534</v>
      </c>
      <c r="EH3" vm="143">
        <f ca="1"/>
        <v>45538</v>
      </c>
      <c r="EI3" vm="144">
        <f ca="1"/>
        <v>45539</v>
      </c>
      <c r="EJ3" vm="145">
        <f ca="1"/>
        <v>45540</v>
      </c>
      <c r="EK3" vm="146">
        <f ca="1"/>
        <v>45541</v>
      </c>
      <c r="EL3" vm="147">
        <f ca="1"/>
        <v>45544</v>
      </c>
      <c r="EM3" vm="148">
        <f ca="1"/>
        <v>45545</v>
      </c>
      <c r="EN3" vm="149">
        <f ca="1"/>
        <v>45546</v>
      </c>
      <c r="EO3" vm="150">
        <f ca="1"/>
        <v>45547</v>
      </c>
      <c r="EP3" vm="151">
        <f ca="1"/>
        <v>45548</v>
      </c>
      <c r="EQ3" vm="152">
        <f ca="1"/>
        <v>45551</v>
      </c>
      <c r="ER3" vm="153">
        <f ca="1"/>
        <v>45552</v>
      </c>
      <c r="ES3" vm="154">
        <f ca="1"/>
        <v>45553</v>
      </c>
      <c r="ET3" vm="155">
        <f ca="1"/>
        <v>45554</v>
      </c>
      <c r="EU3" vm="156">
        <f ca="1"/>
        <v>45555</v>
      </c>
      <c r="EV3" vm="157">
        <f ca="1"/>
        <v>45558</v>
      </c>
      <c r="EW3" vm="158">
        <f ca="1"/>
        <v>45559</v>
      </c>
      <c r="EX3" vm="159">
        <f ca="1"/>
        <v>45560</v>
      </c>
      <c r="EY3" vm="160">
        <f ca="1"/>
        <v>45561</v>
      </c>
      <c r="EZ3" vm="161">
        <f ca="1"/>
        <v>45562</v>
      </c>
      <c r="FA3" vm="162">
        <f ca="1"/>
        <v>45565</v>
      </c>
      <c r="FB3" vm="163">
        <f ca="1"/>
        <v>45566</v>
      </c>
      <c r="FC3" vm="164">
        <f ca="1"/>
        <v>45567</v>
      </c>
      <c r="FD3" vm="165">
        <f ca="1"/>
        <v>45568</v>
      </c>
      <c r="FE3" vm="166">
        <f ca="1"/>
        <v>45569</v>
      </c>
      <c r="FF3" vm="167">
        <f ca="1"/>
        <v>45572</v>
      </c>
      <c r="FG3" vm="168">
        <f ca="1"/>
        <v>45573</v>
      </c>
      <c r="FH3" vm="169">
        <f ca="1"/>
        <v>45574</v>
      </c>
      <c r="FI3" vm="170">
        <f ca="1"/>
        <v>45575</v>
      </c>
      <c r="FJ3" vm="171">
        <f ca="1"/>
        <v>45576</v>
      </c>
      <c r="FK3" vm="172">
        <f ca="1"/>
        <v>45579</v>
      </c>
      <c r="FL3" vm="173">
        <f ca="1"/>
        <v>45580</v>
      </c>
      <c r="FM3" vm="174">
        <f ca="1"/>
        <v>45581</v>
      </c>
      <c r="FN3" vm="175">
        <f ca="1"/>
        <v>45582</v>
      </c>
      <c r="FO3" vm="176">
        <f ca="1"/>
        <v>45583</v>
      </c>
      <c r="FP3" vm="177">
        <f ca="1"/>
        <v>45586</v>
      </c>
      <c r="FQ3" vm="178">
        <f ca="1"/>
        <v>45587</v>
      </c>
      <c r="FR3" vm="179">
        <f ca="1"/>
        <v>45588</v>
      </c>
      <c r="FS3" vm="180">
        <f ca="1"/>
        <v>45589</v>
      </c>
      <c r="FT3" vm="181">
        <f ca="1"/>
        <v>45590</v>
      </c>
      <c r="FU3" vm="182">
        <f ca="1"/>
        <v>45593</v>
      </c>
      <c r="FV3" vm="183">
        <f ca="1"/>
        <v>45594</v>
      </c>
      <c r="FW3" vm="184">
        <f ca="1"/>
        <v>45595</v>
      </c>
      <c r="FX3" vm="185">
        <f ca="1"/>
        <v>45596</v>
      </c>
      <c r="FY3" vm="186">
        <f ca="1"/>
        <v>45597</v>
      </c>
      <c r="FZ3" vm="187">
        <f ca="1"/>
        <v>45600</v>
      </c>
      <c r="GA3" vm="188">
        <f ca="1"/>
        <v>45601</v>
      </c>
      <c r="GB3" vm="189">
        <f ca="1"/>
        <v>45602</v>
      </c>
      <c r="GC3" vm="190">
        <f ca="1"/>
        <v>45603</v>
      </c>
      <c r="GD3" vm="191">
        <f ca="1"/>
        <v>45604</v>
      </c>
      <c r="GE3" vm="192">
        <f ca="1"/>
        <v>45607</v>
      </c>
      <c r="GF3" vm="193">
        <f ca="1"/>
        <v>45608</v>
      </c>
      <c r="GG3" vm="194">
        <f ca="1"/>
        <v>45609</v>
      </c>
      <c r="GH3" vm="195">
        <f ca="1"/>
        <v>45610</v>
      </c>
      <c r="GI3" vm="196">
        <f ca="1"/>
        <v>45611</v>
      </c>
      <c r="GJ3" vm="197">
        <f ca="1"/>
        <v>45614</v>
      </c>
      <c r="GK3" vm="198">
        <f ca="1"/>
        <v>45615</v>
      </c>
      <c r="GL3" vm="199">
        <f ca="1"/>
        <v>45616</v>
      </c>
      <c r="GM3" vm="200">
        <f ca="1"/>
        <v>45617</v>
      </c>
      <c r="GN3" vm="201">
        <f ca="1"/>
        <v>45618</v>
      </c>
      <c r="GO3" vm="202">
        <f ca="1"/>
        <v>45621</v>
      </c>
      <c r="GP3" vm="203">
        <f ca="1"/>
        <v>45622</v>
      </c>
      <c r="GQ3" vm="204">
        <f ca="1"/>
        <v>45623</v>
      </c>
      <c r="GR3" vm="205">
        <f ca="1"/>
        <v>45625</v>
      </c>
      <c r="GS3" vm="206">
        <f ca="1"/>
        <v>45628</v>
      </c>
      <c r="GT3" vm="207">
        <f ca="1"/>
        <v>45629</v>
      </c>
      <c r="GU3" vm="208">
        <f ca="1"/>
        <v>45630</v>
      </c>
      <c r="GV3" vm="209">
        <f ca="1"/>
        <v>45631</v>
      </c>
      <c r="GW3" vm="210">
        <f ca="1"/>
        <v>45632</v>
      </c>
      <c r="GX3" vm="211">
        <f ca="1"/>
        <v>45635</v>
      </c>
      <c r="GY3" vm="212">
        <f ca="1"/>
        <v>45636</v>
      </c>
      <c r="GZ3" vm="213">
        <f ca="1"/>
        <v>45637</v>
      </c>
      <c r="HA3" vm="214">
        <f ca="1"/>
        <v>45638</v>
      </c>
      <c r="HB3" vm="215">
        <f ca="1"/>
        <v>45639</v>
      </c>
      <c r="HC3" vm="216">
        <f ca="1"/>
        <v>45642</v>
      </c>
      <c r="HD3" vm="217">
        <f ca="1"/>
        <v>45643</v>
      </c>
      <c r="HE3" vm="218">
        <f ca="1"/>
        <v>45644</v>
      </c>
      <c r="HF3" vm="219">
        <f ca="1"/>
        <v>45645</v>
      </c>
      <c r="HG3" vm="220">
        <f ca="1"/>
        <v>45646</v>
      </c>
      <c r="HH3" vm="221">
        <f ca="1"/>
        <v>45649</v>
      </c>
      <c r="HI3" vm="222">
        <f ca="1"/>
        <v>45650</v>
      </c>
      <c r="HJ3" vm="223">
        <f ca="1"/>
        <v>45652</v>
      </c>
      <c r="HK3" vm="224">
        <f ca="1"/>
        <v>45653</v>
      </c>
      <c r="HL3" vm="225">
        <f ca="1"/>
        <v>45656</v>
      </c>
      <c r="HM3" vm="226">
        <f ca="1"/>
        <v>45657</v>
      </c>
      <c r="HN3" vm="227">
        <f ca="1"/>
        <v>45659</v>
      </c>
      <c r="HO3" vm="228">
        <f ca="1"/>
        <v>45660</v>
      </c>
      <c r="HP3" vm="229">
        <f ca="1"/>
        <v>45663</v>
      </c>
      <c r="HQ3" vm="230">
        <f ca="1"/>
        <v>45664</v>
      </c>
      <c r="HR3" vm="231">
        <f ca="1"/>
        <v>45665</v>
      </c>
      <c r="HS3" vm="232">
        <f ca="1"/>
        <v>45667</v>
      </c>
      <c r="HT3" vm="233">
        <f ca="1"/>
        <v>45670</v>
      </c>
      <c r="HU3" vm="234">
        <f ca="1"/>
        <v>45671</v>
      </c>
      <c r="HV3" vm="235">
        <f ca="1"/>
        <v>45672</v>
      </c>
      <c r="HW3" vm="236">
        <f ca="1"/>
        <v>45673</v>
      </c>
      <c r="HX3" vm="237">
        <f ca="1"/>
        <v>45674</v>
      </c>
      <c r="HY3" vm="238">
        <f ca="1"/>
        <v>45678</v>
      </c>
      <c r="HZ3" vm="239">
        <f ca="1"/>
        <v>45679</v>
      </c>
      <c r="IA3" vm="240">
        <f ca="1"/>
        <v>45680</v>
      </c>
      <c r="IB3" vm="241">
        <f ca="1"/>
        <v>45681</v>
      </c>
      <c r="IC3" vm="242">
        <f ca="1"/>
        <v>45684</v>
      </c>
      <c r="ID3" vm="243">
        <f ca="1"/>
        <v>45685</v>
      </c>
      <c r="IE3" vm="244">
        <f ca="1"/>
        <v>45686</v>
      </c>
      <c r="IF3" vm="245">
        <f ca="1"/>
        <v>45687</v>
      </c>
      <c r="IG3" vm="246">
        <f ca="1"/>
        <v>45688</v>
      </c>
      <c r="IH3" vm="247">
        <f ca="1"/>
        <v>45691</v>
      </c>
      <c r="II3" vm="248">
        <f ca="1"/>
        <v>45692</v>
      </c>
      <c r="IJ3" vm="249">
        <f ca="1"/>
        <v>45693</v>
      </c>
      <c r="IK3" vm="250">
        <f ca="1"/>
        <v>45694</v>
      </c>
      <c r="IL3" vm="251">
        <f ca="1"/>
        <v>45695</v>
      </c>
      <c r="IM3" vm="252">
        <f ca="1"/>
        <v>45698</v>
      </c>
      <c r="IN3" vm="253">
        <f ca="1"/>
        <v>45699</v>
      </c>
      <c r="IO3" vm="254">
        <f ca="1"/>
        <v>45700</v>
      </c>
      <c r="IP3" vm="255">
        <f ca="1"/>
        <v>45701</v>
      </c>
      <c r="IQ3" vm="256">
        <f ca="1"/>
        <v>45702</v>
      </c>
      <c r="IR3" vm="257">
        <f ca="1"/>
        <v>45706</v>
      </c>
    </row>
    <row r="4" spans="1:252" x14ac:dyDescent="0.45">
      <c r="A4" t="s">
        <v>27</v>
      </c>
      <c r="B4" t="s">
        <v>28</v>
      </c>
      <c r="C4" vm="1957">
        <f ca="1"/>
        <v>69.451999999999998</v>
      </c>
      <c r="D4" vm="1958">
        <f ca="1"/>
        <v>67.471999999999994</v>
      </c>
      <c r="E4" vm="1959">
        <f ca="1"/>
        <v>78.537999999999997</v>
      </c>
      <c r="F4" vm="1960">
        <f ca="1"/>
        <v>78.816999999999993</v>
      </c>
      <c r="G4" vm="1961">
        <f ca="1"/>
        <v>79.091999999999999</v>
      </c>
      <c r="H4" vm="1962">
        <f ca="1"/>
        <v>78.700999999999993</v>
      </c>
      <c r="I4" vm="1963">
        <f ca="1"/>
        <v>77.662999999999997</v>
      </c>
      <c r="J4" vm="1964">
        <f ca="1"/>
        <v>79.111999999999995</v>
      </c>
      <c r="K4" vm="1965">
        <f ca="1"/>
        <v>82.278999999999996</v>
      </c>
      <c r="L4" vm="1966">
        <f ca="1"/>
        <v>85.236999999999995</v>
      </c>
      <c r="M4" vm="1967">
        <f ca="1"/>
        <v>85.963999999999999</v>
      </c>
      <c r="N4" vm="1968">
        <f ca="1"/>
        <v>88.7</v>
      </c>
      <c r="O4" vm="1969">
        <f ca="1"/>
        <v>92.668999999999997</v>
      </c>
      <c r="P4" vm="1970">
        <f ca="1"/>
        <v>87.528000000000006</v>
      </c>
      <c r="Q4" vm="1971">
        <f ca="1"/>
        <v>85.774000000000001</v>
      </c>
      <c r="R4" vm="1972">
        <f ca="1"/>
        <v>91.912999999999997</v>
      </c>
      <c r="S4" vm="1973">
        <f ca="1"/>
        <v>90.888000000000005</v>
      </c>
      <c r="T4" vm="1974">
        <f ca="1"/>
        <v>87.944000000000003</v>
      </c>
      <c r="U4" vm="1975">
        <f ca="1"/>
        <v>87.836500000000001</v>
      </c>
      <c r="V4" vm="1976">
        <f ca="1"/>
        <v>88.454999999999998</v>
      </c>
      <c r="W4" vm="1977">
        <f ca="1"/>
        <v>89.397999999999996</v>
      </c>
      <c r="X4" vm="1978">
        <f ca="1"/>
        <v>90.372</v>
      </c>
      <c r="Y4" vm="1979">
        <f ca="1"/>
        <v>91.435000000000002</v>
      </c>
      <c r="Z4" vm="1980">
        <f ca="1"/>
        <v>94.289000000000001</v>
      </c>
      <c r="AA4" vm="1981">
        <f ca="1"/>
        <v>95.001999999999995</v>
      </c>
      <c r="AB4" vm="1982">
        <f ca="1"/>
        <v>92.561000000000007</v>
      </c>
      <c r="AC4" vm="1983">
        <f ca="1"/>
        <v>90.25</v>
      </c>
      <c r="AD4" vm="1984">
        <f ca="1"/>
        <v>90.355999999999995</v>
      </c>
      <c r="AE4" vm="1985">
        <f ca="1"/>
        <v>90.363</v>
      </c>
      <c r="AF4" vm="1986">
        <f ca="1"/>
        <v>89.451999999999998</v>
      </c>
      <c r="AG4" vm="1987">
        <f ca="1"/>
        <v>88.963999999999999</v>
      </c>
      <c r="AH4" vm="1988">
        <f ca="1"/>
        <v>85.905000000000001</v>
      </c>
      <c r="AI4" vm="1989">
        <f ca="1"/>
        <v>88.007999999999996</v>
      </c>
      <c r="AJ4" vm="1990">
        <f ca="1"/>
        <v>87.132999999999996</v>
      </c>
      <c r="AK4" vm="1991">
        <f ca="1"/>
        <v>85.353999999999999</v>
      </c>
      <c r="AL4" vm="1992">
        <f ca="1"/>
        <v>87.039000000000001</v>
      </c>
      <c r="AM4" vm="1993">
        <f ca="1"/>
        <v>90.616</v>
      </c>
      <c r="AN4" vm="1994">
        <f ca="1"/>
        <v>88.186000000000007</v>
      </c>
      <c r="AO4" vm="1995">
        <f ca="1"/>
        <v>86.001000000000005</v>
      </c>
      <c r="AP4" vm="1996">
        <f ca="1"/>
        <v>87.415000000000006</v>
      </c>
      <c r="AQ4" vm="1997">
        <f ca="1"/>
        <v>84.034999999999997</v>
      </c>
      <c r="AR4" vm="1998">
        <f ca="1"/>
        <v>84.671000000000006</v>
      </c>
      <c r="AS4" vm="1999">
        <f ca="1"/>
        <v>76.2</v>
      </c>
      <c r="AT4" vm="2000">
        <f ca="1"/>
        <v>79.518000000000001</v>
      </c>
      <c r="AU4" vm="2001">
        <f ca="1"/>
        <v>82.423000000000002</v>
      </c>
      <c r="AV4" vm="2002">
        <f ca="1"/>
        <v>79.677000000000007</v>
      </c>
      <c r="AW4" vm="2003">
        <f ca="1"/>
        <v>82.632000000000005</v>
      </c>
      <c r="AX4" vm="2004">
        <f ca="1"/>
        <v>87.734999999999999</v>
      </c>
      <c r="AY4" vm="2005">
        <f ca="1"/>
        <v>87.757000000000005</v>
      </c>
      <c r="AZ4" vm="2006">
        <f ca="1"/>
        <v>86.402000000000001</v>
      </c>
      <c r="BA4" vm="2007">
        <f ca="1"/>
        <v>83.040999999999997</v>
      </c>
      <c r="BB4" vm="2008">
        <f ca="1"/>
        <v>85.816999999999993</v>
      </c>
      <c r="BC4" vm="2009">
        <f ca="1"/>
        <v>88.789000000000001</v>
      </c>
      <c r="BD4" vm="2010">
        <f ca="1"/>
        <v>92.14</v>
      </c>
      <c r="BE4" vm="2011">
        <f ca="1"/>
        <v>90.554000000000002</v>
      </c>
      <c r="BF4" vm="2012">
        <f ca="1"/>
        <v>90.412000000000006</v>
      </c>
      <c r="BG4" vm="2013">
        <f ca="1"/>
        <v>88.747</v>
      </c>
      <c r="BH4" vm="2014">
        <f ca="1"/>
        <v>89.878</v>
      </c>
      <c r="BI4" vm="2015">
        <f ca="1"/>
        <v>90.399000000000001</v>
      </c>
      <c r="BJ4" vm="2016">
        <f ca="1"/>
        <v>91.355999999999995</v>
      </c>
      <c r="BK4" vm="2017">
        <f ca="1"/>
        <v>94.63</v>
      </c>
      <c r="BL4" vm="2018">
        <f ca="1"/>
        <v>94.358999999999995</v>
      </c>
      <c r="BM4" vm="2019">
        <f ca="1"/>
        <v>92.478999999999999</v>
      </c>
      <c r="BN4" vm="2020">
        <f ca="1"/>
        <v>94.78</v>
      </c>
      <c r="BO4" vm="2021">
        <f ca="1"/>
        <v>95.385999999999996</v>
      </c>
      <c r="BP4" vm="2022">
        <f ca="1"/>
        <v>94.95</v>
      </c>
      <c r="BQ4" vm="2023">
        <f ca="1"/>
        <v>103.79900000000001</v>
      </c>
      <c r="BR4" vm="2024">
        <f ca="1"/>
        <v>106.46899999999999</v>
      </c>
      <c r="BS4" vm="2025">
        <f ca="1"/>
        <v>113.901</v>
      </c>
      <c r="BT4" vm="2026">
        <f ca="1"/>
        <v>114.825</v>
      </c>
      <c r="BU4" vm="2027">
        <f ca="1"/>
        <v>110.5</v>
      </c>
      <c r="BV4" vm="2028">
        <f ca="1"/>
        <v>109.633</v>
      </c>
      <c r="BW4" vm="2029">
        <f ca="1"/>
        <v>115</v>
      </c>
      <c r="BX4" vm="2030">
        <f ca="1"/>
        <v>116.437</v>
      </c>
      <c r="BY4" vm="2031">
        <f ca="1"/>
        <v>122.44</v>
      </c>
      <c r="BZ4" vm="2032">
        <f ca="1"/>
        <v>120.998</v>
      </c>
      <c r="CA4" vm="2033">
        <f ca="1"/>
        <v>120.88800000000001</v>
      </c>
      <c r="CB4" vm="2034">
        <f ca="1"/>
        <v>121.79</v>
      </c>
      <c r="CC4" vm="2035">
        <f ca="1"/>
        <v>120.91</v>
      </c>
      <c r="CD4" vm="2036">
        <f ca="1"/>
        <v>125.2</v>
      </c>
      <c r="CE4" vm="2037">
        <f ca="1"/>
        <v>129.61000000000001</v>
      </c>
      <c r="CF4" vm="2038">
        <f ca="1"/>
        <v>131.88</v>
      </c>
      <c r="CG4" vm="2039">
        <f ca="1"/>
        <v>130.97999999999999</v>
      </c>
      <c r="CH4" vm="2040">
        <f ca="1"/>
        <v>135.58000000000001</v>
      </c>
      <c r="CI4" vm="2041">
        <f ca="1"/>
        <v>130.78</v>
      </c>
      <c r="CJ4" vm="2042">
        <f ca="1"/>
        <v>126.57</v>
      </c>
      <c r="CK4" vm="2043">
        <f ca="1"/>
        <v>118.11</v>
      </c>
      <c r="CL4" vm="2044">
        <f ca="1"/>
        <v>126.09</v>
      </c>
      <c r="CM4" vm="2045">
        <f ca="1"/>
        <v>126.4</v>
      </c>
      <c r="CN4" vm="2046">
        <f ca="1"/>
        <v>123.99</v>
      </c>
      <c r="CO4" vm="2047">
        <f ca="1"/>
        <v>123.54</v>
      </c>
      <c r="CP4" vm="2048">
        <f ca="1"/>
        <v>124.3</v>
      </c>
      <c r="CQ4" vm="2049">
        <f ca="1"/>
        <v>122.67</v>
      </c>
      <c r="CR4" vm="2050">
        <f ca="1"/>
        <v>128.28</v>
      </c>
      <c r="CS4" vm="2051">
        <f ca="1"/>
        <v>125.83</v>
      </c>
      <c r="CT4" vm="2052">
        <f ca="1"/>
        <v>128.19999999999999</v>
      </c>
      <c r="CU4" vm="2053">
        <f ca="1"/>
        <v>131.38</v>
      </c>
      <c r="CV4" vm="2054">
        <f ca="1"/>
        <v>134.91</v>
      </c>
      <c r="CW4" vm="2055">
        <f ca="1"/>
        <v>127.4</v>
      </c>
      <c r="CX4" vm="2056">
        <f ca="1"/>
        <v>129.24</v>
      </c>
      <c r="CY4" vm="2057">
        <f ca="1"/>
        <v>128.44</v>
      </c>
      <c r="CZ4" vm="2058">
        <f ca="1"/>
        <v>126.36</v>
      </c>
      <c r="DA4" vm="2059">
        <f ca="1"/>
        <v>117.99</v>
      </c>
      <c r="DB4" vm="2060">
        <f ca="1"/>
        <v>121.09</v>
      </c>
      <c r="DC4" vm="2061">
        <f ca="1"/>
        <v>117.93</v>
      </c>
      <c r="DD4" vm="2047">
        <f ca="1"/>
        <v>123.54</v>
      </c>
      <c r="DE4" vm="2062">
        <f ca="1"/>
        <v>122.59</v>
      </c>
      <c r="DF4" vm="2063">
        <f ca="1"/>
        <v>114.25</v>
      </c>
      <c r="DG4" vm="2064">
        <f ca="1"/>
        <v>112.28</v>
      </c>
      <c r="DH4" vm="2065">
        <f ca="1"/>
        <v>113.06</v>
      </c>
      <c r="DI4" vm="2066">
        <f ca="1"/>
        <v>111.59</v>
      </c>
      <c r="DJ4" vm="2067">
        <f ca="1"/>
        <v>103.73</v>
      </c>
      <c r="DK4" vm="2068">
        <f ca="1"/>
        <v>117.02</v>
      </c>
      <c r="DL4" vm="2069">
        <f ca="1"/>
        <v>109.21</v>
      </c>
      <c r="DM4" vm="2070">
        <f ca="1"/>
        <v>107.27</v>
      </c>
      <c r="DN4" vm="2071">
        <f ca="1"/>
        <v>100.45</v>
      </c>
      <c r="DO4" vm="2072">
        <f ca="1"/>
        <v>104.25</v>
      </c>
      <c r="DP4" vm="2073">
        <f ca="1"/>
        <v>98.91</v>
      </c>
      <c r="DQ4" vm="2074">
        <f ca="1"/>
        <v>104.97</v>
      </c>
      <c r="DR4" vm="2075">
        <f ca="1"/>
        <v>104.75</v>
      </c>
      <c r="DS4" vm="2076">
        <f ca="1"/>
        <v>109.02</v>
      </c>
      <c r="DT4" vm="2077">
        <f ca="1"/>
        <v>116.14</v>
      </c>
      <c r="DU4" vm="2078">
        <f ca="1"/>
        <v>118.08</v>
      </c>
      <c r="DV4" vm="2079">
        <f ca="1"/>
        <v>122.86</v>
      </c>
      <c r="DW4" vm="2080">
        <f ca="1"/>
        <v>124.58</v>
      </c>
      <c r="DX4" vm="2081">
        <f ca="1"/>
        <v>130</v>
      </c>
      <c r="DY4" vm="2082">
        <f ca="1"/>
        <v>127.25</v>
      </c>
      <c r="DZ4" vm="2083">
        <f ca="1"/>
        <v>128.5</v>
      </c>
      <c r="EA4" vm="2084">
        <f ca="1"/>
        <v>123.74</v>
      </c>
      <c r="EB4" vm="2085">
        <f ca="1"/>
        <v>129.37</v>
      </c>
      <c r="EC4" vm="2086">
        <f ca="1"/>
        <v>126.46</v>
      </c>
      <c r="ED4" vm="2087">
        <f ca="1"/>
        <v>128.30000000000001</v>
      </c>
      <c r="EE4" vm="2088">
        <f ca="1"/>
        <v>125.61</v>
      </c>
      <c r="EF4" vm="2089">
        <f ca="1"/>
        <v>117.59</v>
      </c>
      <c r="EG4" vm="2090">
        <f ca="1"/>
        <v>119.37</v>
      </c>
      <c r="EH4" vm="2091">
        <f ca="1"/>
        <v>108</v>
      </c>
      <c r="EI4" vm="2092">
        <f ca="1"/>
        <v>106.21</v>
      </c>
      <c r="EJ4" vm="2093">
        <f ca="1"/>
        <v>107.21</v>
      </c>
      <c r="EK4" vm="2094">
        <f ca="1"/>
        <v>102.83</v>
      </c>
      <c r="EL4" vm="2095">
        <f ca="1"/>
        <v>106.47</v>
      </c>
      <c r="EM4" vm="2096">
        <f ca="1"/>
        <v>108.1</v>
      </c>
      <c r="EN4" vm="2097">
        <f ca="1"/>
        <v>116.91</v>
      </c>
      <c r="EO4" vm="2098">
        <f ca="1"/>
        <v>119.14</v>
      </c>
      <c r="EP4" vm="2099">
        <f ca="1"/>
        <v>119.1</v>
      </c>
      <c r="EQ4" vm="2100">
        <f ca="1"/>
        <v>116.78</v>
      </c>
      <c r="ER4" vm="2101">
        <f ca="1"/>
        <v>115.59</v>
      </c>
      <c r="ES4" vm="2102">
        <f ca="1"/>
        <v>113.37</v>
      </c>
      <c r="ET4" vm="2103">
        <f ca="1"/>
        <v>117.87</v>
      </c>
      <c r="EU4" vm="2104">
        <f ca="1"/>
        <v>116</v>
      </c>
      <c r="EV4" vm="2105">
        <f ca="1"/>
        <v>116.26</v>
      </c>
      <c r="EW4" vm="2106">
        <f ca="1"/>
        <v>120.87</v>
      </c>
      <c r="EX4" vm="2107">
        <f ca="1"/>
        <v>123.51</v>
      </c>
      <c r="EY4" vm="2108">
        <f ca="1"/>
        <v>124.04</v>
      </c>
      <c r="EZ4" vm="2109">
        <f ca="1"/>
        <v>121.4</v>
      </c>
      <c r="FA4" vm="2110">
        <f ca="1"/>
        <v>121.44</v>
      </c>
      <c r="FB4" vm="2111">
        <f ca="1"/>
        <v>117</v>
      </c>
      <c r="FC4" vm="2112">
        <f ca="1"/>
        <v>118.85</v>
      </c>
      <c r="FD4" vm="2113">
        <f ca="1"/>
        <v>122.85</v>
      </c>
      <c r="FE4" vm="2114">
        <f ca="1"/>
        <v>124.92</v>
      </c>
      <c r="FF4" vm="2115">
        <f ca="1"/>
        <v>127.72</v>
      </c>
      <c r="FG4" vm="2116">
        <f ca="1"/>
        <v>132.88999999999999</v>
      </c>
      <c r="FH4" vm="2117">
        <f ca="1"/>
        <v>132.65</v>
      </c>
      <c r="FI4" vm="2118">
        <f ca="1"/>
        <v>134.81</v>
      </c>
      <c r="FJ4" vm="2119">
        <f ca="1"/>
        <v>134.80000000000001</v>
      </c>
      <c r="FK4" vm="2120">
        <f ca="1"/>
        <v>138.07</v>
      </c>
      <c r="FL4" vm="2121">
        <f ca="1"/>
        <v>131.6</v>
      </c>
      <c r="FM4" vm="2122">
        <f ca="1"/>
        <v>135.72</v>
      </c>
      <c r="FN4" vm="2123">
        <f ca="1"/>
        <v>136.93</v>
      </c>
      <c r="FO4" vm="2124">
        <f ca="1"/>
        <v>138</v>
      </c>
      <c r="FP4" vm="2125">
        <f ca="1"/>
        <v>143.71</v>
      </c>
      <c r="FQ4" vm="2126">
        <f ca="1"/>
        <v>143.59</v>
      </c>
      <c r="FR4" vm="2127">
        <f ca="1"/>
        <v>139.56</v>
      </c>
      <c r="FS4" vm="2128">
        <f ca="1"/>
        <v>140.41</v>
      </c>
      <c r="FT4" vm="2129">
        <f ca="1"/>
        <v>141.54</v>
      </c>
      <c r="FU4" vm="2130">
        <f ca="1"/>
        <v>140.52000000000001</v>
      </c>
      <c r="FV4" vm="2131">
        <f ca="1"/>
        <v>141.25</v>
      </c>
      <c r="FW4" vm="2132">
        <f ca="1"/>
        <v>139.33500000000001</v>
      </c>
      <c r="FX4" vm="2133">
        <f ca="1"/>
        <v>132.76</v>
      </c>
      <c r="FY4" vm="2134">
        <f ca="1"/>
        <v>135.4</v>
      </c>
      <c r="FZ4" vm="2135">
        <f ca="1"/>
        <v>136.05000000000001</v>
      </c>
      <c r="GA4" vm="2136">
        <f ca="1"/>
        <v>139.91</v>
      </c>
      <c r="GB4" vm="2137">
        <f ca="1"/>
        <v>145.61000000000001</v>
      </c>
      <c r="GC4" vm="2138">
        <f ca="1"/>
        <v>148.88</v>
      </c>
      <c r="GD4" vm="2139">
        <f ca="1"/>
        <v>147.63</v>
      </c>
      <c r="GE4" vm="2140">
        <f ca="1"/>
        <v>145.26</v>
      </c>
      <c r="GF4" vm="2141">
        <f ca="1"/>
        <v>148.29</v>
      </c>
      <c r="GG4" vm="2142">
        <f ca="1"/>
        <v>146.27000000000001</v>
      </c>
      <c r="GH4" vm="2143">
        <f ca="1"/>
        <v>146.76</v>
      </c>
      <c r="GI4" vm="2144">
        <f ca="1"/>
        <v>141.97999999999999</v>
      </c>
      <c r="GJ4" vm="2145">
        <f ca="1"/>
        <v>140.15</v>
      </c>
      <c r="GK4" vm="2146">
        <f ca="1"/>
        <v>147.01</v>
      </c>
      <c r="GL4" vm="2147">
        <f ca="1"/>
        <v>145.88999999999999</v>
      </c>
      <c r="GM4" vm="2148">
        <f ca="1"/>
        <v>146.66999999999999</v>
      </c>
      <c r="GN4" vm="2149">
        <f ca="1"/>
        <v>141.94999999999999</v>
      </c>
      <c r="GO4" vm="2150">
        <f ca="1"/>
        <v>136.02000000000001</v>
      </c>
      <c r="GP4" vm="2151">
        <f ca="1"/>
        <v>136.91999999999999</v>
      </c>
      <c r="GQ4" vm="2152">
        <f ca="1"/>
        <v>135.34</v>
      </c>
      <c r="GR4" vm="2153">
        <f ca="1"/>
        <v>138.25</v>
      </c>
      <c r="GS4" vm="2154">
        <f ca="1"/>
        <v>138.63</v>
      </c>
      <c r="GT4" vm="2155">
        <f ca="1"/>
        <v>140.26</v>
      </c>
      <c r="GU4" vm="2156">
        <f ca="1"/>
        <v>145.13999999999999</v>
      </c>
      <c r="GV4" vm="2157">
        <f ca="1"/>
        <v>145.06</v>
      </c>
      <c r="GW4" vm="2158">
        <f ca="1"/>
        <v>142.44</v>
      </c>
      <c r="GX4" vm="2159">
        <f ca="1"/>
        <v>138.81</v>
      </c>
      <c r="GY4" vm="2160">
        <f ca="1"/>
        <v>135.07</v>
      </c>
      <c r="GZ4" vm="2161">
        <f ca="1"/>
        <v>139.31</v>
      </c>
      <c r="HA4" vm="2162">
        <f ca="1"/>
        <v>137.34</v>
      </c>
      <c r="HB4" vm="2163">
        <f ca="1"/>
        <v>134.25</v>
      </c>
      <c r="HC4" vm="2164">
        <f ca="1"/>
        <v>132</v>
      </c>
      <c r="HD4" vm="2165">
        <f ca="1"/>
        <v>130.38999999999999</v>
      </c>
      <c r="HE4" vm="2166">
        <f ca="1"/>
        <v>128.91</v>
      </c>
      <c r="HF4" vm="2167">
        <f ca="1"/>
        <v>130.68</v>
      </c>
      <c r="HG4" vm="2168">
        <f ca="1"/>
        <v>134.69999999999999</v>
      </c>
      <c r="HH4" vm="2169">
        <f ca="1"/>
        <v>139.66999999999999</v>
      </c>
      <c r="HI4" vm="2170">
        <f ca="1"/>
        <v>140.22</v>
      </c>
      <c r="HJ4" vm="2171">
        <f ca="1"/>
        <v>139.93</v>
      </c>
      <c r="HK4" vm="2172">
        <f ca="1"/>
        <v>137.01</v>
      </c>
      <c r="HL4" vm="2173">
        <f ca="1"/>
        <v>137.49</v>
      </c>
      <c r="HM4" vm="2174">
        <f ca="1"/>
        <v>134.29</v>
      </c>
      <c r="HN4" vm="2175">
        <f ca="1"/>
        <v>138.31</v>
      </c>
      <c r="HO4" vm="2176">
        <f ca="1"/>
        <v>144.47</v>
      </c>
      <c r="HP4" vm="2177">
        <f ca="1"/>
        <v>149.43</v>
      </c>
      <c r="HQ4" vm="2178">
        <f ca="1"/>
        <v>140.13999999999999</v>
      </c>
      <c r="HR4" vm="2179">
        <f ca="1"/>
        <v>140.11000000000001</v>
      </c>
      <c r="HS4" vm="2180">
        <f ca="1"/>
        <v>135.91</v>
      </c>
      <c r="HT4" vm="2181">
        <f ca="1"/>
        <v>133.22999999999999</v>
      </c>
      <c r="HU4" vm="2182">
        <f ca="1"/>
        <v>131.76</v>
      </c>
      <c r="HV4" vm="2183">
        <f ca="1"/>
        <v>136.24</v>
      </c>
      <c r="HW4" vm="2184">
        <f ca="1"/>
        <v>133.57</v>
      </c>
      <c r="HX4" vm="2185">
        <f ca="1"/>
        <v>137.71</v>
      </c>
      <c r="HY4" vm="2186">
        <f ca="1"/>
        <v>140.83000000000001</v>
      </c>
      <c r="HZ4" vm="2187">
        <f ca="1"/>
        <v>147.07</v>
      </c>
      <c r="IA4" vm="2188">
        <f ca="1"/>
        <v>147.22</v>
      </c>
      <c r="IB4" vm="2189">
        <f ca="1"/>
        <v>142.62</v>
      </c>
      <c r="IC4" vm="2190">
        <f ca="1"/>
        <v>118.42</v>
      </c>
      <c r="ID4" vm="2191">
        <f ca="1"/>
        <v>128.99</v>
      </c>
      <c r="IE4" vm="2192">
        <f ca="1"/>
        <v>123.7</v>
      </c>
      <c r="IF4" vm="2193">
        <f ca="1"/>
        <v>124.65</v>
      </c>
      <c r="IG4" vm="2194">
        <f ca="1"/>
        <v>120.07</v>
      </c>
      <c r="IH4" vm="2195">
        <f ca="1"/>
        <v>116.66</v>
      </c>
      <c r="II4" vm="2196">
        <f ca="1"/>
        <v>118.65</v>
      </c>
      <c r="IJ4" vm="2197">
        <f ca="1"/>
        <v>124.83</v>
      </c>
      <c r="IK4" vm="2198">
        <f ca="1"/>
        <v>128.68</v>
      </c>
      <c r="IL4" vm="2199">
        <f ca="1"/>
        <v>129.84</v>
      </c>
      <c r="IM4" vm="2184">
        <f ca="1"/>
        <v>133.57</v>
      </c>
      <c r="IN4" vm="2200">
        <f ca="1"/>
        <v>132.80000000000001</v>
      </c>
      <c r="IO4" vm="2201">
        <f ca="1"/>
        <v>131.13999999999999</v>
      </c>
      <c r="IP4" vm="2202">
        <f ca="1"/>
        <v>135.29</v>
      </c>
      <c r="IQ4" vm="2203">
        <f ca="1"/>
        <v>138.85</v>
      </c>
      <c r="IR4" vm="2204">
        <f ca="1"/>
        <v>139.4</v>
      </c>
    </row>
    <row r="6" spans="1:252" x14ac:dyDescent="0.45">
      <c r="A6" t="str" cm="1">
        <f t="array" aca="1" ref="A6:F26" ca="1">_xlfn.STOCKHISTORY(A4&amp;":"&amp;B4,TODAY()-30,TODAY(),0,1,0,5,2,3,4,1)</f>
        <v>Date</v>
      </c>
      <c r="B6" t="str">
        <f ca="1"/>
        <v>Volume</v>
      </c>
      <c r="C6" t="str">
        <f ca="1"/>
        <v>Open</v>
      </c>
      <c r="D6" t="str">
        <f ca="1"/>
        <v>High</v>
      </c>
      <c r="E6" t="str">
        <f ca="1"/>
        <v>Low</v>
      </c>
      <c r="F6" t="str">
        <f ca="1"/>
        <v>Close</v>
      </c>
    </row>
    <row r="7" spans="1:252" x14ac:dyDescent="0.45">
      <c r="A7" vm="238">
        <f ca="1"/>
        <v>45678</v>
      </c>
      <c r="B7" vm="2205">
        <f ca="1"/>
        <v>197748985</v>
      </c>
      <c r="C7" vm="2206">
        <f ca="1"/>
        <v>139.16</v>
      </c>
      <c r="D7" vm="2207">
        <f ca="1"/>
        <v>141.83000000000001</v>
      </c>
      <c r="E7" vm="2208">
        <f ca="1"/>
        <v>137.09</v>
      </c>
      <c r="F7" vm="2186">
        <f ca="1"/>
        <v>140.83000000000001</v>
      </c>
    </row>
    <row r="8" spans="1:252" x14ac:dyDescent="0.45">
      <c r="A8" vm="239">
        <f ca="1"/>
        <v>45679</v>
      </c>
      <c r="B8" vm="2209">
        <f ca="1"/>
        <v>237651395</v>
      </c>
      <c r="C8" vm="2210">
        <f ca="1"/>
        <v>144.66</v>
      </c>
      <c r="D8" vm="2211">
        <f ca="1"/>
        <v>147.79</v>
      </c>
      <c r="E8" vm="2212">
        <f ca="1"/>
        <v>143.66999999999999</v>
      </c>
      <c r="F8" vm="2187">
        <f ca="1"/>
        <v>147.07</v>
      </c>
    </row>
    <row r="9" spans="1:252" x14ac:dyDescent="0.45">
      <c r="A9" vm="240">
        <f ca="1"/>
        <v>45680</v>
      </c>
      <c r="B9" vm="2213">
        <f ca="1"/>
        <v>155915549</v>
      </c>
      <c r="C9" vm="2214">
        <f ca="1"/>
        <v>145.05000000000001</v>
      </c>
      <c r="D9" vm="2215">
        <f ca="1"/>
        <v>147.22999999999999</v>
      </c>
      <c r="E9" vm="2216">
        <f ca="1"/>
        <v>143.72</v>
      </c>
      <c r="F9" vm="2188">
        <f ca="1"/>
        <v>147.22</v>
      </c>
    </row>
    <row r="10" spans="1:252" x14ac:dyDescent="0.45">
      <c r="A10" vm="241">
        <f ca="1"/>
        <v>45681</v>
      </c>
      <c r="B10" vm="2217">
        <f ca="1"/>
        <v>234657635</v>
      </c>
      <c r="C10" vm="2218">
        <f ca="1"/>
        <v>148.37</v>
      </c>
      <c r="D10" vm="2219">
        <f ca="1"/>
        <v>148.97</v>
      </c>
      <c r="E10" vm="2220">
        <f ca="1"/>
        <v>141.88</v>
      </c>
      <c r="F10" vm="2189">
        <f ca="1"/>
        <v>142.62</v>
      </c>
    </row>
    <row r="11" spans="1:252" x14ac:dyDescent="0.45">
      <c r="A11" vm="242">
        <f ca="1"/>
        <v>45684</v>
      </c>
      <c r="B11" vm="2221">
        <f ca="1"/>
        <v>818830895</v>
      </c>
      <c r="C11" vm="2222">
        <f ca="1"/>
        <v>124.8</v>
      </c>
      <c r="D11" vm="2223">
        <f ca="1"/>
        <v>128.4</v>
      </c>
      <c r="E11" vm="2224">
        <f ca="1"/>
        <v>116.7</v>
      </c>
      <c r="F11" vm="2190">
        <f ca="1"/>
        <v>118.42</v>
      </c>
    </row>
    <row r="12" spans="1:252" x14ac:dyDescent="0.45">
      <c r="A12" vm="243">
        <f ca="1"/>
        <v>45685</v>
      </c>
      <c r="B12" vm="2225">
        <f ca="1"/>
        <v>579666350</v>
      </c>
      <c r="C12" vm="2226">
        <f ca="1"/>
        <v>121.81</v>
      </c>
      <c r="D12" vm="2227">
        <f ca="1"/>
        <v>129</v>
      </c>
      <c r="E12" vm="2228">
        <f ca="1"/>
        <v>116.25</v>
      </c>
      <c r="F12" vm="2191">
        <f ca="1"/>
        <v>128.99</v>
      </c>
    </row>
    <row r="13" spans="1:252" x14ac:dyDescent="0.45">
      <c r="A13" vm="244">
        <f ca="1"/>
        <v>45686</v>
      </c>
      <c r="B13" vm="2229">
        <f ca="1"/>
        <v>467120640</v>
      </c>
      <c r="C13" vm="2230">
        <f ca="1"/>
        <v>126.5</v>
      </c>
      <c r="D13" vm="2231">
        <f ca="1"/>
        <v>126.89</v>
      </c>
      <c r="E13" vm="2232">
        <f ca="1"/>
        <v>120.05</v>
      </c>
      <c r="F13" vm="2192">
        <f ca="1"/>
        <v>123.7</v>
      </c>
    </row>
    <row r="14" spans="1:252" x14ac:dyDescent="0.45">
      <c r="A14" vm="245">
        <f ca="1"/>
        <v>45687</v>
      </c>
      <c r="B14" vm="2233">
        <f ca="1"/>
        <v>392925469</v>
      </c>
      <c r="C14" vm="2234">
        <f ca="1"/>
        <v>123.1</v>
      </c>
      <c r="D14" vm="2235">
        <f ca="1"/>
        <v>125</v>
      </c>
      <c r="E14" vm="2236">
        <f ca="1"/>
        <v>118.1</v>
      </c>
      <c r="F14" vm="2193">
        <f ca="1"/>
        <v>124.65</v>
      </c>
    </row>
    <row r="15" spans="1:252" x14ac:dyDescent="0.45">
      <c r="A15" vm="246">
        <f ca="1"/>
        <v>45688</v>
      </c>
      <c r="B15" vm="2237">
        <f ca="1"/>
        <v>390372899</v>
      </c>
      <c r="C15" vm="2238">
        <f ca="1"/>
        <v>123.78</v>
      </c>
      <c r="D15" vm="2239">
        <f ca="1"/>
        <v>127.85</v>
      </c>
      <c r="E15" vm="2240">
        <f ca="1"/>
        <v>119.19</v>
      </c>
      <c r="F15" vm="2194">
        <f ca="1"/>
        <v>120.07</v>
      </c>
    </row>
    <row r="16" spans="1:252" x14ac:dyDescent="0.45">
      <c r="A16" vm="247">
        <f ca="1"/>
        <v>45691</v>
      </c>
      <c r="B16" vm="2241">
        <f ca="1"/>
        <v>371235677</v>
      </c>
      <c r="C16" vm="2242">
        <f ca="1"/>
        <v>114.75</v>
      </c>
      <c r="D16" vm="2243">
        <f ca="1"/>
        <v>118.57</v>
      </c>
      <c r="E16" vm="2244">
        <f ca="1"/>
        <v>113.01</v>
      </c>
      <c r="F16" vm="2195">
        <f ca="1"/>
        <v>116.66</v>
      </c>
    </row>
    <row r="17" spans="1:6" x14ac:dyDescent="0.45">
      <c r="A17" vm="248">
        <f ca="1"/>
        <v>45692</v>
      </c>
      <c r="B17" vm="2245">
        <f ca="1"/>
        <v>256550040</v>
      </c>
      <c r="C17" vm="2246">
        <f ca="1"/>
        <v>116.96</v>
      </c>
      <c r="D17" vm="2247">
        <f ca="1"/>
        <v>121.2</v>
      </c>
      <c r="E17" vm="2224">
        <f ca="1"/>
        <v>116.7</v>
      </c>
      <c r="F17" vm="2196">
        <f ca="1"/>
        <v>118.65</v>
      </c>
    </row>
    <row r="18" spans="1:6" x14ac:dyDescent="0.45">
      <c r="A18" vm="249">
        <f ca="1"/>
        <v>45693</v>
      </c>
      <c r="B18" vm="2248">
        <f ca="1"/>
        <v>263110629</v>
      </c>
      <c r="C18" vm="2249">
        <f ca="1"/>
        <v>121.76</v>
      </c>
      <c r="D18" vm="2235">
        <f ca="1"/>
        <v>125</v>
      </c>
      <c r="E18" vm="2250">
        <f ca="1"/>
        <v>120.76</v>
      </c>
      <c r="F18" vm="2197">
        <f ca="1"/>
        <v>124.83</v>
      </c>
    </row>
    <row r="19" spans="1:6" x14ac:dyDescent="0.45">
      <c r="A19" vm="250">
        <f ca="1"/>
        <v>45694</v>
      </c>
      <c r="B19" vm="2251">
        <f ca="1"/>
        <v>251483574</v>
      </c>
      <c r="C19" vm="2252">
        <f ca="1"/>
        <v>127.42</v>
      </c>
      <c r="D19" vm="2253">
        <f ca="1"/>
        <v>128.77000000000001</v>
      </c>
      <c r="E19" vm="2254">
        <f ca="1"/>
        <v>125.21</v>
      </c>
      <c r="F19" vm="2198">
        <f ca="1"/>
        <v>128.68</v>
      </c>
    </row>
    <row r="20" spans="1:6" x14ac:dyDescent="0.45">
      <c r="A20" vm="251">
        <f ca="1"/>
        <v>45695</v>
      </c>
      <c r="B20" vm="2255">
        <f ca="1"/>
        <v>228186298</v>
      </c>
      <c r="C20" vm="2256">
        <f ca="1"/>
        <v>129.22</v>
      </c>
      <c r="D20" vm="2257">
        <f ca="1"/>
        <v>130.37</v>
      </c>
      <c r="E20" vm="2235">
        <f ca="1"/>
        <v>125</v>
      </c>
      <c r="F20" vm="2199">
        <f ca="1"/>
        <v>129.84</v>
      </c>
    </row>
    <row r="21" spans="1:6" x14ac:dyDescent="0.45">
      <c r="A21" vm="252">
        <f ca="1"/>
        <v>45698</v>
      </c>
      <c r="B21" vm="2258">
        <f ca="1"/>
        <v>216989086</v>
      </c>
      <c r="C21" vm="2259">
        <f ca="1"/>
        <v>130.09</v>
      </c>
      <c r="D21" vm="2260">
        <f ca="1"/>
        <v>135</v>
      </c>
      <c r="E21" vm="2261">
        <f ca="1"/>
        <v>129.96</v>
      </c>
      <c r="F21" vm="2184">
        <f ca="1"/>
        <v>133.57</v>
      </c>
    </row>
    <row r="22" spans="1:6" x14ac:dyDescent="0.45">
      <c r="A22" vm="253">
        <f ca="1"/>
        <v>45699</v>
      </c>
      <c r="B22" vm="2262">
        <f ca="1"/>
        <v>178902379</v>
      </c>
      <c r="C22" vm="2263">
        <f ca="1"/>
        <v>132.58000000000001</v>
      </c>
      <c r="D22" vm="2264">
        <f ca="1"/>
        <v>134.47999999999999</v>
      </c>
      <c r="E22" vm="2265">
        <f ca="1"/>
        <v>131.02000000000001</v>
      </c>
      <c r="F22" vm="2200">
        <f ca="1"/>
        <v>132.80000000000001</v>
      </c>
    </row>
    <row r="23" spans="1:6" x14ac:dyDescent="0.45">
      <c r="A23" vm="254">
        <f ca="1"/>
        <v>45700</v>
      </c>
      <c r="B23" vm="2266">
        <f ca="1"/>
        <v>160278552</v>
      </c>
      <c r="C23" vm="2267">
        <f ca="1"/>
        <v>130.02000000000001</v>
      </c>
      <c r="D23" vm="2268">
        <f ca="1"/>
        <v>132.24</v>
      </c>
      <c r="E23" vm="2269">
        <f ca="1"/>
        <v>129.08000000000001</v>
      </c>
      <c r="F23" vm="2201">
        <f ca="1"/>
        <v>131.13999999999999</v>
      </c>
    </row>
    <row r="24" spans="1:6" x14ac:dyDescent="0.45">
      <c r="A24" vm="255">
        <f ca="1"/>
        <v>45701</v>
      </c>
      <c r="B24" vm="2270">
        <f ca="1"/>
        <v>197429975</v>
      </c>
      <c r="C24" vm="2271">
        <f ca="1"/>
        <v>131.55500000000001</v>
      </c>
      <c r="D24" vm="2272">
        <f ca="1"/>
        <v>136.5</v>
      </c>
      <c r="E24" vm="2273">
        <f ca="1"/>
        <v>131.16999999999999</v>
      </c>
      <c r="F24" vm="2202">
        <f ca="1"/>
        <v>135.29</v>
      </c>
    </row>
    <row r="25" spans="1:6" x14ac:dyDescent="0.45">
      <c r="A25" vm="256">
        <f ca="1"/>
        <v>45702</v>
      </c>
      <c r="B25" vm="2274">
        <f ca="1"/>
        <v>195479557</v>
      </c>
      <c r="C25" vm="2275">
        <f ca="1"/>
        <v>136.47999999999999</v>
      </c>
      <c r="D25" vm="2276">
        <f ca="1"/>
        <v>139.25</v>
      </c>
      <c r="E25" vm="2277">
        <f ca="1"/>
        <v>135.5</v>
      </c>
      <c r="F25" vm="2203">
        <f ca="1"/>
        <v>138.85</v>
      </c>
    </row>
    <row r="26" spans="1:6" x14ac:dyDescent="0.45">
      <c r="A26" vm="257">
        <f ca="1"/>
        <v>45706</v>
      </c>
      <c r="B26" vm="2278">
        <f ca="1"/>
        <v>219176627</v>
      </c>
      <c r="C26" vm="2279">
        <f ca="1"/>
        <v>141.27000000000001</v>
      </c>
      <c r="D26" vm="2280">
        <f ca="1"/>
        <v>143.44</v>
      </c>
      <c r="E26" vm="2281">
        <f ca="1"/>
        <v>137.92500000000001</v>
      </c>
      <c r="F26" vm="2204">
        <f ca="1"/>
        <v>139.4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39129-C524-4D5B-BDCA-B7B42F781619}">
  <dimension ref="A1:IR26"/>
  <sheetViews>
    <sheetView zoomScale="52" workbookViewId="0">
      <selection activeCell="IO18" sqref="IO18"/>
    </sheetView>
  </sheetViews>
  <sheetFormatPr defaultRowHeight="14.25" x14ac:dyDescent="0.45"/>
  <cols>
    <col min="1" max="1" width="11.59765625" bestFit="1" customWidth="1"/>
    <col min="3" max="6" width="10.73046875" bestFit="1" customWidth="1"/>
    <col min="8" max="10" width="9.19921875" bestFit="1" customWidth="1"/>
    <col min="11" max="13" width="9.1328125" bestFit="1" customWidth="1"/>
  </cols>
  <sheetData>
    <row r="1" spans="1:252" x14ac:dyDescent="0.45">
      <c r="A1" s="28" t="s">
        <v>1</v>
      </c>
      <c r="B1" t="e" vm="1953">
        <v>#VALUE!</v>
      </c>
    </row>
    <row r="3" spans="1:252" x14ac:dyDescent="0.45">
      <c r="A3" s="28" t="s">
        <v>21</v>
      </c>
      <c r="B3" s="28" t="s">
        <v>2</v>
      </c>
      <c r="C3" cm="1" vm="8">
        <f t="array" aca="1" ref="C3:IR4" ca="1">TRANSPOSE(_xlfn.STOCKHISTORY(A4&amp;":"&amp;B4,TODAY()-365,TODAY(),0,0))</f>
        <v>45342</v>
      </c>
      <c r="D3" vm="9">
        <f ca="1"/>
        <v>45343</v>
      </c>
      <c r="E3" vm="10">
        <f ca="1"/>
        <v>45344</v>
      </c>
      <c r="F3" vm="11">
        <f ca="1"/>
        <v>45345</v>
      </c>
      <c r="G3" vm="12">
        <f ca="1"/>
        <v>45348</v>
      </c>
      <c r="H3" vm="13">
        <f ca="1"/>
        <v>45349</v>
      </c>
      <c r="I3" vm="14">
        <f ca="1"/>
        <v>45350</v>
      </c>
      <c r="J3" vm="15">
        <f ca="1"/>
        <v>45351</v>
      </c>
      <c r="K3" vm="16">
        <f ca="1"/>
        <v>45352</v>
      </c>
      <c r="L3" vm="17">
        <f ca="1"/>
        <v>45355</v>
      </c>
      <c r="M3" vm="18">
        <f ca="1"/>
        <v>45356</v>
      </c>
      <c r="N3" vm="19">
        <f ca="1"/>
        <v>45357</v>
      </c>
      <c r="O3" vm="20">
        <f ca="1"/>
        <v>45358</v>
      </c>
      <c r="P3" vm="21">
        <f ca="1"/>
        <v>45359</v>
      </c>
      <c r="Q3" vm="22">
        <f ca="1"/>
        <v>45362</v>
      </c>
      <c r="R3" vm="23">
        <f ca="1"/>
        <v>45363</v>
      </c>
      <c r="S3" vm="24">
        <f ca="1"/>
        <v>45364</v>
      </c>
      <c r="T3" vm="25">
        <f ca="1"/>
        <v>45365</v>
      </c>
      <c r="U3" vm="26">
        <f ca="1"/>
        <v>45366</v>
      </c>
      <c r="V3" vm="27">
        <f ca="1"/>
        <v>45369</v>
      </c>
      <c r="W3" vm="28">
        <f ca="1"/>
        <v>45370</v>
      </c>
      <c r="X3" vm="29">
        <f ca="1"/>
        <v>45371</v>
      </c>
      <c r="Y3" vm="30">
        <f ca="1"/>
        <v>45372</v>
      </c>
      <c r="Z3" vm="31">
        <f ca="1"/>
        <v>45373</v>
      </c>
      <c r="AA3" vm="32">
        <f ca="1"/>
        <v>45376</v>
      </c>
      <c r="AB3" vm="33">
        <f ca="1"/>
        <v>45377</v>
      </c>
      <c r="AC3" vm="34">
        <f ca="1"/>
        <v>45378</v>
      </c>
      <c r="AD3" vm="35">
        <f ca="1"/>
        <v>45379</v>
      </c>
      <c r="AE3" vm="36">
        <f ca="1"/>
        <v>45383</v>
      </c>
      <c r="AF3" vm="37">
        <f ca="1"/>
        <v>45384</v>
      </c>
      <c r="AG3" vm="38">
        <f ca="1"/>
        <v>45385</v>
      </c>
      <c r="AH3" vm="39">
        <f ca="1"/>
        <v>45386</v>
      </c>
      <c r="AI3" vm="40">
        <f ca="1"/>
        <v>45387</v>
      </c>
      <c r="AJ3" vm="41">
        <f ca="1"/>
        <v>45390</v>
      </c>
      <c r="AK3" vm="42">
        <f ca="1"/>
        <v>45391</v>
      </c>
      <c r="AL3" vm="43">
        <f ca="1"/>
        <v>45392</v>
      </c>
      <c r="AM3" vm="44">
        <f ca="1"/>
        <v>45393</v>
      </c>
      <c r="AN3" vm="45">
        <f ca="1"/>
        <v>45394</v>
      </c>
      <c r="AO3" vm="46">
        <f ca="1"/>
        <v>45397</v>
      </c>
      <c r="AP3" vm="47">
        <f ca="1"/>
        <v>45398</v>
      </c>
      <c r="AQ3" vm="48">
        <f ca="1"/>
        <v>45399</v>
      </c>
      <c r="AR3" vm="49">
        <f ca="1"/>
        <v>45400</v>
      </c>
      <c r="AS3" vm="50">
        <f ca="1"/>
        <v>45401</v>
      </c>
      <c r="AT3" vm="51">
        <f ca="1"/>
        <v>45404</v>
      </c>
      <c r="AU3" vm="52">
        <f ca="1"/>
        <v>45405</v>
      </c>
      <c r="AV3" vm="53">
        <f ca="1"/>
        <v>45406</v>
      </c>
      <c r="AW3" vm="54">
        <f ca="1"/>
        <v>45407</v>
      </c>
      <c r="AX3" vm="55">
        <f ca="1"/>
        <v>45408</v>
      </c>
      <c r="AY3" vm="56">
        <f ca="1"/>
        <v>45411</v>
      </c>
      <c r="AZ3" vm="57">
        <f ca="1"/>
        <v>45412</v>
      </c>
      <c r="BA3" vm="58">
        <f ca="1"/>
        <v>45413</v>
      </c>
      <c r="BB3" vm="59">
        <f ca="1"/>
        <v>45414</v>
      </c>
      <c r="BC3" vm="60">
        <f ca="1"/>
        <v>45415</v>
      </c>
      <c r="BD3" vm="61">
        <f ca="1"/>
        <v>45418</v>
      </c>
      <c r="BE3" vm="62">
        <f ca="1"/>
        <v>45419</v>
      </c>
      <c r="BF3" vm="63">
        <f ca="1"/>
        <v>45420</v>
      </c>
      <c r="BG3" vm="64">
        <f ca="1"/>
        <v>45421</v>
      </c>
      <c r="BH3" vm="65">
        <f ca="1"/>
        <v>45422</v>
      </c>
      <c r="BI3" vm="66">
        <f ca="1"/>
        <v>45425</v>
      </c>
      <c r="BJ3" vm="67">
        <f ca="1"/>
        <v>45426</v>
      </c>
      <c r="BK3" vm="68">
        <f ca="1"/>
        <v>45427</v>
      </c>
      <c r="BL3" vm="69">
        <f ca="1"/>
        <v>45428</v>
      </c>
      <c r="BM3" vm="70">
        <f ca="1"/>
        <v>45429</v>
      </c>
      <c r="BN3" vm="71">
        <f ca="1"/>
        <v>45432</v>
      </c>
      <c r="BO3" vm="72">
        <f ca="1"/>
        <v>45433</v>
      </c>
      <c r="BP3" vm="73">
        <f ca="1"/>
        <v>45434</v>
      </c>
      <c r="BQ3" vm="74">
        <f ca="1"/>
        <v>45435</v>
      </c>
      <c r="BR3" vm="75">
        <f ca="1"/>
        <v>45436</v>
      </c>
      <c r="BS3" vm="76">
        <f ca="1"/>
        <v>45440</v>
      </c>
      <c r="BT3" vm="77">
        <f ca="1"/>
        <v>45441</v>
      </c>
      <c r="BU3" vm="78">
        <f ca="1"/>
        <v>45442</v>
      </c>
      <c r="BV3" vm="79">
        <f ca="1"/>
        <v>45443</v>
      </c>
      <c r="BW3" vm="80">
        <f ca="1"/>
        <v>45446</v>
      </c>
      <c r="BX3" vm="81">
        <f ca="1"/>
        <v>45447</v>
      </c>
      <c r="BY3" vm="82">
        <f ca="1"/>
        <v>45448</v>
      </c>
      <c r="BZ3" vm="83">
        <f ca="1"/>
        <v>45449</v>
      </c>
      <c r="CA3" vm="84">
        <f ca="1"/>
        <v>45450</v>
      </c>
      <c r="CB3" vm="85">
        <f ca="1"/>
        <v>45453</v>
      </c>
      <c r="CC3" vm="86">
        <f ca="1"/>
        <v>45454</v>
      </c>
      <c r="CD3" vm="87">
        <f ca="1"/>
        <v>45455</v>
      </c>
      <c r="CE3" vm="88">
        <f ca="1"/>
        <v>45456</v>
      </c>
      <c r="CF3" vm="89">
        <f ca="1"/>
        <v>45457</v>
      </c>
      <c r="CG3" vm="90">
        <f ca="1"/>
        <v>45460</v>
      </c>
      <c r="CH3" vm="91">
        <f ca="1"/>
        <v>45461</v>
      </c>
      <c r="CI3" vm="92">
        <f ca="1"/>
        <v>45463</v>
      </c>
      <c r="CJ3" vm="93">
        <f ca="1"/>
        <v>45464</v>
      </c>
      <c r="CK3" vm="94">
        <f ca="1"/>
        <v>45467</v>
      </c>
      <c r="CL3" vm="95">
        <f ca="1"/>
        <v>45468</v>
      </c>
      <c r="CM3" vm="96">
        <f ca="1"/>
        <v>45469</v>
      </c>
      <c r="CN3" vm="97">
        <f ca="1"/>
        <v>45470</v>
      </c>
      <c r="CO3" vm="98">
        <f ca="1"/>
        <v>45471</v>
      </c>
      <c r="CP3" vm="99">
        <f ca="1"/>
        <v>45474</v>
      </c>
      <c r="CQ3" vm="100">
        <f ca="1"/>
        <v>45475</v>
      </c>
      <c r="CR3" vm="101">
        <f ca="1"/>
        <v>45476</v>
      </c>
      <c r="CS3" vm="102">
        <f ca="1"/>
        <v>45478</v>
      </c>
      <c r="CT3" vm="103">
        <f ca="1"/>
        <v>45481</v>
      </c>
      <c r="CU3" vm="104">
        <f ca="1"/>
        <v>45482</v>
      </c>
      <c r="CV3" vm="105">
        <f ca="1"/>
        <v>45483</v>
      </c>
      <c r="CW3" vm="106">
        <f ca="1"/>
        <v>45484</v>
      </c>
      <c r="CX3" vm="107">
        <f ca="1"/>
        <v>45485</v>
      </c>
      <c r="CY3" vm="108">
        <f ca="1"/>
        <v>45488</v>
      </c>
      <c r="CZ3" vm="109">
        <f ca="1"/>
        <v>45489</v>
      </c>
      <c r="DA3" vm="110">
        <f ca="1"/>
        <v>45490</v>
      </c>
      <c r="DB3" vm="111">
        <f ca="1"/>
        <v>45491</v>
      </c>
      <c r="DC3" vm="112">
        <f ca="1"/>
        <v>45492</v>
      </c>
      <c r="DD3" vm="113">
        <f ca="1"/>
        <v>45495</v>
      </c>
      <c r="DE3" vm="114">
        <f ca="1"/>
        <v>45496</v>
      </c>
      <c r="DF3" vm="115">
        <f ca="1"/>
        <v>45497</v>
      </c>
      <c r="DG3" vm="116">
        <f ca="1"/>
        <v>45498</v>
      </c>
      <c r="DH3" vm="117">
        <f ca="1"/>
        <v>45499</v>
      </c>
      <c r="DI3" vm="118">
        <f ca="1"/>
        <v>45502</v>
      </c>
      <c r="DJ3" vm="119">
        <f ca="1"/>
        <v>45503</v>
      </c>
      <c r="DK3" vm="120">
        <f ca="1"/>
        <v>45504</v>
      </c>
      <c r="DL3" vm="121">
        <f ca="1"/>
        <v>45505</v>
      </c>
      <c r="DM3" vm="122">
        <f ca="1"/>
        <v>45506</v>
      </c>
      <c r="DN3" vm="123">
        <f ca="1"/>
        <v>45509</v>
      </c>
      <c r="DO3" vm="124">
        <f ca="1"/>
        <v>45510</v>
      </c>
      <c r="DP3" vm="125">
        <f ca="1"/>
        <v>45511</v>
      </c>
      <c r="DQ3" vm="126">
        <f ca="1"/>
        <v>45512</v>
      </c>
      <c r="DR3" vm="127">
        <f ca="1"/>
        <v>45513</v>
      </c>
      <c r="DS3" vm="128">
        <f ca="1"/>
        <v>45516</v>
      </c>
      <c r="DT3" vm="129">
        <f ca="1"/>
        <v>45517</v>
      </c>
      <c r="DU3" vm="130">
        <f ca="1"/>
        <v>45518</v>
      </c>
      <c r="DV3" vm="131">
        <f ca="1"/>
        <v>45519</v>
      </c>
      <c r="DW3" vm="132">
        <f ca="1"/>
        <v>45520</v>
      </c>
      <c r="DX3" vm="133">
        <f ca="1"/>
        <v>45523</v>
      </c>
      <c r="DY3" vm="134">
        <f ca="1"/>
        <v>45524</v>
      </c>
      <c r="DZ3" vm="135">
        <f ca="1"/>
        <v>45525</v>
      </c>
      <c r="EA3" vm="136">
        <f ca="1"/>
        <v>45526</v>
      </c>
      <c r="EB3" vm="137">
        <f ca="1"/>
        <v>45527</v>
      </c>
      <c r="EC3" vm="138">
        <f ca="1"/>
        <v>45530</v>
      </c>
      <c r="ED3" vm="139">
        <f ca="1"/>
        <v>45531</v>
      </c>
      <c r="EE3" vm="140">
        <f ca="1"/>
        <v>45532</v>
      </c>
      <c r="EF3" vm="141">
        <f ca="1"/>
        <v>45533</v>
      </c>
      <c r="EG3" vm="142">
        <f ca="1"/>
        <v>45534</v>
      </c>
      <c r="EH3" vm="143">
        <f ca="1"/>
        <v>45538</v>
      </c>
      <c r="EI3" vm="144">
        <f ca="1"/>
        <v>45539</v>
      </c>
      <c r="EJ3" vm="145">
        <f ca="1"/>
        <v>45540</v>
      </c>
      <c r="EK3" vm="146">
        <f ca="1"/>
        <v>45541</v>
      </c>
      <c r="EL3" vm="147">
        <f ca="1"/>
        <v>45544</v>
      </c>
      <c r="EM3" vm="148">
        <f ca="1"/>
        <v>45545</v>
      </c>
      <c r="EN3" vm="149">
        <f ca="1"/>
        <v>45546</v>
      </c>
      <c r="EO3" vm="150">
        <f ca="1"/>
        <v>45547</v>
      </c>
      <c r="EP3" vm="151">
        <f ca="1"/>
        <v>45548</v>
      </c>
      <c r="EQ3" vm="152">
        <f ca="1"/>
        <v>45551</v>
      </c>
      <c r="ER3" vm="153">
        <f ca="1"/>
        <v>45552</v>
      </c>
      <c r="ES3" vm="154">
        <f ca="1"/>
        <v>45553</v>
      </c>
      <c r="ET3" vm="155">
        <f ca="1"/>
        <v>45554</v>
      </c>
      <c r="EU3" vm="156">
        <f ca="1"/>
        <v>45555</v>
      </c>
      <c r="EV3" vm="157">
        <f ca="1"/>
        <v>45558</v>
      </c>
      <c r="EW3" vm="158">
        <f ca="1"/>
        <v>45559</v>
      </c>
      <c r="EX3" vm="159">
        <f ca="1"/>
        <v>45560</v>
      </c>
      <c r="EY3" vm="160">
        <f ca="1"/>
        <v>45561</v>
      </c>
      <c r="EZ3" vm="161">
        <f ca="1"/>
        <v>45562</v>
      </c>
      <c r="FA3" vm="162">
        <f ca="1"/>
        <v>45565</v>
      </c>
      <c r="FB3" vm="163">
        <f ca="1"/>
        <v>45566</v>
      </c>
      <c r="FC3" vm="164">
        <f ca="1"/>
        <v>45567</v>
      </c>
      <c r="FD3" vm="165">
        <f ca="1"/>
        <v>45568</v>
      </c>
      <c r="FE3" vm="166">
        <f ca="1"/>
        <v>45569</v>
      </c>
      <c r="FF3" vm="167">
        <f ca="1"/>
        <v>45572</v>
      </c>
      <c r="FG3" vm="168">
        <f ca="1"/>
        <v>45573</v>
      </c>
      <c r="FH3" vm="169">
        <f ca="1"/>
        <v>45574</v>
      </c>
      <c r="FI3" vm="170">
        <f ca="1"/>
        <v>45575</v>
      </c>
      <c r="FJ3" vm="171">
        <f ca="1"/>
        <v>45576</v>
      </c>
      <c r="FK3" vm="172">
        <f ca="1"/>
        <v>45579</v>
      </c>
      <c r="FL3" vm="173">
        <f ca="1"/>
        <v>45580</v>
      </c>
      <c r="FM3" vm="174">
        <f ca="1"/>
        <v>45581</v>
      </c>
      <c r="FN3" vm="175">
        <f ca="1"/>
        <v>45582</v>
      </c>
      <c r="FO3" vm="176">
        <f ca="1"/>
        <v>45583</v>
      </c>
      <c r="FP3" vm="177">
        <f ca="1"/>
        <v>45586</v>
      </c>
      <c r="FQ3" vm="178">
        <f ca="1"/>
        <v>45587</v>
      </c>
      <c r="FR3" vm="179">
        <f ca="1"/>
        <v>45588</v>
      </c>
      <c r="FS3" vm="180">
        <f ca="1"/>
        <v>45589</v>
      </c>
      <c r="FT3" vm="181">
        <f ca="1"/>
        <v>45590</v>
      </c>
      <c r="FU3" vm="182">
        <f ca="1"/>
        <v>45593</v>
      </c>
      <c r="FV3" vm="183">
        <f ca="1"/>
        <v>45594</v>
      </c>
      <c r="FW3" vm="184">
        <f ca="1"/>
        <v>45595</v>
      </c>
      <c r="FX3" vm="185">
        <f ca="1"/>
        <v>45596</v>
      </c>
      <c r="FY3" vm="186">
        <f ca="1"/>
        <v>45597</v>
      </c>
      <c r="FZ3" vm="187">
        <f ca="1"/>
        <v>45600</v>
      </c>
      <c r="GA3" vm="188">
        <f ca="1"/>
        <v>45601</v>
      </c>
      <c r="GB3" vm="189">
        <f ca="1"/>
        <v>45602</v>
      </c>
      <c r="GC3" vm="190">
        <f ca="1"/>
        <v>45603</v>
      </c>
      <c r="GD3" vm="191">
        <f ca="1"/>
        <v>45604</v>
      </c>
      <c r="GE3" vm="192">
        <f ca="1"/>
        <v>45607</v>
      </c>
      <c r="GF3" vm="193">
        <f ca="1"/>
        <v>45608</v>
      </c>
      <c r="GG3" vm="194">
        <f ca="1"/>
        <v>45609</v>
      </c>
      <c r="GH3" vm="195">
        <f ca="1"/>
        <v>45610</v>
      </c>
      <c r="GI3" vm="196">
        <f ca="1"/>
        <v>45611</v>
      </c>
      <c r="GJ3" vm="197">
        <f ca="1"/>
        <v>45614</v>
      </c>
      <c r="GK3" vm="198">
        <f ca="1"/>
        <v>45615</v>
      </c>
      <c r="GL3" vm="199">
        <f ca="1"/>
        <v>45616</v>
      </c>
      <c r="GM3" vm="200">
        <f ca="1"/>
        <v>45617</v>
      </c>
      <c r="GN3" vm="201">
        <f ca="1"/>
        <v>45618</v>
      </c>
      <c r="GO3" vm="202">
        <f ca="1"/>
        <v>45621</v>
      </c>
      <c r="GP3" vm="203">
        <f ca="1"/>
        <v>45622</v>
      </c>
      <c r="GQ3" vm="204">
        <f ca="1"/>
        <v>45623</v>
      </c>
      <c r="GR3" vm="205">
        <f ca="1"/>
        <v>45625</v>
      </c>
      <c r="GS3" vm="206">
        <f ca="1"/>
        <v>45628</v>
      </c>
      <c r="GT3" vm="207">
        <f ca="1"/>
        <v>45629</v>
      </c>
      <c r="GU3" vm="208">
        <f ca="1"/>
        <v>45630</v>
      </c>
      <c r="GV3" vm="209">
        <f ca="1"/>
        <v>45631</v>
      </c>
      <c r="GW3" vm="210">
        <f ca="1"/>
        <v>45632</v>
      </c>
      <c r="GX3" vm="211">
        <f ca="1"/>
        <v>45635</v>
      </c>
      <c r="GY3" vm="212">
        <f ca="1"/>
        <v>45636</v>
      </c>
      <c r="GZ3" vm="213">
        <f ca="1"/>
        <v>45637</v>
      </c>
      <c r="HA3" vm="214">
        <f ca="1"/>
        <v>45638</v>
      </c>
      <c r="HB3" vm="215">
        <f ca="1"/>
        <v>45639</v>
      </c>
      <c r="HC3" vm="216">
        <f ca="1"/>
        <v>45642</v>
      </c>
      <c r="HD3" vm="217">
        <f ca="1"/>
        <v>45643</v>
      </c>
      <c r="HE3" vm="218">
        <f ca="1"/>
        <v>45644</v>
      </c>
      <c r="HF3" vm="219">
        <f ca="1"/>
        <v>45645</v>
      </c>
      <c r="HG3" vm="220">
        <f ca="1"/>
        <v>45646</v>
      </c>
      <c r="HH3" vm="221">
        <f ca="1"/>
        <v>45649</v>
      </c>
      <c r="HI3" vm="222">
        <f ca="1"/>
        <v>45650</v>
      </c>
      <c r="HJ3" vm="223">
        <f ca="1"/>
        <v>45652</v>
      </c>
      <c r="HK3" vm="224">
        <f ca="1"/>
        <v>45653</v>
      </c>
      <c r="HL3" vm="225">
        <f ca="1"/>
        <v>45656</v>
      </c>
      <c r="HM3" vm="226">
        <f ca="1"/>
        <v>45657</v>
      </c>
      <c r="HN3" vm="227">
        <f ca="1"/>
        <v>45659</v>
      </c>
      <c r="HO3" vm="228">
        <f ca="1"/>
        <v>45660</v>
      </c>
      <c r="HP3" vm="229">
        <f ca="1"/>
        <v>45663</v>
      </c>
      <c r="HQ3" vm="230">
        <f ca="1"/>
        <v>45664</v>
      </c>
      <c r="HR3" vm="231">
        <f ca="1"/>
        <v>45665</v>
      </c>
      <c r="HS3" vm="232">
        <f ca="1"/>
        <v>45667</v>
      </c>
      <c r="HT3" vm="233">
        <f ca="1"/>
        <v>45670</v>
      </c>
      <c r="HU3" vm="234">
        <f ca="1"/>
        <v>45671</v>
      </c>
      <c r="HV3" vm="235">
        <f ca="1"/>
        <v>45672</v>
      </c>
      <c r="HW3" vm="236">
        <f ca="1"/>
        <v>45673</v>
      </c>
      <c r="HX3" vm="237">
        <f ca="1"/>
        <v>45674</v>
      </c>
      <c r="HY3" vm="238">
        <f ca="1"/>
        <v>45678</v>
      </c>
      <c r="HZ3" vm="239">
        <f ca="1"/>
        <v>45679</v>
      </c>
      <c r="IA3" vm="240">
        <f ca="1"/>
        <v>45680</v>
      </c>
      <c r="IB3" vm="241">
        <f ca="1"/>
        <v>45681</v>
      </c>
      <c r="IC3" vm="242">
        <f ca="1"/>
        <v>45684</v>
      </c>
      <c r="ID3" vm="243">
        <f ca="1"/>
        <v>45685</v>
      </c>
      <c r="IE3" vm="244">
        <f ca="1"/>
        <v>45686</v>
      </c>
      <c r="IF3" vm="245">
        <f ca="1"/>
        <v>45687</v>
      </c>
      <c r="IG3" vm="246">
        <f ca="1"/>
        <v>45688</v>
      </c>
      <c r="IH3" vm="247">
        <f ca="1"/>
        <v>45691</v>
      </c>
      <c r="II3" vm="248">
        <f ca="1"/>
        <v>45692</v>
      </c>
      <c r="IJ3" vm="249">
        <f ca="1"/>
        <v>45693</v>
      </c>
      <c r="IK3" vm="250">
        <f ca="1"/>
        <v>45694</v>
      </c>
      <c r="IL3" vm="251">
        <f ca="1"/>
        <v>45695</v>
      </c>
      <c r="IM3" vm="252">
        <f ca="1"/>
        <v>45698</v>
      </c>
      <c r="IN3" vm="253">
        <f ca="1"/>
        <v>45699</v>
      </c>
      <c r="IO3" vm="254">
        <f ca="1"/>
        <v>45700</v>
      </c>
      <c r="IP3" vm="255">
        <f ca="1"/>
        <v>45701</v>
      </c>
      <c r="IQ3" vm="256">
        <f ca="1"/>
        <v>45702</v>
      </c>
      <c r="IR3" vm="257">
        <f ca="1"/>
        <v>45706</v>
      </c>
    </row>
    <row r="4" spans="1:252" x14ac:dyDescent="0.45">
      <c r="A4" t="s">
        <v>27</v>
      </c>
      <c r="B4" t="s">
        <v>29</v>
      </c>
      <c r="C4" vm="2282">
        <f ca="1"/>
        <v>541.91</v>
      </c>
      <c r="D4" vm="2283">
        <f ca="1"/>
        <v>538.52</v>
      </c>
      <c r="E4" vm="2284">
        <f ca="1"/>
        <v>537.57000000000005</v>
      </c>
      <c r="F4" vm="2285">
        <f ca="1"/>
        <v>553.44000000000005</v>
      </c>
      <c r="G4" vm="2286">
        <f ca="1"/>
        <v>560.48</v>
      </c>
      <c r="H4" vm="2287">
        <f ca="1"/>
        <v>552.49</v>
      </c>
      <c r="I4" vm="2288">
        <f ca="1"/>
        <v>551.82000000000005</v>
      </c>
      <c r="J4" vm="2289">
        <f ca="1"/>
        <v>560.28</v>
      </c>
      <c r="K4" vm="2290">
        <f ca="1"/>
        <v>570.92999999999995</v>
      </c>
      <c r="L4" vm="2291">
        <f ca="1"/>
        <v>567.94000000000005</v>
      </c>
      <c r="M4" vm="2292">
        <f ca="1"/>
        <v>544.84</v>
      </c>
      <c r="N4" vm="2293">
        <f ca="1"/>
        <v>543.09</v>
      </c>
      <c r="O4" vm="2294">
        <f ca="1"/>
        <v>556.04</v>
      </c>
      <c r="P4" vm="2295">
        <f ca="1"/>
        <v>551.69000000000005</v>
      </c>
      <c r="Q4" vm="2296">
        <f ca="1"/>
        <v>560.41999999999996</v>
      </c>
      <c r="R4" vm="2297">
        <f ca="1"/>
        <v>579.14</v>
      </c>
      <c r="S4" vm="2298">
        <f ca="1"/>
        <v>573.54999999999995</v>
      </c>
      <c r="T4" vm="2299">
        <f ca="1"/>
        <v>570.45000000000005</v>
      </c>
      <c r="U4" vm="2300">
        <f ca="1"/>
        <v>492.46</v>
      </c>
      <c r="V4" vm="2301">
        <f ca="1"/>
        <v>513.86</v>
      </c>
      <c r="W4" vm="2302">
        <f ca="1"/>
        <v>521.19000000000005</v>
      </c>
      <c r="X4" vm="2303">
        <f ca="1"/>
        <v>519.14</v>
      </c>
      <c r="Y4" vm="2304">
        <f ca="1"/>
        <v>511.25</v>
      </c>
      <c r="Z4" vm="2305">
        <f ca="1"/>
        <v>499.52</v>
      </c>
      <c r="AA4" vm="2306">
        <f ca="1"/>
        <v>507.23</v>
      </c>
      <c r="AB4" vm="2307">
        <f ca="1"/>
        <v>507.6</v>
      </c>
      <c r="AC4" vm="2308">
        <f ca="1"/>
        <v>504.4</v>
      </c>
      <c r="AD4" vm="2309">
        <f ca="1"/>
        <v>504.6</v>
      </c>
      <c r="AE4" vm="2310">
        <f ca="1"/>
        <v>502.09</v>
      </c>
      <c r="AF4" vm="2311">
        <f ca="1"/>
        <v>499.21</v>
      </c>
      <c r="AG4" vm="2312">
        <f ca="1"/>
        <v>497.01</v>
      </c>
      <c r="AH4" vm="2313">
        <f ca="1"/>
        <v>487.11</v>
      </c>
      <c r="AI4" vm="2314">
        <f ca="1"/>
        <v>485.12</v>
      </c>
      <c r="AJ4" vm="2315">
        <f ca="1"/>
        <v>484.28</v>
      </c>
      <c r="AK4" vm="2316">
        <f ca="1"/>
        <v>492.55</v>
      </c>
      <c r="AL4" vm="2317">
        <f ca="1"/>
        <v>487.22</v>
      </c>
      <c r="AM4" vm="2315">
        <f ca="1"/>
        <v>484.28</v>
      </c>
      <c r="AN4" vm="2318">
        <f ca="1"/>
        <v>474.09</v>
      </c>
      <c r="AO4" vm="2319">
        <f ca="1"/>
        <v>470.1</v>
      </c>
      <c r="AP4" vm="2320">
        <f ca="1"/>
        <v>476.22</v>
      </c>
      <c r="AQ4" vm="2321">
        <f ca="1"/>
        <v>474.45</v>
      </c>
      <c r="AR4" vm="2322">
        <f ca="1"/>
        <v>473.18</v>
      </c>
      <c r="AS4" vm="2323">
        <f ca="1"/>
        <v>465.02</v>
      </c>
      <c r="AT4" vm="2324">
        <f ca="1"/>
        <v>466.89</v>
      </c>
      <c r="AU4" vm="2325">
        <f ca="1"/>
        <v>472.9</v>
      </c>
      <c r="AV4" vm="2326">
        <f ca="1"/>
        <v>477.12</v>
      </c>
      <c r="AW4" vm="2327">
        <f ca="1"/>
        <v>473.44</v>
      </c>
      <c r="AX4" vm="2328">
        <f ca="1"/>
        <v>477.56</v>
      </c>
      <c r="AY4" vm="2329">
        <f ca="1"/>
        <v>473.07</v>
      </c>
      <c r="AZ4" vm="2330">
        <f ca="1"/>
        <v>462.83</v>
      </c>
      <c r="BA4" vm="2331">
        <f ca="1"/>
        <v>469.39</v>
      </c>
      <c r="BB4" vm="2332">
        <f ca="1"/>
        <v>476.57</v>
      </c>
      <c r="BC4" vm="2333">
        <f ca="1"/>
        <v>486.18</v>
      </c>
      <c r="BD4" vm="2334">
        <f ca="1"/>
        <v>493.59</v>
      </c>
      <c r="BE4" vm="2335">
        <f ca="1"/>
        <v>492.27</v>
      </c>
      <c r="BF4" vm="2336">
        <f ca="1"/>
        <v>488.1</v>
      </c>
      <c r="BG4" vm="2337">
        <f ca="1"/>
        <v>482.65</v>
      </c>
      <c r="BH4" vm="2338">
        <f ca="1"/>
        <v>482.29</v>
      </c>
      <c r="BI4" vm="2339">
        <f ca="1"/>
        <v>483.11</v>
      </c>
      <c r="BJ4" vm="2340">
        <f ca="1"/>
        <v>475.95</v>
      </c>
      <c r="BK4" vm="2341">
        <f ca="1"/>
        <v>485.35</v>
      </c>
      <c r="BL4" vm="2342">
        <f ca="1"/>
        <v>482.88</v>
      </c>
      <c r="BM4" vm="2343">
        <f ca="1"/>
        <v>483.43</v>
      </c>
      <c r="BN4" vm="2344">
        <f ca="1"/>
        <v>484.69</v>
      </c>
      <c r="BO4" vm="2345">
        <f ca="1"/>
        <v>481.85</v>
      </c>
      <c r="BP4" vm="2346">
        <f ca="1"/>
        <v>483.93</v>
      </c>
      <c r="BQ4" vm="2347">
        <f ca="1"/>
        <v>483.31</v>
      </c>
      <c r="BR4" vm="2348">
        <f ca="1"/>
        <v>475.43</v>
      </c>
      <c r="BS4" vm="2349">
        <f ca="1"/>
        <v>478.43</v>
      </c>
      <c r="BT4" vm="2350">
        <f ca="1"/>
        <v>477.6</v>
      </c>
      <c r="BU4" vm="2351">
        <f ca="1"/>
        <v>445.87</v>
      </c>
      <c r="BV4" vm="2352">
        <f ca="1"/>
        <v>444.76</v>
      </c>
      <c r="BW4" vm="2353">
        <f ca="1"/>
        <v>439.02</v>
      </c>
      <c r="BX4" vm="1300">
        <f ca="1"/>
        <v>448.37</v>
      </c>
      <c r="BY4" vm="2354">
        <f ca="1"/>
        <v>455.8</v>
      </c>
      <c r="BZ4" vm="2355">
        <f ca="1"/>
        <v>458.13</v>
      </c>
      <c r="CA4" vm="2356">
        <f ca="1"/>
        <v>465.43</v>
      </c>
      <c r="CB4" vm="2357">
        <f ca="1"/>
        <v>459.94</v>
      </c>
      <c r="CC4" vm="2358">
        <f ca="1"/>
        <v>462.69</v>
      </c>
      <c r="CD4" vm="2359">
        <f ca="1"/>
        <v>459.87</v>
      </c>
      <c r="CE4" vm="2360">
        <f ca="1"/>
        <v>458.74</v>
      </c>
      <c r="CF4" vm="2361">
        <f ca="1"/>
        <v>525.30999999999995</v>
      </c>
      <c r="CG4" vm="2362">
        <f ca="1"/>
        <v>518.74</v>
      </c>
      <c r="CH4" vm="2363">
        <f ca="1"/>
        <v>522.25</v>
      </c>
      <c r="CI4" vm="2364">
        <f ca="1"/>
        <v>522.95000000000005</v>
      </c>
      <c r="CJ4" vm="2365">
        <f ca="1"/>
        <v>533.44000000000005</v>
      </c>
      <c r="CK4" vm="2366">
        <f ca="1"/>
        <v>524.16999999999996</v>
      </c>
      <c r="CL4" vm="2367">
        <f ca="1"/>
        <v>526.88</v>
      </c>
      <c r="CM4" vm="2368">
        <f ca="1"/>
        <v>528.66</v>
      </c>
      <c r="CN4" vm="2369">
        <f ca="1"/>
        <v>546.76</v>
      </c>
      <c r="CO4" vm="2370">
        <f ca="1"/>
        <v>555.54</v>
      </c>
      <c r="CP4" vm="2371">
        <f ca="1"/>
        <v>560.01</v>
      </c>
      <c r="CQ4" vm="2372">
        <f ca="1"/>
        <v>567.71</v>
      </c>
      <c r="CR4" vm="2373">
        <f ca="1"/>
        <v>570.15</v>
      </c>
      <c r="CS4" vm="2374">
        <f ca="1"/>
        <v>578.34</v>
      </c>
      <c r="CT4" vm="2375">
        <f ca="1"/>
        <v>575.4</v>
      </c>
      <c r="CU4" vm="2376">
        <f ca="1"/>
        <v>566.02</v>
      </c>
      <c r="CV4" vm="2377">
        <f ca="1"/>
        <v>564.54999999999995</v>
      </c>
      <c r="CW4" vm="2378">
        <f ca="1"/>
        <v>557.63</v>
      </c>
      <c r="CX4" vm="2379">
        <f ca="1"/>
        <v>559.04999999999995</v>
      </c>
      <c r="CY4" vm="2380">
        <f ca="1"/>
        <v>565.71</v>
      </c>
      <c r="CZ4" vm="2381">
        <f ca="1"/>
        <v>566.54</v>
      </c>
      <c r="DA4" vm="1161">
        <f ca="1"/>
        <v>563.09</v>
      </c>
      <c r="DB4" vm="2382">
        <f ca="1"/>
        <v>556.85</v>
      </c>
      <c r="DC4" vm="2383">
        <f ca="1"/>
        <v>551</v>
      </c>
      <c r="DD4" vm="2384">
        <f ca="1"/>
        <v>554.82000000000005</v>
      </c>
      <c r="DE4" vm="2385">
        <f ca="1"/>
        <v>546.01</v>
      </c>
      <c r="DF4" vm="2386">
        <f ca="1"/>
        <v>531.04</v>
      </c>
      <c r="DG4" vm="2387">
        <f ca="1"/>
        <v>532.15</v>
      </c>
      <c r="DH4" vm="2388">
        <f ca="1"/>
        <v>542.44000000000005</v>
      </c>
      <c r="DI4" vm="2389">
        <f ca="1"/>
        <v>536.61</v>
      </c>
      <c r="DJ4" vm="2390">
        <f ca="1"/>
        <v>538.71</v>
      </c>
      <c r="DK4" vm="2391">
        <f ca="1"/>
        <v>551.65</v>
      </c>
      <c r="DL4" vm="2392">
        <f ca="1"/>
        <v>546.41</v>
      </c>
      <c r="DM4" vm="2393">
        <f ca="1"/>
        <v>526.16999999999996</v>
      </c>
      <c r="DN4" vm="2394">
        <f ca="1"/>
        <v>509.32</v>
      </c>
      <c r="DO4" vm="2395">
        <f ca="1"/>
        <v>514.20000000000005</v>
      </c>
      <c r="DP4" vm="2396">
        <f ca="1"/>
        <v>513.62</v>
      </c>
      <c r="DQ4" vm="2397">
        <f ca="1"/>
        <v>530.24</v>
      </c>
      <c r="DR4" vm="2398">
        <f ca="1"/>
        <v>536.29999999999995</v>
      </c>
      <c r="DS4" vm="2399">
        <f ca="1"/>
        <v>530.92999999999995</v>
      </c>
      <c r="DT4" vm="2400">
        <f ca="1"/>
        <v>535.22</v>
      </c>
      <c r="DU4" vm="2401">
        <f ca="1"/>
        <v>539.79</v>
      </c>
      <c r="DV4" vm="2402">
        <f ca="1"/>
        <v>554.16</v>
      </c>
      <c r="DW4" vm="2403">
        <f ca="1"/>
        <v>553.46</v>
      </c>
      <c r="DX4" vm="2404">
        <f ca="1"/>
        <v>563.12</v>
      </c>
      <c r="DY4" vm="2405">
        <f ca="1"/>
        <v>562.25</v>
      </c>
      <c r="DZ4" vm="2406">
        <f ca="1"/>
        <v>565.79</v>
      </c>
      <c r="EA4" vm="2407">
        <f ca="1"/>
        <v>557.44000000000005</v>
      </c>
      <c r="EB4" vm="2408">
        <f ca="1"/>
        <v>558.29999999999995</v>
      </c>
      <c r="EC4" vm="2409">
        <f ca="1"/>
        <v>559.44000000000005</v>
      </c>
      <c r="ED4" vm="2410">
        <f ca="1"/>
        <v>567.82000000000005</v>
      </c>
      <c r="EE4" vm="2411">
        <f ca="1"/>
        <v>560.54</v>
      </c>
      <c r="EF4" vm="2412">
        <f ca="1"/>
        <v>569.63</v>
      </c>
      <c r="EG4" vm="2413">
        <f ca="1"/>
        <v>574.41</v>
      </c>
      <c r="EH4" vm="2414">
        <f ca="1"/>
        <v>571.04</v>
      </c>
      <c r="EI4" vm="2415">
        <f ca="1"/>
        <v>575.25</v>
      </c>
      <c r="EJ4" vm="2416">
        <f ca="1"/>
        <v>567.92999999999995</v>
      </c>
      <c r="EK4" vm="2417">
        <f ca="1"/>
        <v>563.41</v>
      </c>
      <c r="EL4" vm="2418">
        <f ca="1"/>
        <v>569.88</v>
      </c>
      <c r="EM4" vm="2419">
        <f ca="1"/>
        <v>574.48</v>
      </c>
      <c r="EN4" vm="2420">
        <f ca="1"/>
        <v>580.38</v>
      </c>
      <c r="EO4" vm="2421">
        <f ca="1"/>
        <v>586.54999999999995</v>
      </c>
      <c r="EP4" vm="2422">
        <f ca="1"/>
        <v>536.87</v>
      </c>
      <c r="EQ4" vm="2423">
        <f ca="1"/>
        <v>521.5</v>
      </c>
      <c r="ER4" vm="2424">
        <f ca="1"/>
        <v>515.03</v>
      </c>
      <c r="ES4" vm="2425">
        <f ca="1"/>
        <v>508.13</v>
      </c>
      <c r="ET4" vm="2426">
        <f ca="1"/>
        <v>526.44000000000005</v>
      </c>
      <c r="EU4" vm="2427">
        <f ca="1"/>
        <v>522.29999999999995</v>
      </c>
      <c r="EV4" vm="2428">
        <f ca="1"/>
        <v>527.87</v>
      </c>
      <c r="EW4" vm="2429">
        <f ca="1"/>
        <v>524.07000000000005</v>
      </c>
      <c r="EX4" vm="2430">
        <f ca="1"/>
        <v>517.9</v>
      </c>
      <c r="EY4" vm="2431">
        <f ca="1"/>
        <v>515.38</v>
      </c>
      <c r="EZ4" vm="2432">
        <f ca="1"/>
        <v>515.48</v>
      </c>
      <c r="FA4" vm="2433">
        <f ca="1"/>
        <v>517.78</v>
      </c>
      <c r="FB4" vm="2434">
        <f ca="1"/>
        <v>502.8</v>
      </c>
      <c r="FC4" vm="2435">
        <f ca="1"/>
        <v>505.81</v>
      </c>
      <c r="FD4" vm="2436">
        <f ca="1"/>
        <v>503.8</v>
      </c>
      <c r="FE4" vm="2437">
        <f ca="1"/>
        <v>507.22</v>
      </c>
      <c r="FF4" vm="2438">
        <f ca="1"/>
        <v>487.3</v>
      </c>
      <c r="FG4" vm="991">
        <f ca="1"/>
        <v>496.24</v>
      </c>
      <c r="FH4" vm="2439">
        <f ca="1"/>
        <v>494.08</v>
      </c>
      <c r="FI4" vm="2440">
        <f ca="1"/>
        <v>503.57</v>
      </c>
      <c r="FJ4" vm="2441">
        <f ca="1"/>
        <v>495.42</v>
      </c>
      <c r="FK4" vm="2442">
        <f ca="1"/>
        <v>509.65</v>
      </c>
      <c r="FL4" vm="2443">
        <f ca="1"/>
        <v>508.03</v>
      </c>
      <c r="FM4" vm="2444">
        <f ca="1"/>
        <v>502.54</v>
      </c>
      <c r="FN4" vm="2445">
        <f ca="1"/>
        <v>496.83</v>
      </c>
      <c r="FO4" vm="2446">
        <f ca="1"/>
        <v>494.9</v>
      </c>
      <c r="FP4" vm="2447">
        <f ca="1"/>
        <v>497.71</v>
      </c>
      <c r="FQ4" vm="2448">
        <f ca="1"/>
        <v>493.11</v>
      </c>
      <c r="FR4" vm="2449">
        <f ca="1"/>
        <v>485.03</v>
      </c>
      <c r="FS4" vm="2450">
        <f ca="1"/>
        <v>482.87</v>
      </c>
      <c r="FT4" vm="2451">
        <f ca="1"/>
        <v>483.72</v>
      </c>
      <c r="FU4" vm="2452">
        <f ca="1"/>
        <v>481.04</v>
      </c>
      <c r="FV4" vm="2453">
        <f ca="1"/>
        <v>485.39</v>
      </c>
      <c r="FW4" vm="2454">
        <f ca="1"/>
        <v>486.68</v>
      </c>
      <c r="FX4" vm="2455">
        <f ca="1"/>
        <v>478.08</v>
      </c>
      <c r="FY4" vm="2456">
        <f ca="1"/>
        <v>482.8</v>
      </c>
      <c r="FZ4" vm="2457">
        <f ca="1"/>
        <v>481.35</v>
      </c>
      <c r="GA4" vm="2458">
        <f ca="1"/>
        <v>486.42</v>
      </c>
      <c r="GB4" vm="2459">
        <f ca="1"/>
        <v>504.83</v>
      </c>
      <c r="GC4" vm="2460">
        <f ca="1"/>
        <v>500.92</v>
      </c>
      <c r="GD4" vm="2461">
        <f ca="1"/>
        <v>494.68</v>
      </c>
      <c r="GE4" vm="2462">
        <f ca="1"/>
        <v>504.48</v>
      </c>
      <c r="GF4" vm="2463">
        <f ca="1"/>
        <v>526.41999999999996</v>
      </c>
      <c r="GG4" vm="2464">
        <f ca="1"/>
        <v>532.5</v>
      </c>
      <c r="GH4" vm="2465">
        <f ca="1"/>
        <v>529.87</v>
      </c>
      <c r="GI4" vm="2466">
        <f ca="1"/>
        <v>503.37</v>
      </c>
      <c r="GJ4" vm="2467">
        <f ca="1"/>
        <v>499.51</v>
      </c>
      <c r="GK4" vm="2468">
        <f ca="1"/>
        <v>499.61</v>
      </c>
      <c r="GL4" vm="2469">
        <f ca="1"/>
        <v>499.5</v>
      </c>
      <c r="GM4" vm="2470">
        <f ca="1"/>
        <v>504.44</v>
      </c>
      <c r="GN4" vm="2471">
        <f ca="1"/>
        <v>512.15</v>
      </c>
      <c r="GO4" vm="2472">
        <f ca="1"/>
        <v>518.73</v>
      </c>
      <c r="GP4" vm="2473">
        <f ca="1"/>
        <v>525.29999999999995</v>
      </c>
      <c r="GQ4" vm="2474">
        <f ca="1"/>
        <v>513.67999999999995</v>
      </c>
      <c r="GR4" vm="2475">
        <f ca="1"/>
        <v>515.92999999999995</v>
      </c>
      <c r="GS4" vm="2476">
        <f ca="1"/>
        <v>516.20000000000005</v>
      </c>
      <c r="GT4" vm="2477">
        <f ca="1"/>
        <v>516.26</v>
      </c>
      <c r="GU4" vm="2478">
        <f ca="1"/>
        <v>536.49</v>
      </c>
      <c r="GV4" vm="2479">
        <f ca="1"/>
        <v>538.22</v>
      </c>
      <c r="GW4" vm="2480">
        <f ca="1"/>
        <v>552.96</v>
      </c>
      <c r="GX4" vm="2481">
        <f ca="1"/>
        <v>547.92999999999995</v>
      </c>
      <c r="GY4" vm="2482">
        <f ca="1"/>
        <v>547.04999999999995</v>
      </c>
      <c r="GZ4" vm="2483">
        <f ca="1"/>
        <v>549.92999999999995</v>
      </c>
      <c r="HA4" vm="2484">
        <f ca="1"/>
        <v>474.63</v>
      </c>
      <c r="HB4" vm="2485">
        <f ca="1"/>
        <v>465.69</v>
      </c>
      <c r="HC4" vm="2486">
        <f ca="1"/>
        <v>461.53</v>
      </c>
      <c r="HD4" vm="2487">
        <f ca="1"/>
        <v>455.23</v>
      </c>
      <c r="HE4" vm="2488">
        <f ca="1"/>
        <v>441.31</v>
      </c>
      <c r="HF4" vm="1426">
        <f ca="1"/>
        <v>437.39</v>
      </c>
      <c r="HG4" vm="2489">
        <f ca="1"/>
        <v>447.17</v>
      </c>
      <c r="HH4" vm="2490">
        <f ca="1"/>
        <v>446.74</v>
      </c>
      <c r="HI4" vm="2491">
        <f ca="1"/>
        <v>447.94</v>
      </c>
      <c r="HJ4" vm="2492">
        <f ca="1"/>
        <v>450.16</v>
      </c>
      <c r="HK4" vm="2493">
        <f ca="1"/>
        <v>446.48</v>
      </c>
      <c r="HL4" vm="2494">
        <f ca="1"/>
        <v>445.8</v>
      </c>
      <c r="HM4" vm="2495">
        <f ca="1"/>
        <v>444.68</v>
      </c>
      <c r="HN4" vm="2496">
        <f ca="1"/>
        <v>441</v>
      </c>
      <c r="HO4" vm="2497">
        <f ca="1"/>
        <v>430.57</v>
      </c>
      <c r="HP4" vm="2498">
        <f ca="1"/>
        <v>431.18</v>
      </c>
      <c r="HQ4" vm="2499">
        <f ca="1"/>
        <v>422.63</v>
      </c>
      <c r="HR4" vm="2500">
        <f ca="1"/>
        <v>419.58</v>
      </c>
      <c r="HS4" vm="2501">
        <f ca="1"/>
        <v>405.92</v>
      </c>
      <c r="HT4" vm="2502">
        <f ca="1"/>
        <v>408.5</v>
      </c>
      <c r="HU4" vm="2503">
        <f ca="1"/>
        <v>412.71</v>
      </c>
      <c r="HV4" vm="2504">
        <f ca="1"/>
        <v>417.28</v>
      </c>
      <c r="HW4" vm="2505">
        <f ca="1"/>
        <v>426.93</v>
      </c>
      <c r="HX4" vm="2506">
        <f ca="1"/>
        <v>429.99</v>
      </c>
      <c r="HY4" vm="2507">
        <f ca="1"/>
        <v>436.36</v>
      </c>
      <c r="HZ4" vm="2508">
        <f ca="1"/>
        <v>437.32</v>
      </c>
      <c r="IA4" vm="2509">
        <f ca="1"/>
        <v>437.28</v>
      </c>
      <c r="IB4" vm="2510">
        <f ca="1"/>
        <v>435.38</v>
      </c>
      <c r="IC4" vm="2511">
        <f ca="1"/>
        <v>438.6</v>
      </c>
      <c r="ID4" vm="2512">
        <f ca="1"/>
        <v>442.84</v>
      </c>
      <c r="IE4" vm="1022">
        <f ca="1"/>
        <v>441.68</v>
      </c>
      <c r="IF4" vm="2513">
        <f ca="1"/>
        <v>446</v>
      </c>
      <c r="IG4" vm="2514">
        <f ca="1"/>
        <v>437.45</v>
      </c>
      <c r="IH4" vm="2511">
        <f ca="1"/>
        <v>438.6</v>
      </c>
      <c r="II4" vm="2515">
        <f ca="1"/>
        <v>440.23</v>
      </c>
      <c r="IJ4" vm="2516">
        <f ca="1"/>
        <v>437.63</v>
      </c>
      <c r="IK4" vm="2517">
        <f ca="1"/>
        <v>435.4</v>
      </c>
      <c r="IL4" vm="2518">
        <f ca="1"/>
        <v>433.07</v>
      </c>
      <c r="IM4" vm="2519">
        <f ca="1"/>
        <v>451.1</v>
      </c>
      <c r="IN4" vm="2520">
        <f ca="1"/>
        <v>458.82</v>
      </c>
      <c r="IO4" vm="2521">
        <f ca="1"/>
        <v>462.76</v>
      </c>
      <c r="IP4" vm="2522">
        <f ca="1"/>
        <v>459.22</v>
      </c>
      <c r="IQ4" vm="2523">
        <f ca="1"/>
        <v>460.16</v>
      </c>
      <c r="IR4" vm="2524">
        <f ca="1"/>
        <v>464.11</v>
      </c>
    </row>
    <row r="6" spans="1:252" x14ac:dyDescent="0.45">
      <c r="A6" t="str" cm="1">
        <f t="array" aca="1" ref="A6:F26" ca="1">_xlfn.STOCKHISTORY(A4&amp;":"&amp;B4,TODAY()-30,TODAY(),0,1,0,5,2,3,4,1)</f>
        <v>Date</v>
      </c>
      <c r="B6" t="str">
        <f ca="1"/>
        <v>Volume</v>
      </c>
      <c r="C6" t="str">
        <f ca="1"/>
        <v>Open</v>
      </c>
      <c r="D6" t="str">
        <f ca="1"/>
        <v>High</v>
      </c>
      <c r="E6" t="str">
        <f ca="1"/>
        <v>Low</v>
      </c>
      <c r="F6" t="str">
        <f ca="1"/>
        <v>Close</v>
      </c>
    </row>
    <row r="7" spans="1:252" x14ac:dyDescent="0.45">
      <c r="A7" vm="238">
        <f ca="1"/>
        <v>45678</v>
      </c>
      <c r="B7" vm="2525">
        <f ca="1"/>
        <v>3833294</v>
      </c>
      <c r="C7" vm="2526">
        <f ca="1"/>
        <v>433.26</v>
      </c>
      <c r="D7" vm="2527">
        <f ca="1"/>
        <v>439.98</v>
      </c>
      <c r="E7" vm="2528">
        <f ca="1"/>
        <v>431.5</v>
      </c>
      <c r="F7" vm="2507">
        <f ca="1"/>
        <v>436.36</v>
      </c>
    </row>
    <row r="8" spans="1:252" x14ac:dyDescent="0.45">
      <c r="A8" vm="239">
        <f ca="1"/>
        <v>45679</v>
      </c>
      <c r="B8" vm="2529">
        <f ca="1"/>
        <v>3391642</v>
      </c>
      <c r="C8" vm="2530">
        <f ca="1"/>
        <v>438</v>
      </c>
      <c r="D8" vm="2531">
        <f ca="1"/>
        <v>439.73</v>
      </c>
      <c r="E8" vm="2532">
        <f ca="1"/>
        <v>433.43</v>
      </c>
      <c r="F8" vm="2508">
        <f ca="1"/>
        <v>437.32</v>
      </c>
    </row>
    <row r="9" spans="1:252" x14ac:dyDescent="0.45">
      <c r="A9" vm="240">
        <f ca="1"/>
        <v>45680</v>
      </c>
      <c r="B9" vm="2533">
        <f ca="1"/>
        <v>2716742</v>
      </c>
      <c r="C9" vm="2534">
        <f ca="1"/>
        <v>435.88</v>
      </c>
      <c r="D9" vm="2535">
        <f ca="1"/>
        <v>437.73</v>
      </c>
      <c r="E9" vm="2536">
        <f ca="1"/>
        <v>432.49</v>
      </c>
      <c r="F9" vm="2509">
        <f ca="1"/>
        <v>437.28</v>
      </c>
    </row>
    <row r="10" spans="1:252" x14ac:dyDescent="0.45">
      <c r="A10" vm="241">
        <f ca="1"/>
        <v>45681</v>
      </c>
      <c r="B10" vm="2537">
        <f ca="1"/>
        <v>2631804</v>
      </c>
      <c r="C10" vm="2509">
        <f ca="1"/>
        <v>437.28</v>
      </c>
      <c r="D10" vm="2538">
        <f ca="1"/>
        <v>441.87990000000002</v>
      </c>
      <c r="E10" vm="2539">
        <f ca="1"/>
        <v>434.73</v>
      </c>
      <c r="F10" vm="2510">
        <f ca="1"/>
        <v>435.38</v>
      </c>
    </row>
    <row r="11" spans="1:252" x14ac:dyDescent="0.45">
      <c r="A11" vm="242">
        <f ca="1"/>
        <v>45684</v>
      </c>
      <c r="B11" vm="2540">
        <f ca="1"/>
        <v>5086254</v>
      </c>
      <c r="C11" vm="2541">
        <f ca="1"/>
        <v>430.23</v>
      </c>
      <c r="D11" vm="2542">
        <f ca="1"/>
        <v>445.44990000000001</v>
      </c>
      <c r="E11" vm="2543">
        <f ca="1"/>
        <v>430.12</v>
      </c>
      <c r="F11" vm="2511">
        <f ca="1"/>
        <v>438.6</v>
      </c>
    </row>
    <row r="12" spans="1:252" x14ac:dyDescent="0.45">
      <c r="A12" vm="243">
        <f ca="1"/>
        <v>45685</v>
      </c>
      <c r="B12" vm="2544">
        <f ca="1"/>
        <v>5376392</v>
      </c>
      <c r="C12" vm="2545">
        <f ca="1"/>
        <v>436.27</v>
      </c>
      <c r="D12" vm="2546">
        <f ca="1"/>
        <v>445.80500000000001</v>
      </c>
      <c r="E12" vm="2547">
        <f ca="1"/>
        <v>431.64</v>
      </c>
      <c r="F12" vm="2512">
        <f ca="1"/>
        <v>442.84</v>
      </c>
    </row>
    <row r="13" spans="1:252" x14ac:dyDescent="0.45">
      <c r="A13" vm="244">
        <f ca="1"/>
        <v>45686</v>
      </c>
      <c r="B13" vm="2548">
        <f ca="1"/>
        <v>2997604</v>
      </c>
      <c r="C13" vm="2549">
        <f ca="1"/>
        <v>439.92</v>
      </c>
      <c r="D13" vm="2550">
        <f ca="1"/>
        <v>444.36</v>
      </c>
      <c r="E13" vm="2551">
        <f ca="1"/>
        <v>438.82499999999999</v>
      </c>
      <c r="F13" vm="1022">
        <f ca="1"/>
        <v>441.68</v>
      </c>
    </row>
    <row r="14" spans="1:252" x14ac:dyDescent="0.45">
      <c r="A14" vm="245">
        <f ca="1"/>
        <v>45687</v>
      </c>
      <c r="B14" vm="2552">
        <f ca="1"/>
        <v>3290128</v>
      </c>
      <c r="C14" vm="2553">
        <f ca="1"/>
        <v>439.67</v>
      </c>
      <c r="D14" vm="2554">
        <f ca="1"/>
        <v>448.42</v>
      </c>
      <c r="E14" vm="2555">
        <f ca="1"/>
        <v>439.23</v>
      </c>
      <c r="F14" vm="2513">
        <f ca="1"/>
        <v>446</v>
      </c>
    </row>
    <row r="15" spans="1:252" x14ac:dyDescent="0.45">
      <c r="A15" vm="246">
        <f ca="1"/>
        <v>45688</v>
      </c>
      <c r="B15" vm="2556">
        <f ca="1"/>
        <v>4689083</v>
      </c>
      <c r="C15" vm="2557">
        <f ca="1"/>
        <v>446.97500000000002</v>
      </c>
      <c r="D15" vm="2558">
        <f ca="1"/>
        <v>447.0095</v>
      </c>
      <c r="E15" vm="2559">
        <f ca="1"/>
        <v>435.83</v>
      </c>
      <c r="F15" vm="2514">
        <f ca="1"/>
        <v>437.45</v>
      </c>
    </row>
    <row r="16" spans="1:252" x14ac:dyDescent="0.45">
      <c r="A16" vm="247">
        <f ca="1"/>
        <v>45691</v>
      </c>
      <c r="B16" vm="2560">
        <f ca="1"/>
        <v>3348717</v>
      </c>
      <c r="C16" vm="2561">
        <f ca="1"/>
        <v>437.8</v>
      </c>
      <c r="D16" vm="2562">
        <f ca="1"/>
        <v>442.74</v>
      </c>
      <c r="E16" vm="2563">
        <f ca="1"/>
        <v>430.88</v>
      </c>
      <c r="F16" vm="2511">
        <f ca="1"/>
        <v>438.6</v>
      </c>
    </row>
    <row r="17" spans="1:6" x14ac:dyDescent="0.45">
      <c r="A17" vm="248">
        <f ca="1"/>
        <v>45692</v>
      </c>
      <c r="B17" vm="2564">
        <f ca="1"/>
        <v>2647701</v>
      </c>
      <c r="C17" vm="2565">
        <f ca="1"/>
        <v>435.43</v>
      </c>
      <c r="D17" vm="2566">
        <f ca="1"/>
        <v>443.58</v>
      </c>
      <c r="E17" vm="2567">
        <f ca="1"/>
        <v>434.26</v>
      </c>
      <c r="F17" vm="2515">
        <f ca="1"/>
        <v>440.23</v>
      </c>
    </row>
    <row r="18" spans="1:6" x14ac:dyDescent="0.45">
      <c r="A18" vm="249">
        <f ca="1"/>
        <v>45693</v>
      </c>
      <c r="B18" vm="2568">
        <f ca="1"/>
        <v>2938540</v>
      </c>
      <c r="C18" vm="2569">
        <f ca="1"/>
        <v>440.75</v>
      </c>
      <c r="D18" vm="2570">
        <f ca="1"/>
        <v>444.95</v>
      </c>
      <c r="E18" vm="2545">
        <f ca="1"/>
        <v>436.27</v>
      </c>
      <c r="F18" vm="2516">
        <f ca="1"/>
        <v>437.63</v>
      </c>
    </row>
    <row r="19" spans="1:6" x14ac:dyDescent="0.45">
      <c r="A19" vm="250">
        <f ca="1"/>
        <v>45694</v>
      </c>
      <c r="B19" vm="2571">
        <f ca="1"/>
        <v>2568120</v>
      </c>
      <c r="C19" vm="2516">
        <f ca="1"/>
        <v>437.63</v>
      </c>
      <c r="D19" vm="2572">
        <f ca="1"/>
        <v>439.96</v>
      </c>
      <c r="E19" vm="2573">
        <f ca="1"/>
        <v>434.35</v>
      </c>
      <c r="F19" vm="2517">
        <f ca="1"/>
        <v>435.4</v>
      </c>
    </row>
    <row r="20" spans="1:6" x14ac:dyDescent="0.45">
      <c r="A20" vm="251">
        <f ca="1"/>
        <v>45695</v>
      </c>
      <c r="B20" vm="2574">
        <f ca="1"/>
        <v>2693470</v>
      </c>
      <c r="C20" vm="2575">
        <f ca="1"/>
        <v>436.24</v>
      </c>
      <c r="D20" vm="2496">
        <f ca="1"/>
        <v>441</v>
      </c>
      <c r="E20" vm="2576">
        <f ca="1"/>
        <v>432.41</v>
      </c>
      <c r="F20" vm="2518">
        <f ca="1"/>
        <v>433.07</v>
      </c>
    </row>
    <row r="21" spans="1:6" x14ac:dyDescent="0.45">
      <c r="A21" vm="252">
        <f ca="1"/>
        <v>45698</v>
      </c>
      <c r="B21" vm="2577">
        <f ca="1"/>
        <v>3946729</v>
      </c>
      <c r="C21" vm="2578">
        <f ca="1"/>
        <v>439.25</v>
      </c>
      <c r="D21" vm="2579">
        <f ca="1"/>
        <v>453.37</v>
      </c>
      <c r="E21" vm="2580">
        <f ca="1"/>
        <v>439</v>
      </c>
      <c r="F21" vm="2519">
        <f ca="1"/>
        <v>451.1</v>
      </c>
    </row>
    <row r="22" spans="1:6" x14ac:dyDescent="0.45">
      <c r="A22" vm="253">
        <f ca="1"/>
        <v>45699</v>
      </c>
      <c r="B22" vm="2581">
        <f ca="1"/>
        <v>3256999</v>
      </c>
      <c r="C22" vm="2582">
        <f ca="1"/>
        <v>449</v>
      </c>
      <c r="D22" vm="2583">
        <f ca="1"/>
        <v>461.54899999999998</v>
      </c>
      <c r="E22" vm="2584">
        <f ca="1"/>
        <v>448.29</v>
      </c>
      <c r="F22" vm="2520">
        <f ca="1"/>
        <v>458.82</v>
      </c>
    </row>
    <row r="23" spans="1:6" x14ac:dyDescent="0.45">
      <c r="A23" vm="254">
        <f ca="1"/>
        <v>45700</v>
      </c>
      <c r="B23" vm="2585">
        <f ca="1"/>
        <v>3308534</v>
      </c>
      <c r="C23" vm="2586">
        <f ca="1"/>
        <v>458</v>
      </c>
      <c r="D23" vm="2587">
        <f ca="1"/>
        <v>463</v>
      </c>
      <c r="E23" vm="2588">
        <f ca="1"/>
        <v>451.3</v>
      </c>
      <c r="F23" vm="2521">
        <f ca="1"/>
        <v>462.76</v>
      </c>
    </row>
    <row r="24" spans="1:6" x14ac:dyDescent="0.45">
      <c r="A24" vm="255">
        <f ca="1"/>
        <v>45701</v>
      </c>
      <c r="B24" vm="2589">
        <f ca="1"/>
        <v>2794395</v>
      </c>
      <c r="C24" vm="2590">
        <f ca="1"/>
        <v>465.21</v>
      </c>
      <c r="D24" vm="2591">
        <f ca="1"/>
        <v>465.69990000000001</v>
      </c>
      <c r="E24" vm="2592">
        <f ca="1"/>
        <v>457.03</v>
      </c>
      <c r="F24" vm="2522">
        <f ca="1"/>
        <v>459.22</v>
      </c>
    </row>
    <row r="25" spans="1:6" x14ac:dyDescent="0.45">
      <c r="A25" vm="256">
        <f ca="1"/>
        <v>45702</v>
      </c>
      <c r="B25" vm="2593">
        <f ca="1"/>
        <v>2622973</v>
      </c>
      <c r="C25" vm="2594">
        <f ca="1"/>
        <v>463.35</v>
      </c>
      <c r="D25" vm="2595">
        <f ca="1"/>
        <v>464.99</v>
      </c>
      <c r="E25" vm="2586">
        <f ca="1"/>
        <v>458</v>
      </c>
      <c r="F25" vm="2523">
        <f ca="1"/>
        <v>460.16</v>
      </c>
    </row>
    <row r="26" spans="1:6" x14ac:dyDescent="0.45">
      <c r="A26" vm="257">
        <f ca="1"/>
        <v>45706</v>
      </c>
      <c r="B26" vm="2596">
        <f ca="1"/>
        <v>2973775</v>
      </c>
      <c r="C26" vm="2597">
        <f ca="1"/>
        <v>462.65</v>
      </c>
      <c r="D26" vm="2598">
        <f ca="1"/>
        <v>464.33</v>
      </c>
      <c r="E26" vm="2599">
        <f ca="1"/>
        <v>453.07</v>
      </c>
      <c r="F26" vm="2524">
        <f ca="1"/>
        <v>464.11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2C0F6-A8D4-457A-9810-5375D75B6ECA}">
  <dimension ref="A1:IR26"/>
  <sheetViews>
    <sheetView zoomScale="66" workbookViewId="0">
      <selection activeCell="IN8" sqref="IN8"/>
    </sheetView>
  </sheetViews>
  <sheetFormatPr defaultRowHeight="14.25" x14ac:dyDescent="0.45"/>
  <cols>
    <col min="1" max="1" width="11.6640625" bestFit="1" customWidth="1"/>
    <col min="2" max="2" width="9.796875" bestFit="1" customWidth="1"/>
    <col min="3" max="6" width="10.796875" bestFit="1" customWidth="1"/>
    <col min="7" max="7" width="9.1328125" bestFit="1" customWidth="1"/>
    <col min="8" max="8" width="9.265625" bestFit="1" customWidth="1"/>
    <col min="9" max="10" width="9.19921875" bestFit="1" customWidth="1"/>
    <col min="11" max="13" width="9.1328125" bestFit="1" customWidth="1"/>
  </cols>
  <sheetData>
    <row r="1" spans="1:252" x14ac:dyDescent="0.45">
      <c r="A1" s="28" t="s">
        <v>1</v>
      </c>
      <c r="B1" t="e" vm="1954">
        <v>#VALUE!</v>
      </c>
    </row>
    <row r="3" spans="1:252" x14ac:dyDescent="0.45">
      <c r="A3" s="28" t="s">
        <v>21</v>
      </c>
      <c r="B3" s="28" t="s">
        <v>2</v>
      </c>
      <c r="C3" cm="1" vm="8">
        <f t="array" aca="1" ref="C3:IR4" ca="1">TRANSPOSE(_xlfn.STOCKHISTORY(A4&amp;":"&amp;B4,TODAY()-365,TODAY(),0,0))</f>
        <v>45342</v>
      </c>
      <c r="D3" vm="9">
        <f ca="1"/>
        <v>45343</v>
      </c>
      <c r="E3" vm="10">
        <f ca="1"/>
        <v>45344</v>
      </c>
      <c r="F3" vm="11">
        <f ca="1"/>
        <v>45345</v>
      </c>
      <c r="G3" vm="12">
        <f ca="1"/>
        <v>45348</v>
      </c>
      <c r="H3" vm="13">
        <f ca="1"/>
        <v>45349</v>
      </c>
      <c r="I3" vm="14">
        <f ca="1"/>
        <v>45350</v>
      </c>
      <c r="J3" vm="15">
        <f ca="1"/>
        <v>45351</v>
      </c>
      <c r="K3" vm="16">
        <f ca="1"/>
        <v>45352</v>
      </c>
      <c r="L3" vm="17">
        <f ca="1"/>
        <v>45355</v>
      </c>
      <c r="M3" vm="18">
        <f ca="1"/>
        <v>45356</v>
      </c>
      <c r="N3" vm="19">
        <f ca="1"/>
        <v>45357</v>
      </c>
      <c r="O3" vm="20">
        <f ca="1"/>
        <v>45358</v>
      </c>
      <c r="P3" vm="21">
        <f ca="1"/>
        <v>45359</v>
      </c>
      <c r="Q3" vm="22">
        <f ca="1"/>
        <v>45362</v>
      </c>
      <c r="R3" vm="23">
        <f ca="1"/>
        <v>45363</v>
      </c>
      <c r="S3" vm="24">
        <f ca="1"/>
        <v>45364</v>
      </c>
      <c r="T3" vm="25">
        <f ca="1"/>
        <v>45365</v>
      </c>
      <c r="U3" vm="26">
        <f ca="1"/>
        <v>45366</v>
      </c>
      <c r="V3" vm="27">
        <f ca="1"/>
        <v>45369</v>
      </c>
      <c r="W3" vm="28">
        <f ca="1"/>
        <v>45370</v>
      </c>
      <c r="X3" vm="29">
        <f ca="1"/>
        <v>45371</v>
      </c>
      <c r="Y3" vm="30">
        <f ca="1"/>
        <v>45372</v>
      </c>
      <c r="Z3" vm="31">
        <f ca="1"/>
        <v>45373</v>
      </c>
      <c r="AA3" vm="32">
        <f ca="1"/>
        <v>45376</v>
      </c>
      <c r="AB3" vm="33">
        <f ca="1"/>
        <v>45377</v>
      </c>
      <c r="AC3" vm="34">
        <f ca="1"/>
        <v>45378</v>
      </c>
      <c r="AD3" vm="35">
        <f ca="1"/>
        <v>45379</v>
      </c>
      <c r="AE3" vm="36">
        <f ca="1"/>
        <v>45383</v>
      </c>
      <c r="AF3" vm="37">
        <f ca="1"/>
        <v>45384</v>
      </c>
      <c r="AG3" vm="38">
        <f ca="1"/>
        <v>45385</v>
      </c>
      <c r="AH3" vm="39">
        <f ca="1"/>
        <v>45386</v>
      </c>
      <c r="AI3" vm="40">
        <f ca="1"/>
        <v>45387</v>
      </c>
      <c r="AJ3" vm="41">
        <f ca="1"/>
        <v>45390</v>
      </c>
      <c r="AK3" vm="42">
        <f ca="1"/>
        <v>45391</v>
      </c>
      <c r="AL3" vm="43">
        <f ca="1"/>
        <v>45392</v>
      </c>
      <c r="AM3" vm="44">
        <f ca="1"/>
        <v>45393</v>
      </c>
      <c r="AN3" vm="45">
        <f ca="1"/>
        <v>45394</v>
      </c>
      <c r="AO3" vm="46">
        <f ca="1"/>
        <v>45397</v>
      </c>
      <c r="AP3" vm="47">
        <f ca="1"/>
        <v>45398</v>
      </c>
      <c r="AQ3" vm="48">
        <f ca="1"/>
        <v>45399</v>
      </c>
      <c r="AR3" vm="49">
        <f ca="1"/>
        <v>45400</v>
      </c>
      <c r="AS3" vm="50">
        <f ca="1"/>
        <v>45401</v>
      </c>
      <c r="AT3" vm="51">
        <f ca="1"/>
        <v>45404</v>
      </c>
      <c r="AU3" vm="52">
        <f ca="1"/>
        <v>45405</v>
      </c>
      <c r="AV3" vm="53">
        <f ca="1"/>
        <v>45406</v>
      </c>
      <c r="AW3" vm="54">
        <f ca="1"/>
        <v>45407</v>
      </c>
      <c r="AX3" vm="55">
        <f ca="1"/>
        <v>45408</v>
      </c>
      <c r="AY3" vm="56">
        <f ca="1"/>
        <v>45411</v>
      </c>
      <c r="AZ3" vm="57">
        <f ca="1"/>
        <v>45412</v>
      </c>
      <c r="BA3" vm="58">
        <f ca="1"/>
        <v>45413</v>
      </c>
      <c r="BB3" vm="59">
        <f ca="1"/>
        <v>45414</v>
      </c>
      <c r="BC3" vm="60">
        <f ca="1"/>
        <v>45415</v>
      </c>
      <c r="BD3" vm="61">
        <f ca="1"/>
        <v>45418</v>
      </c>
      <c r="BE3" vm="62">
        <f ca="1"/>
        <v>45419</v>
      </c>
      <c r="BF3" vm="63">
        <f ca="1"/>
        <v>45420</v>
      </c>
      <c r="BG3" vm="64">
        <f ca="1"/>
        <v>45421</v>
      </c>
      <c r="BH3" vm="65">
        <f ca="1"/>
        <v>45422</v>
      </c>
      <c r="BI3" vm="66">
        <f ca="1"/>
        <v>45425</v>
      </c>
      <c r="BJ3" vm="67">
        <f ca="1"/>
        <v>45426</v>
      </c>
      <c r="BK3" vm="68">
        <f ca="1"/>
        <v>45427</v>
      </c>
      <c r="BL3" vm="69">
        <f ca="1"/>
        <v>45428</v>
      </c>
      <c r="BM3" vm="70">
        <f ca="1"/>
        <v>45429</v>
      </c>
      <c r="BN3" vm="71">
        <f ca="1"/>
        <v>45432</v>
      </c>
      <c r="BO3" vm="72">
        <f ca="1"/>
        <v>45433</v>
      </c>
      <c r="BP3" vm="73">
        <f ca="1"/>
        <v>45434</v>
      </c>
      <c r="BQ3" vm="74">
        <f ca="1"/>
        <v>45435</v>
      </c>
      <c r="BR3" vm="75">
        <f ca="1"/>
        <v>45436</v>
      </c>
      <c r="BS3" vm="76">
        <f ca="1"/>
        <v>45440</v>
      </c>
      <c r="BT3" vm="77">
        <f ca="1"/>
        <v>45441</v>
      </c>
      <c r="BU3" vm="78">
        <f ca="1"/>
        <v>45442</v>
      </c>
      <c r="BV3" vm="79">
        <f ca="1"/>
        <v>45443</v>
      </c>
      <c r="BW3" vm="80">
        <f ca="1"/>
        <v>45446</v>
      </c>
      <c r="BX3" vm="81">
        <f ca="1"/>
        <v>45447</v>
      </c>
      <c r="BY3" vm="82">
        <f ca="1"/>
        <v>45448</v>
      </c>
      <c r="BZ3" vm="83">
        <f ca="1"/>
        <v>45449</v>
      </c>
      <c r="CA3" vm="84">
        <f ca="1"/>
        <v>45450</v>
      </c>
      <c r="CB3" vm="85">
        <f ca="1"/>
        <v>45453</v>
      </c>
      <c r="CC3" vm="86">
        <f ca="1"/>
        <v>45454</v>
      </c>
      <c r="CD3" vm="87">
        <f ca="1"/>
        <v>45455</v>
      </c>
      <c r="CE3" vm="88">
        <f ca="1"/>
        <v>45456</v>
      </c>
      <c r="CF3" vm="89">
        <f ca="1"/>
        <v>45457</v>
      </c>
      <c r="CG3" vm="90">
        <f ca="1"/>
        <v>45460</v>
      </c>
      <c r="CH3" vm="91">
        <f ca="1"/>
        <v>45461</v>
      </c>
      <c r="CI3" vm="92">
        <f ca="1"/>
        <v>45463</v>
      </c>
      <c r="CJ3" vm="93">
        <f ca="1"/>
        <v>45464</v>
      </c>
      <c r="CK3" vm="94">
        <f ca="1"/>
        <v>45467</v>
      </c>
      <c r="CL3" vm="95">
        <f ca="1"/>
        <v>45468</v>
      </c>
      <c r="CM3" vm="96">
        <f ca="1"/>
        <v>45469</v>
      </c>
      <c r="CN3" vm="97">
        <f ca="1"/>
        <v>45470</v>
      </c>
      <c r="CO3" vm="98">
        <f ca="1"/>
        <v>45471</v>
      </c>
      <c r="CP3" vm="99">
        <f ca="1"/>
        <v>45474</v>
      </c>
      <c r="CQ3" vm="100">
        <f ca="1"/>
        <v>45475</v>
      </c>
      <c r="CR3" vm="101">
        <f ca="1"/>
        <v>45476</v>
      </c>
      <c r="CS3" vm="102">
        <f ca="1"/>
        <v>45478</v>
      </c>
      <c r="CT3" vm="103">
        <f ca="1"/>
        <v>45481</v>
      </c>
      <c r="CU3" vm="104">
        <f ca="1"/>
        <v>45482</v>
      </c>
      <c r="CV3" vm="105">
        <f ca="1"/>
        <v>45483</v>
      </c>
      <c r="CW3" vm="106">
        <f ca="1"/>
        <v>45484</v>
      </c>
      <c r="CX3" vm="107">
        <f ca="1"/>
        <v>45485</v>
      </c>
      <c r="CY3" vm="108">
        <f ca="1"/>
        <v>45488</v>
      </c>
      <c r="CZ3" vm="109">
        <f ca="1"/>
        <v>45489</v>
      </c>
      <c r="DA3" vm="110">
        <f ca="1"/>
        <v>45490</v>
      </c>
      <c r="DB3" vm="111">
        <f ca="1"/>
        <v>45491</v>
      </c>
      <c r="DC3" vm="112">
        <f ca="1"/>
        <v>45492</v>
      </c>
      <c r="DD3" vm="113">
        <f ca="1"/>
        <v>45495</v>
      </c>
      <c r="DE3" vm="114">
        <f ca="1"/>
        <v>45496</v>
      </c>
      <c r="DF3" vm="115">
        <f ca="1"/>
        <v>45497</v>
      </c>
      <c r="DG3" vm="116">
        <f ca="1"/>
        <v>45498</v>
      </c>
      <c r="DH3" vm="117">
        <f ca="1"/>
        <v>45499</v>
      </c>
      <c r="DI3" vm="118">
        <f ca="1"/>
        <v>45502</v>
      </c>
      <c r="DJ3" vm="119">
        <f ca="1"/>
        <v>45503</v>
      </c>
      <c r="DK3" vm="120">
        <f ca="1"/>
        <v>45504</v>
      </c>
      <c r="DL3" vm="121">
        <f ca="1"/>
        <v>45505</v>
      </c>
      <c r="DM3" vm="122">
        <f ca="1"/>
        <v>45506</v>
      </c>
      <c r="DN3" vm="123">
        <f ca="1"/>
        <v>45509</v>
      </c>
      <c r="DO3" vm="124">
        <f ca="1"/>
        <v>45510</v>
      </c>
      <c r="DP3" vm="125">
        <f ca="1"/>
        <v>45511</v>
      </c>
      <c r="DQ3" vm="126">
        <f ca="1"/>
        <v>45512</v>
      </c>
      <c r="DR3" vm="127">
        <f ca="1"/>
        <v>45513</v>
      </c>
      <c r="DS3" vm="128">
        <f ca="1"/>
        <v>45516</v>
      </c>
      <c r="DT3" vm="129">
        <f ca="1"/>
        <v>45517</v>
      </c>
      <c r="DU3" vm="130">
        <f ca="1"/>
        <v>45518</v>
      </c>
      <c r="DV3" vm="131">
        <f ca="1"/>
        <v>45519</v>
      </c>
      <c r="DW3" vm="132">
        <f ca="1"/>
        <v>45520</v>
      </c>
      <c r="DX3" vm="133">
        <f ca="1"/>
        <v>45523</v>
      </c>
      <c r="DY3" vm="134">
        <f ca="1"/>
        <v>45524</v>
      </c>
      <c r="DZ3" vm="135">
        <f ca="1"/>
        <v>45525</v>
      </c>
      <c r="EA3" vm="136">
        <f ca="1"/>
        <v>45526</v>
      </c>
      <c r="EB3" vm="137">
        <f ca="1"/>
        <v>45527</v>
      </c>
      <c r="EC3" vm="138">
        <f ca="1"/>
        <v>45530</v>
      </c>
      <c r="ED3" vm="139">
        <f ca="1"/>
        <v>45531</v>
      </c>
      <c r="EE3" vm="140">
        <f ca="1"/>
        <v>45532</v>
      </c>
      <c r="EF3" vm="141">
        <f ca="1"/>
        <v>45533</v>
      </c>
      <c r="EG3" vm="142">
        <f ca="1"/>
        <v>45534</v>
      </c>
      <c r="EH3" vm="143">
        <f ca="1"/>
        <v>45538</v>
      </c>
      <c r="EI3" vm="144">
        <f ca="1"/>
        <v>45539</v>
      </c>
      <c r="EJ3" vm="145">
        <f ca="1"/>
        <v>45540</v>
      </c>
      <c r="EK3" vm="146">
        <f ca="1"/>
        <v>45541</v>
      </c>
      <c r="EL3" vm="147">
        <f ca="1"/>
        <v>45544</v>
      </c>
      <c r="EM3" vm="148">
        <f ca="1"/>
        <v>45545</v>
      </c>
      <c r="EN3" vm="149">
        <f ca="1"/>
        <v>45546</v>
      </c>
      <c r="EO3" vm="150">
        <f ca="1"/>
        <v>45547</v>
      </c>
      <c r="EP3" vm="151">
        <f ca="1"/>
        <v>45548</v>
      </c>
      <c r="EQ3" vm="152">
        <f ca="1"/>
        <v>45551</v>
      </c>
      <c r="ER3" vm="153">
        <f ca="1"/>
        <v>45552</v>
      </c>
      <c r="ES3" vm="154">
        <f ca="1"/>
        <v>45553</v>
      </c>
      <c r="ET3" vm="155">
        <f ca="1"/>
        <v>45554</v>
      </c>
      <c r="EU3" vm="156">
        <f ca="1"/>
        <v>45555</v>
      </c>
      <c r="EV3" vm="157">
        <f ca="1"/>
        <v>45558</v>
      </c>
      <c r="EW3" vm="158">
        <f ca="1"/>
        <v>45559</v>
      </c>
      <c r="EX3" vm="159">
        <f ca="1"/>
        <v>45560</v>
      </c>
      <c r="EY3" vm="160">
        <f ca="1"/>
        <v>45561</v>
      </c>
      <c r="EZ3" vm="161">
        <f ca="1"/>
        <v>45562</v>
      </c>
      <c r="FA3" vm="162">
        <f ca="1"/>
        <v>45565</v>
      </c>
      <c r="FB3" vm="163">
        <f ca="1"/>
        <v>45566</v>
      </c>
      <c r="FC3" vm="164">
        <f ca="1"/>
        <v>45567</v>
      </c>
      <c r="FD3" vm="165">
        <f ca="1"/>
        <v>45568</v>
      </c>
      <c r="FE3" vm="166">
        <f ca="1"/>
        <v>45569</v>
      </c>
      <c r="FF3" vm="167">
        <f ca="1"/>
        <v>45572</v>
      </c>
      <c r="FG3" vm="168">
        <f ca="1"/>
        <v>45573</v>
      </c>
      <c r="FH3" vm="169">
        <f ca="1"/>
        <v>45574</v>
      </c>
      <c r="FI3" vm="170">
        <f ca="1"/>
        <v>45575</v>
      </c>
      <c r="FJ3" vm="171">
        <f ca="1"/>
        <v>45576</v>
      </c>
      <c r="FK3" vm="172">
        <f ca="1"/>
        <v>45579</v>
      </c>
      <c r="FL3" vm="173">
        <f ca="1"/>
        <v>45580</v>
      </c>
      <c r="FM3" vm="174">
        <f ca="1"/>
        <v>45581</v>
      </c>
      <c r="FN3" vm="175">
        <f ca="1"/>
        <v>45582</v>
      </c>
      <c r="FO3" vm="176">
        <f ca="1"/>
        <v>45583</v>
      </c>
      <c r="FP3" vm="177">
        <f ca="1"/>
        <v>45586</v>
      </c>
      <c r="FQ3" vm="178">
        <f ca="1"/>
        <v>45587</v>
      </c>
      <c r="FR3" vm="179">
        <f ca="1"/>
        <v>45588</v>
      </c>
      <c r="FS3" vm="180">
        <f ca="1"/>
        <v>45589</v>
      </c>
      <c r="FT3" vm="181">
        <f ca="1"/>
        <v>45590</v>
      </c>
      <c r="FU3" vm="182">
        <f ca="1"/>
        <v>45593</v>
      </c>
      <c r="FV3" vm="183">
        <f ca="1"/>
        <v>45594</v>
      </c>
      <c r="FW3" vm="184">
        <f ca="1"/>
        <v>45595</v>
      </c>
      <c r="FX3" vm="185">
        <f ca="1"/>
        <v>45596</v>
      </c>
      <c r="FY3" vm="186">
        <f ca="1"/>
        <v>45597</v>
      </c>
      <c r="FZ3" vm="187">
        <f ca="1"/>
        <v>45600</v>
      </c>
      <c r="GA3" vm="188">
        <f ca="1"/>
        <v>45601</v>
      </c>
      <c r="GB3" vm="189">
        <f ca="1"/>
        <v>45602</v>
      </c>
      <c r="GC3" vm="190">
        <f ca="1"/>
        <v>45603</v>
      </c>
      <c r="GD3" vm="191">
        <f ca="1"/>
        <v>45604</v>
      </c>
      <c r="GE3" vm="192">
        <f ca="1"/>
        <v>45607</v>
      </c>
      <c r="GF3" vm="193">
        <f ca="1"/>
        <v>45608</v>
      </c>
      <c r="GG3" vm="194">
        <f ca="1"/>
        <v>45609</v>
      </c>
      <c r="GH3" vm="195">
        <f ca="1"/>
        <v>45610</v>
      </c>
      <c r="GI3" vm="196">
        <f ca="1"/>
        <v>45611</v>
      </c>
      <c r="GJ3" vm="197">
        <f ca="1"/>
        <v>45614</v>
      </c>
      <c r="GK3" vm="198">
        <f ca="1"/>
        <v>45615</v>
      </c>
      <c r="GL3" vm="199">
        <f ca="1"/>
        <v>45616</v>
      </c>
      <c r="GM3" vm="200">
        <f ca="1"/>
        <v>45617</v>
      </c>
      <c r="GN3" vm="201">
        <f ca="1"/>
        <v>45618</v>
      </c>
      <c r="GO3" vm="202">
        <f ca="1"/>
        <v>45621</v>
      </c>
      <c r="GP3" vm="203">
        <f ca="1"/>
        <v>45622</v>
      </c>
      <c r="GQ3" vm="204">
        <f ca="1"/>
        <v>45623</v>
      </c>
      <c r="GR3" vm="205">
        <f ca="1"/>
        <v>45625</v>
      </c>
      <c r="GS3" vm="206">
        <f ca="1"/>
        <v>45628</v>
      </c>
      <c r="GT3" vm="207">
        <f ca="1"/>
        <v>45629</v>
      </c>
      <c r="GU3" vm="208">
        <f ca="1"/>
        <v>45630</v>
      </c>
      <c r="GV3" vm="209">
        <f ca="1"/>
        <v>45631</v>
      </c>
      <c r="GW3" vm="210">
        <f ca="1"/>
        <v>45632</v>
      </c>
      <c r="GX3" vm="211">
        <f ca="1"/>
        <v>45635</v>
      </c>
      <c r="GY3" vm="212">
        <f ca="1"/>
        <v>45636</v>
      </c>
      <c r="GZ3" vm="213">
        <f ca="1"/>
        <v>45637</v>
      </c>
      <c r="HA3" vm="214">
        <f ca="1"/>
        <v>45638</v>
      </c>
      <c r="HB3" vm="215">
        <f ca="1"/>
        <v>45639</v>
      </c>
      <c r="HC3" vm="216">
        <f ca="1"/>
        <v>45642</v>
      </c>
      <c r="HD3" vm="217">
        <f ca="1"/>
        <v>45643</v>
      </c>
      <c r="HE3" vm="218">
        <f ca="1"/>
        <v>45644</v>
      </c>
      <c r="HF3" vm="219">
        <f ca="1"/>
        <v>45645</v>
      </c>
      <c r="HG3" vm="220">
        <f ca="1"/>
        <v>45646</v>
      </c>
      <c r="HH3" vm="221">
        <f ca="1"/>
        <v>45649</v>
      </c>
      <c r="HI3" vm="222">
        <f ca="1"/>
        <v>45650</v>
      </c>
      <c r="HJ3" vm="223">
        <f ca="1"/>
        <v>45652</v>
      </c>
      <c r="HK3" vm="224">
        <f ca="1"/>
        <v>45653</v>
      </c>
      <c r="HL3" vm="225">
        <f ca="1"/>
        <v>45656</v>
      </c>
      <c r="HM3" vm="226">
        <f ca="1"/>
        <v>45657</v>
      </c>
      <c r="HN3" vm="227">
        <f ca="1"/>
        <v>45659</v>
      </c>
      <c r="HO3" vm="228">
        <f ca="1"/>
        <v>45660</v>
      </c>
      <c r="HP3" vm="229">
        <f ca="1"/>
        <v>45663</v>
      </c>
      <c r="HQ3" vm="230">
        <f ca="1"/>
        <v>45664</v>
      </c>
      <c r="HR3" vm="231">
        <f ca="1"/>
        <v>45665</v>
      </c>
      <c r="HS3" vm="232">
        <f ca="1"/>
        <v>45667</v>
      </c>
      <c r="HT3" vm="233">
        <f ca="1"/>
        <v>45670</v>
      </c>
      <c r="HU3" vm="234">
        <f ca="1"/>
        <v>45671</v>
      </c>
      <c r="HV3" vm="235">
        <f ca="1"/>
        <v>45672</v>
      </c>
      <c r="HW3" vm="236">
        <f ca="1"/>
        <v>45673</v>
      </c>
      <c r="HX3" vm="237">
        <f ca="1"/>
        <v>45674</v>
      </c>
      <c r="HY3" vm="238">
        <f ca="1"/>
        <v>45678</v>
      </c>
      <c r="HZ3" vm="239">
        <f ca="1"/>
        <v>45679</v>
      </c>
      <c r="IA3" vm="240">
        <f ca="1"/>
        <v>45680</v>
      </c>
      <c r="IB3" vm="241">
        <f ca="1"/>
        <v>45681</v>
      </c>
      <c r="IC3" vm="242">
        <f ca="1"/>
        <v>45684</v>
      </c>
      <c r="ID3" vm="243">
        <f ca="1"/>
        <v>45685</v>
      </c>
      <c r="IE3" vm="244">
        <f ca="1"/>
        <v>45686</v>
      </c>
      <c r="IF3" vm="245">
        <f ca="1"/>
        <v>45687</v>
      </c>
      <c r="IG3" vm="246">
        <f ca="1"/>
        <v>45688</v>
      </c>
      <c r="IH3" vm="247">
        <f ca="1"/>
        <v>45691</v>
      </c>
      <c r="II3" vm="248">
        <f ca="1"/>
        <v>45692</v>
      </c>
      <c r="IJ3" vm="249">
        <f ca="1"/>
        <v>45693</v>
      </c>
      <c r="IK3" vm="250">
        <f ca="1"/>
        <v>45694</v>
      </c>
      <c r="IL3" vm="251">
        <f ca="1"/>
        <v>45695</v>
      </c>
      <c r="IM3" vm="252">
        <f ca="1"/>
        <v>45698</v>
      </c>
      <c r="IN3" vm="253">
        <f ca="1"/>
        <v>45699</v>
      </c>
      <c r="IO3" vm="254">
        <f ca="1"/>
        <v>45700</v>
      </c>
      <c r="IP3" vm="255">
        <f ca="1"/>
        <v>45701</v>
      </c>
      <c r="IQ3" vm="256">
        <f ca="1"/>
        <v>45702</v>
      </c>
      <c r="IR3" vm="257">
        <f ca="1"/>
        <v>45706</v>
      </c>
    </row>
    <row r="4" spans="1:252" x14ac:dyDescent="0.45">
      <c r="A4" t="s">
        <v>27</v>
      </c>
      <c r="B4" t="s">
        <v>30</v>
      </c>
      <c r="C4" vm="2600">
        <f ca="1"/>
        <v>58.63</v>
      </c>
      <c r="D4" vm="2601">
        <f ca="1"/>
        <v>57.48</v>
      </c>
      <c r="E4" vm="2602">
        <f ca="1"/>
        <v>58.35</v>
      </c>
      <c r="F4" vm="2603">
        <f ca="1"/>
        <v>59.16</v>
      </c>
      <c r="G4" vm="2604">
        <f ca="1"/>
        <v>59.33</v>
      </c>
      <c r="H4" vm="2605">
        <f ca="1"/>
        <v>60.16</v>
      </c>
      <c r="I4" vm="2606">
        <f ca="1"/>
        <v>60.25</v>
      </c>
      <c r="J4" vm="2607">
        <f ca="1"/>
        <v>60.34</v>
      </c>
      <c r="K4" vm="2608">
        <f ca="1"/>
        <v>60.54</v>
      </c>
      <c r="L4" vm="2609">
        <f ca="1"/>
        <v>59.98</v>
      </c>
      <c r="M4" vm="2610">
        <f ca="1"/>
        <v>58.27</v>
      </c>
      <c r="N4" vm="2611">
        <f ca="1"/>
        <v>58.12</v>
      </c>
      <c r="O4" vm="2612">
        <f ca="1"/>
        <v>58.5</v>
      </c>
      <c r="P4" vm="2613">
        <f ca="1"/>
        <v>59.01</v>
      </c>
      <c r="Q4" vm="2614">
        <f ca="1"/>
        <v>60.08</v>
      </c>
      <c r="R4" vm="2615">
        <f ca="1"/>
        <v>60.03</v>
      </c>
      <c r="S4" vm="2616">
        <f ca="1"/>
        <v>62.45</v>
      </c>
      <c r="T4" vm="2617">
        <f ca="1"/>
        <v>63</v>
      </c>
      <c r="U4" vm="2618">
        <f ca="1"/>
        <v>62.85</v>
      </c>
      <c r="V4" vm="2619">
        <f ca="1"/>
        <v>64.23</v>
      </c>
      <c r="W4" vm="2620">
        <f ca="1"/>
        <v>63.01</v>
      </c>
      <c r="X4" vm="2621">
        <f ca="1"/>
        <v>65.05</v>
      </c>
      <c r="Y4" vm="2622">
        <f ca="1"/>
        <v>66.14</v>
      </c>
      <c r="Z4" vm="2623">
        <f ca="1"/>
        <v>64.77</v>
      </c>
      <c r="AA4" vm="2624">
        <f ca="1"/>
        <v>66</v>
      </c>
      <c r="AB4" vm="2625">
        <f ca="1"/>
        <v>66.67</v>
      </c>
      <c r="AC4" vm="2626">
        <f ca="1"/>
        <v>66.569999999999993</v>
      </c>
      <c r="AD4" vm="2627">
        <f ca="1"/>
        <v>66.989999999999995</v>
      </c>
      <c r="AE4" vm="2628">
        <f ca="1"/>
        <v>65.03</v>
      </c>
      <c r="AF4" vm="2629">
        <f ca="1"/>
        <v>64.66</v>
      </c>
      <c r="AG4" vm="2630">
        <f ca="1"/>
        <v>65.34</v>
      </c>
      <c r="AH4" vm="2631">
        <f ca="1"/>
        <v>64.540000000000006</v>
      </c>
      <c r="AI4" vm="2632">
        <f ca="1"/>
        <v>65.150000000000006</v>
      </c>
      <c r="AJ4" vm="2633">
        <f ca="1"/>
        <v>66.34</v>
      </c>
      <c r="AK4" vm="2634">
        <f ca="1"/>
        <v>67</v>
      </c>
      <c r="AL4" vm="2635">
        <f ca="1"/>
        <v>65.88</v>
      </c>
      <c r="AM4" vm="2636">
        <f ca="1"/>
        <v>65.8</v>
      </c>
      <c r="AN4" vm="2637">
        <f ca="1"/>
        <v>64.59</v>
      </c>
      <c r="AO4" vm="2638">
        <f ca="1"/>
        <v>63.51</v>
      </c>
      <c r="AP4" vm="2639">
        <f ca="1"/>
        <v>63.43</v>
      </c>
      <c r="AQ4" vm="2640">
        <f ca="1"/>
        <v>63.26</v>
      </c>
      <c r="AR4" vm="2641">
        <f ca="1"/>
        <v>62.1</v>
      </c>
      <c r="AS4" vm="2642">
        <f ca="1"/>
        <v>62.31</v>
      </c>
      <c r="AT4" vm="2643">
        <f ca="1"/>
        <v>63.19</v>
      </c>
      <c r="AU4" vm="2644">
        <f ca="1"/>
        <v>64.430000000000007</v>
      </c>
      <c r="AV4" vm="2645">
        <f ca="1"/>
        <v>64.84</v>
      </c>
      <c r="AW4" vm="2646">
        <f ca="1"/>
        <v>64.099999999999994</v>
      </c>
      <c r="AX4" vm="2647">
        <f ca="1"/>
        <v>65.959999999999994</v>
      </c>
      <c r="AY4" vm="2627">
        <f ca="1"/>
        <v>66.989999999999995</v>
      </c>
      <c r="AZ4" vm="2648">
        <f ca="1"/>
        <v>67.92</v>
      </c>
      <c r="BA4" vm="2622">
        <f ca="1"/>
        <v>66.14</v>
      </c>
      <c r="BB4" vm="2649">
        <f ca="1"/>
        <v>66.98</v>
      </c>
      <c r="BC4" vm="2650">
        <f ca="1"/>
        <v>65.7</v>
      </c>
      <c r="BD4" vm="2651">
        <f ca="1"/>
        <v>65.61</v>
      </c>
      <c r="BE4" vm="2652">
        <f ca="1"/>
        <v>65.92</v>
      </c>
      <c r="BF4" vm="2653">
        <f ca="1"/>
        <v>63.81</v>
      </c>
      <c r="BG4" vm="2654">
        <f ca="1"/>
        <v>64.45</v>
      </c>
      <c r="BH4" vm="2655">
        <f ca="1"/>
        <v>62.93</v>
      </c>
      <c r="BI4" vm="2656">
        <f ca="1"/>
        <v>63.95</v>
      </c>
      <c r="BJ4" vm="2657">
        <f ca="1"/>
        <v>64.58</v>
      </c>
      <c r="BK4" vm="2658">
        <f ca="1"/>
        <v>63.9</v>
      </c>
      <c r="BL4" vm="2646">
        <f ca="1"/>
        <v>64.099999999999994</v>
      </c>
      <c r="BM4" vm="2659">
        <f ca="1"/>
        <v>64.48</v>
      </c>
      <c r="BN4" vm="2623">
        <f ca="1"/>
        <v>64.77</v>
      </c>
      <c r="BO4" vm="2646">
        <f ca="1"/>
        <v>64.099999999999994</v>
      </c>
      <c r="BP4" vm="2660">
        <f ca="1"/>
        <v>62.19</v>
      </c>
      <c r="BQ4" vm="2661">
        <f ca="1"/>
        <v>61.58</v>
      </c>
      <c r="BR4" vm="2662">
        <f ca="1"/>
        <v>61.64</v>
      </c>
      <c r="BS4" vm="2663">
        <f ca="1"/>
        <v>62.17</v>
      </c>
      <c r="BT4" vm="2664">
        <f ca="1"/>
        <v>61.05</v>
      </c>
      <c r="BU4" vm="2665">
        <f ca="1"/>
        <v>62.51</v>
      </c>
      <c r="BV4" vm="2666">
        <f ca="1"/>
        <v>62.99</v>
      </c>
      <c r="BW4" vm="2667">
        <f ca="1"/>
        <v>63.46</v>
      </c>
      <c r="BX4" vm="2668">
        <f ca="1"/>
        <v>63.33</v>
      </c>
      <c r="BY4" vm="2669">
        <f ca="1"/>
        <v>63.53</v>
      </c>
      <c r="BZ4" vm="2670">
        <f ca="1"/>
        <v>67.02</v>
      </c>
      <c r="CA4" vm="2671">
        <f ca="1"/>
        <v>67.3</v>
      </c>
      <c r="CB4" vm="2672">
        <f ca="1"/>
        <v>67.09</v>
      </c>
      <c r="CC4" vm="2623">
        <f ca="1"/>
        <v>64.77</v>
      </c>
      <c r="CD4" vm="2639">
        <f ca="1"/>
        <v>63.43</v>
      </c>
      <c r="CE4" vm="2673">
        <f ca="1"/>
        <v>61.54</v>
      </c>
      <c r="CF4" vm="2674">
        <f ca="1"/>
        <v>60.634999999999998</v>
      </c>
      <c r="CG4" vm="2675">
        <f ca="1"/>
        <v>60.13</v>
      </c>
      <c r="CH4" vm="2676">
        <f ca="1"/>
        <v>59.12</v>
      </c>
      <c r="CI4" vm="2677">
        <f ca="1"/>
        <v>59.8</v>
      </c>
      <c r="CJ4" vm="2678">
        <f ca="1"/>
        <v>60.61</v>
      </c>
      <c r="CK4" vm="2679">
        <f ca="1"/>
        <v>59.49</v>
      </c>
      <c r="CL4" vm="2604">
        <f ca="1"/>
        <v>59.33</v>
      </c>
      <c r="CM4" vm="2680">
        <f ca="1"/>
        <v>58.26</v>
      </c>
      <c r="CN4" vm="2681">
        <f ca="1"/>
        <v>58.37</v>
      </c>
      <c r="CO4" vm="2682">
        <f ca="1"/>
        <v>58.03</v>
      </c>
      <c r="CP4" vm="2683">
        <f ca="1"/>
        <v>57.81</v>
      </c>
      <c r="CQ4" vm="2684">
        <f ca="1"/>
        <v>58.97</v>
      </c>
      <c r="CR4" vm="2685">
        <f ca="1"/>
        <v>59.64</v>
      </c>
      <c r="CS4" vm="2686">
        <f ca="1"/>
        <v>59.76</v>
      </c>
      <c r="CT4" vm="2687">
        <f ca="1"/>
        <v>59.09</v>
      </c>
      <c r="CU4" vm="2688">
        <f ca="1"/>
        <v>59</v>
      </c>
      <c r="CV4" vm="2689">
        <f ca="1"/>
        <v>58.9</v>
      </c>
      <c r="CW4" vm="2690">
        <f ca="1"/>
        <v>59.99</v>
      </c>
      <c r="CX4" vm="2691">
        <f ca="1"/>
        <v>60.27</v>
      </c>
      <c r="CY4" vm="2692">
        <f ca="1"/>
        <v>60.47</v>
      </c>
      <c r="CZ4" vm="2693">
        <f ca="1"/>
        <v>61.81</v>
      </c>
      <c r="DA4" vm="2694">
        <f ca="1"/>
        <v>61.24</v>
      </c>
      <c r="DB4" vm="2695">
        <f ca="1"/>
        <v>60</v>
      </c>
      <c r="DC4" vm="2604">
        <f ca="1"/>
        <v>59.33</v>
      </c>
      <c r="DD4" vm="2696">
        <f ca="1"/>
        <v>60.77</v>
      </c>
      <c r="DE4" vm="2697">
        <f ca="1"/>
        <v>59.71</v>
      </c>
      <c r="DF4" vm="2698">
        <f ca="1"/>
        <v>58.07</v>
      </c>
      <c r="DG4" vm="2699">
        <f ca="1"/>
        <v>57.22</v>
      </c>
      <c r="DH4" vm="2700">
        <f ca="1"/>
        <v>58.29</v>
      </c>
      <c r="DI4" vm="2701">
        <f ca="1"/>
        <v>58.94</v>
      </c>
      <c r="DJ4" vm="2702">
        <f ca="1"/>
        <v>64</v>
      </c>
      <c r="DK4" vm="2703">
        <f ca="1"/>
        <v>65.78</v>
      </c>
      <c r="DL4" vm="2704">
        <f ca="1"/>
        <v>65.31</v>
      </c>
      <c r="DM4" vm="2705">
        <f ca="1"/>
        <v>61.98</v>
      </c>
      <c r="DN4" vm="2706">
        <f ca="1"/>
        <v>60.46</v>
      </c>
      <c r="DO4" vm="2707">
        <f ca="1"/>
        <v>62.75</v>
      </c>
      <c r="DP4" vm="2708">
        <f ca="1"/>
        <v>62.74</v>
      </c>
      <c r="DQ4" vm="2709">
        <f ca="1"/>
        <v>64.28</v>
      </c>
      <c r="DR4" vm="2710">
        <f ca="1"/>
        <v>64.72</v>
      </c>
      <c r="DS4" vm="2667">
        <f ca="1"/>
        <v>63.46</v>
      </c>
      <c r="DT4" vm="2711">
        <f ca="1"/>
        <v>65.11</v>
      </c>
      <c r="DU4" vm="2622">
        <f ca="1"/>
        <v>66.14</v>
      </c>
      <c r="DV4" vm="2712">
        <f ca="1"/>
        <v>67.94</v>
      </c>
      <c r="DW4" vm="2713">
        <f ca="1"/>
        <v>67.959999999999994</v>
      </c>
      <c r="DX4" vm="2714">
        <f ca="1"/>
        <v>69.430000000000007</v>
      </c>
      <c r="DY4" vm="2715">
        <f ca="1"/>
        <v>71.89</v>
      </c>
      <c r="DZ4" vm="2716">
        <f ca="1"/>
        <v>71.459999999999994</v>
      </c>
      <c r="EA4" vm="2717">
        <f ca="1"/>
        <v>71.52</v>
      </c>
      <c r="EB4" vm="2718">
        <f ca="1"/>
        <v>71.7</v>
      </c>
      <c r="EC4" vm="2719">
        <f ca="1"/>
        <v>72.040000000000006</v>
      </c>
      <c r="ED4" vm="2720">
        <f ca="1"/>
        <v>71.59</v>
      </c>
      <c r="EE4" vm="2721">
        <f ca="1"/>
        <v>70.430000000000007</v>
      </c>
      <c r="EF4" vm="2722">
        <f ca="1"/>
        <v>73.16</v>
      </c>
      <c r="EG4" vm="2723">
        <f ca="1"/>
        <v>72.430000000000007</v>
      </c>
      <c r="EH4" vm="2724">
        <f ca="1"/>
        <v>72</v>
      </c>
      <c r="EI4" vm="2725">
        <f ca="1"/>
        <v>72.61</v>
      </c>
      <c r="EJ4" vm="2726">
        <f ca="1"/>
        <v>72.03</v>
      </c>
      <c r="EK4" vm="2727">
        <f ca="1"/>
        <v>68.89</v>
      </c>
      <c r="EL4" vm="2728">
        <f ca="1"/>
        <v>69.349999999999994</v>
      </c>
      <c r="EM4" vm="2729">
        <f ca="1"/>
        <v>68.849999999999994</v>
      </c>
      <c r="EN4" vm="2728">
        <f ca="1"/>
        <v>69.349999999999994</v>
      </c>
      <c r="EO4" vm="2730">
        <f ca="1"/>
        <v>70.36</v>
      </c>
      <c r="EP4" vm="2731">
        <f ca="1"/>
        <v>70.099999999999994</v>
      </c>
      <c r="EQ4" vm="2732">
        <f ca="1"/>
        <v>71.069999999999993</v>
      </c>
      <c r="ER4" vm="2733">
        <f ca="1"/>
        <v>71.77</v>
      </c>
      <c r="ES4" vm="2734">
        <f ca="1"/>
        <v>73.12</v>
      </c>
      <c r="ET4" vm="2735">
        <f ca="1"/>
        <v>77.569999999999993</v>
      </c>
      <c r="EU4" vm="2736">
        <f ca="1"/>
        <v>76.760000000000005</v>
      </c>
      <c r="EV4" vm="2737">
        <f ca="1"/>
        <v>77.67</v>
      </c>
      <c r="EW4" vm="2738">
        <f ca="1"/>
        <v>78.34</v>
      </c>
      <c r="EX4" vm="2739">
        <f ca="1"/>
        <v>77.36</v>
      </c>
      <c r="EY4" vm="2740">
        <f ca="1"/>
        <v>80.08</v>
      </c>
      <c r="EZ4" vm="2741">
        <f ca="1"/>
        <v>77.88</v>
      </c>
      <c r="FA4" vm="2742">
        <f ca="1"/>
        <v>78.03</v>
      </c>
      <c r="FB4" vm="2743">
        <f ca="1"/>
        <v>77.47</v>
      </c>
      <c r="FC4" vm="2744">
        <f ca="1"/>
        <v>77.44</v>
      </c>
      <c r="FD4" vm="2745">
        <f ca="1"/>
        <v>77.31</v>
      </c>
      <c r="FE4" vm="2746">
        <f ca="1"/>
        <v>79.36</v>
      </c>
      <c r="FF4" vm="2747">
        <f ca="1"/>
        <v>80.260000000000005</v>
      </c>
      <c r="FG4" vm="2748">
        <f ca="1"/>
        <v>81.16</v>
      </c>
      <c r="FH4" vm="2749">
        <f ca="1"/>
        <v>81.650000000000006</v>
      </c>
      <c r="FI4" vm="2750">
        <f ca="1"/>
        <v>78.98</v>
      </c>
      <c r="FJ4" vm="2751">
        <f ca="1"/>
        <v>80.510000000000005</v>
      </c>
      <c r="FK4" vm="2752">
        <f ca="1"/>
        <v>80.67</v>
      </c>
      <c r="FL4" vm="2753">
        <f ca="1"/>
        <v>79.55</v>
      </c>
      <c r="FM4" vm="2754">
        <f ca="1"/>
        <v>80.819999999999993</v>
      </c>
      <c r="FN4" vm="2755">
        <f ca="1"/>
        <v>79.819999999999993</v>
      </c>
      <c r="FO4" vm="2756">
        <f ca="1"/>
        <v>80.94</v>
      </c>
      <c r="FP4" vm="2757">
        <f ca="1"/>
        <v>80.56</v>
      </c>
      <c r="FQ4" vm="2758">
        <f ca="1"/>
        <v>80.91</v>
      </c>
      <c r="FR4" vm="2759">
        <f ca="1"/>
        <v>80.83</v>
      </c>
      <c r="FS4" vm="2760">
        <f ca="1"/>
        <v>81.39</v>
      </c>
      <c r="FT4" vm="2761">
        <f ca="1"/>
        <v>81.7</v>
      </c>
      <c r="FU4" vm="2762">
        <f ca="1"/>
        <v>83.59</v>
      </c>
      <c r="FV4" vm="2763">
        <f ca="1"/>
        <v>80.28</v>
      </c>
      <c r="FW4" vm="2764">
        <f ca="1"/>
        <v>78.22</v>
      </c>
      <c r="FX4" vm="2765">
        <f ca="1"/>
        <v>79.3</v>
      </c>
      <c r="FY4" vm="2766">
        <f ca="1"/>
        <v>77.25</v>
      </c>
      <c r="FZ4" vm="2767">
        <f ca="1"/>
        <v>78.13</v>
      </c>
      <c r="GA4" vm="2768">
        <f ca="1"/>
        <v>79.25</v>
      </c>
      <c r="GB4" vm="2769">
        <f ca="1"/>
        <v>81.41</v>
      </c>
      <c r="GC4" vm="2770">
        <f ca="1"/>
        <v>81.349999999999994</v>
      </c>
      <c r="GD4" vm="2771">
        <f ca="1"/>
        <v>83.01</v>
      </c>
      <c r="GE4" vm="2772">
        <f ca="1"/>
        <v>86.94</v>
      </c>
      <c r="GF4" vm="2773">
        <f ca="1"/>
        <v>86.4</v>
      </c>
      <c r="GG4" vm="2774">
        <f ca="1"/>
        <v>87.31</v>
      </c>
      <c r="GH4" vm="2775">
        <f ca="1"/>
        <v>85.79</v>
      </c>
      <c r="GI4" vm="2776">
        <f ca="1"/>
        <v>85.83</v>
      </c>
      <c r="GJ4" vm="2777">
        <f ca="1"/>
        <v>84.67</v>
      </c>
      <c r="GK4" vm="2778">
        <f ca="1"/>
        <v>84.09</v>
      </c>
      <c r="GL4" vm="2779">
        <f ca="1"/>
        <v>84.74</v>
      </c>
      <c r="GM4" vm="2780">
        <f ca="1"/>
        <v>84.82</v>
      </c>
      <c r="GN4" vm="2781">
        <f ca="1"/>
        <v>86.77</v>
      </c>
      <c r="GO4" vm="2782">
        <f ca="1"/>
        <v>87.77</v>
      </c>
      <c r="GP4" vm="2772">
        <f ca="1"/>
        <v>86.94</v>
      </c>
      <c r="GQ4" vm="2783">
        <f ca="1"/>
        <v>86.57</v>
      </c>
      <c r="GR4" vm="2781">
        <f ca="1"/>
        <v>86.77</v>
      </c>
      <c r="GS4" vm="2784">
        <f ca="1"/>
        <v>86.53</v>
      </c>
      <c r="GT4" vm="2785">
        <f ca="1"/>
        <v>85.14</v>
      </c>
      <c r="GU4" vm="2786">
        <f ca="1"/>
        <v>89.33</v>
      </c>
      <c r="GV4" vm="2787">
        <f ca="1"/>
        <v>89.045000000000002</v>
      </c>
      <c r="GW4" vm="2788">
        <f ca="1"/>
        <v>89.88</v>
      </c>
      <c r="GX4" vm="2789">
        <f ca="1"/>
        <v>90</v>
      </c>
      <c r="GY4" vm="2790">
        <f ca="1"/>
        <v>88.76</v>
      </c>
      <c r="GZ4" vm="2791">
        <f ca="1"/>
        <v>90.75</v>
      </c>
      <c r="HA4" vm="2792">
        <f ca="1"/>
        <v>89.4</v>
      </c>
      <c r="HB4" vm="2793">
        <f ca="1"/>
        <v>91.02</v>
      </c>
      <c r="HC4" vm="2794">
        <f ca="1"/>
        <v>91.3</v>
      </c>
      <c r="HD4" vm="2795">
        <f ca="1"/>
        <v>90.86</v>
      </c>
      <c r="HE4" vm="2796">
        <f ca="1"/>
        <v>85.45</v>
      </c>
      <c r="HF4" vm="2797">
        <f ca="1"/>
        <v>86.78</v>
      </c>
      <c r="HG4" vm="2798">
        <f ca="1"/>
        <v>87.13</v>
      </c>
      <c r="HH4" vm="2799">
        <f ca="1"/>
        <v>86.9</v>
      </c>
      <c r="HI4" vm="2800">
        <f ca="1"/>
        <v>88.25</v>
      </c>
      <c r="HJ4" vm="2801">
        <f ca="1"/>
        <v>88.14</v>
      </c>
      <c r="HK4" vm="2802">
        <f ca="1"/>
        <v>86.86</v>
      </c>
      <c r="HL4" vm="2803">
        <f ca="1"/>
        <v>85.43</v>
      </c>
      <c r="HM4" vm="2804">
        <f ca="1"/>
        <v>85.35</v>
      </c>
      <c r="HN4" vm="2805">
        <f ca="1"/>
        <v>86.18</v>
      </c>
      <c r="HO4" vm="2806">
        <f ca="1"/>
        <v>87.6</v>
      </c>
      <c r="HP4" vm="2807">
        <f ca="1"/>
        <v>89.53</v>
      </c>
      <c r="HQ4" vm="2808">
        <f ca="1"/>
        <v>87.97</v>
      </c>
      <c r="HR4" vm="2809">
        <f ca="1"/>
        <v>87.94</v>
      </c>
      <c r="HS4" vm="2810">
        <f ca="1"/>
        <v>83.36</v>
      </c>
      <c r="HT4" vm="2811">
        <f ca="1"/>
        <v>83.99</v>
      </c>
      <c r="HU4" vm="2812">
        <f ca="1"/>
        <v>87.18</v>
      </c>
      <c r="HV4" vm="2813">
        <f ca="1"/>
        <v>89.64</v>
      </c>
      <c r="HW4" vm="2814">
        <f ca="1"/>
        <v>88.92</v>
      </c>
      <c r="HX4" vm="2815">
        <f ca="1"/>
        <v>91.81</v>
      </c>
      <c r="HY4" vm="2816">
        <f ca="1"/>
        <v>89.77</v>
      </c>
      <c r="HZ4" vm="2817">
        <f ca="1"/>
        <v>89.85</v>
      </c>
      <c r="IA4" vm="2818">
        <f ca="1"/>
        <v>89.73</v>
      </c>
      <c r="IB4" vm="2819">
        <f ca="1"/>
        <v>89.11</v>
      </c>
      <c r="IC4" vm="2820">
        <f ca="1"/>
        <v>90.24</v>
      </c>
      <c r="ID4" vm="2821">
        <f ca="1"/>
        <v>88.19</v>
      </c>
      <c r="IE4" vm="2790">
        <f ca="1"/>
        <v>88.76</v>
      </c>
      <c r="IF4" vm="2822">
        <f ca="1"/>
        <v>89.57</v>
      </c>
      <c r="IG4" vm="2823">
        <f ca="1"/>
        <v>88.58</v>
      </c>
      <c r="IH4" vm="2824">
        <f ca="1"/>
        <v>89.51</v>
      </c>
      <c r="II4" vm="2825">
        <f ca="1"/>
        <v>77.724999999999994</v>
      </c>
      <c r="IJ4" vm="2826">
        <f ca="1"/>
        <v>79.2</v>
      </c>
      <c r="IK4" vm="2827">
        <f ca="1"/>
        <v>78.569999999999993</v>
      </c>
      <c r="IL4" vm="2745">
        <f ca="1"/>
        <v>77.31</v>
      </c>
      <c r="IM4" vm="2828">
        <f ca="1"/>
        <v>78.239999999999995</v>
      </c>
      <c r="IN4" vm="2829">
        <f ca="1"/>
        <v>76.209999999999994</v>
      </c>
      <c r="IO4" vm="2830">
        <f ca="1"/>
        <v>76.27</v>
      </c>
      <c r="IP4" vm="2831">
        <f ca="1"/>
        <v>76.59</v>
      </c>
      <c r="IQ4" vm="2832">
        <f ca="1"/>
        <v>77.97</v>
      </c>
      <c r="IR4" vm="2833">
        <f ca="1"/>
        <v>78.62</v>
      </c>
    </row>
    <row r="6" spans="1:252" x14ac:dyDescent="0.45">
      <c r="A6" t="str" cm="1">
        <f t="array" aca="1" ref="A6:F26" ca="1">_xlfn.STOCKHISTORY(A4&amp;":"&amp;B4,TODAY()-30,TODAY(),0,1,0,5,2,3,4,1)</f>
        <v>Date</v>
      </c>
      <c r="B6" t="str">
        <f ca="1"/>
        <v>Volume</v>
      </c>
      <c r="C6" t="str">
        <f ca="1"/>
        <v>Open</v>
      </c>
      <c r="D6" t="str">
        <f ca="1"/>
        <v>High</v>
      </c>
      <c r="E6" t="str">
        <f ca="1"/>
        <v>Low</v>
      </c>
      <c r="F6" t="str">
        <f ca="1"/>
        <v>Close</v>
      </c>
    </row>
    <row r="7" spans="1:252" x14ac:dyDescent="0.45">
      <c r="A7" vm="238">
        <f ca="1"/>
        <v>45678</v>
      </c>
      <c r="B7" vm="2834">
        <f ca="1"/>
        <v>12629343</v>
      </c>
      <c r="C7" vm="2835">
        <f ca="1"/>
        <v>92.21</v>
      </c>
      <c r="D7" vm="2835">
        <f ca="1"/>
        <v>92.21</v>
      </c>
      <c r="E7" vm="2836">
        <f ca="1"/>
        <v>89.39</v>
      </c>
      <c r="F7" vm="2816">
        <f ca="1"/>
        <v>89.77</v>
      </c>
    </row>
    <row r="8" spans="1:252" x14ac:dyDescent="0.45">
      <c r="A8" vm="239">
        <f ca="1"/>
        <v>45679</v>
      </c>
      <c r="B8" vm="2837">
        <f ca="1"/>
        <v>7345739</v>
      </c>
      <c r="C8" vm="2789">
        <f ca="1"/>
        <v>90</v>
      </c>
      <c r="D8" vm="2838">
        <f ca="1"/>
        <v>90.37</v>
      </c>
      <c r="E8" vm="2839">
        <f ca="1"/>
        <v>89.139799999999994</v>
      </c>
      <c r="F8" vm="2817">
        <f ca="1"/>
        <v>89.85</v>
      </c>
    </row>
    <row r="9" spans="1:252" x14ac:dyDescent="0.45">
      <c r="A9" vm="240">
        <f ca="1"/>
        <v>45680</v>
      </c>
      <c r="B9" vm="2840">
        <f ca="1"/>
        <v>7540610</v>
      </c>
      <c r="C9" vm="2841">
        <f ca="1"/>
        <v>89.76</v>
      </c>
      <c r="D9" vm="2842">
        <f ca="1"/>
        <v>89.78</v>
      </c>
      <c r="E9" vm="2843">
        <f ca="1"/>
        <v>88.24</v>
      </c>
      <c r="F9" vm="2818">
        <f ca="1"/>
        <v>89.73</v>
      </c>
    </row>
    <row r="10" spans="1:252" x14ac:dyDescent="0.45">
      <c r="A10" vm="241">
        <f ca="1"/>
        <v>45681</v>
      </c>
      <c r="B10" vm="2844">
        <f ca="1"/>
        <v>6004674</v>
      </c>
      <c r="C10" vm="2845">
        <f ca="1"/>
        <v>89.59</v>
      </c>
      <c r="D10" vm="2846">
        <f ca="1"/>
        <v>90.024000000000001</v>
      </c>
      <c r="E10" vm="2847">
        <f ca="1"/>
        <v>88.84</v>
      </c>
      <c r="F10" vm="2819">
        <f ca="1"/>
        <v>89.11</v>
      </c>
    </row>
    <row r="11" spans="1:252" x14ac:dyDescent="0.45">
      <c r="A11" vm="242">
        <f ca="1"/>
        <v>45684</v>
      </c>
      <c r="B11" vm="2848">
        <f ca="1"/>
        <v>6923826</v>
      </c>
      <c r="C11" vm="2849">
        <f ca="1"/>
        <v>87.545000000000002</v>
      </c>
      <c r="D11" vm="2850">
        <f ca="1"/>
        <v>90.29</v>
      </c>
      <c r="E11" vm="2851">
        <f ca="1"/>
        <v>87.39</v>
      </c>
      <c r="F11" vm="2820">
        <f ca="1"/>
        <v>90.24</v>
      </c>
    </row>
    <row r="12" spans="1:252" x14ac:dyDescent="0.45">
      <c r="A12" vm="243">
        <f ca="1"/>
        <v>45685</v>
      </c>
      <c r="B12" vm="2852">
        <f ca="1"/>
        <v>8665994</v>
      </c>
      <c r="C12" vm="2841">
        <f ca="1"/>
        <v>89.76</v>
      </c>
      <c r="D12" vm="2853">
        <f ca="1"/>
        <v>89.83</v>
      </c>
      <c r="E12" vm="2854">
        <f ca="1"/>
        <v>86.88</v>
      </c>
      <c r="F12" vm="2821">
        <f ca="1"/>
        <v>88.19</v>
      </c>
    </row>
    <row r="13" spans="1:252" x14ac:dyDescent="0.45">
      <c r="A13" vm="244">
        <f ca="1"/>
        <v>45686</v>
      </c>
      <c r="B13" vm="2855">
        <f ca="1"/>
        <v>5234468</v>
      </c>
      <c r="C13" vm="2856">
        <f ca="1"/>
        <v>88.17</v>
      </c>
      <c r="D13" vm="2857">
        <f ca="1"/>
        <v>89.415000000000006</v>
      </c>
      <c r="E13" vm="2856">
        <f ca="1"/>
        <v>88.17</v>
      </c>
      <c r="F13" vm="2790">
        <f ca="1"/>
        <v>88.76</v>
      </c>
    </row>
    <row r="14" spans="1:252" x14ac:dyDescent="0.45">
      <c r="A14" vm="245">
        <f ca="1"/>
        <v>45687</v>
      </c>
      <c r="B14" vm="2858">
        <f ca="1"/>
        <v>7708468</v>
      </c>
      <c r="C14" vm="2824">
        <f ca="1"/>
        <v>89.51</v>
      </c>
      <c r="D14" vm="2859">
        <f ca="1"/>
        <v>90.924999999999997</v>
      </c>
      <c r="E14" vm="2847">
        <f ca="1"/>
        <v>88.84</v>
      </c>
      <c r="F14" vm="2822">
        <f ca="1"/>
        <v>89.57</v>
      </c>
    </row>
    <row r="15" spans="1:252" x14ac:dyDescent="0.45">
      <c r="A15" vm="246">
        <f ca="1"/>
        <v>45688</v>
      </c>
      <c r="B15" vm="2860">
        <f ca="1"/>
        <v>8338934</v>
      </c>
      <c r="C15" vm="2822">
        <f ca="1"/>
        <v>89.57</v>
      </c>
      <c r="D15" vm="2861">
        <f ca="1"/>
        <v>90.4</v>
      </c>
      <c r="E15" vm="2862">
        <f ca="1"/>
        <v>88.54</v>
      </c>
      <c r="F15" vm="2823">
        <f ca="1"/>
        <v>88.58</v>
      </c>
    </row>
    <row r="16" spans="1:252" x14ac:dyDescent="0.45">
      <c r="A16" vm="247">
        <f ca="1"/>
        <v>45691</v>
      </c>
      <c r="B16" vm="2863">
        <f ca="1"/>
        <v>11215041</v>
      </c>
      <c r="C16" vm="2864">
        <f ca="1"/>
        <v>86.5</v>
      </c>
      <c r="D16" vm="2865">
        <f ca="1"/>
        <v>89.71</v>
      </c>
      <c r="E16" vm="2866">
        <f ca="1"/>
        <v>86</v>
      </c>
      <c r="F16" vm="2824">
        <f ca="1"/>
        <v>89.51</v>
      </c>
    </row>
    <row r="17" spans="1:6" x14ac:dyDescent="0.45">
      <c r="A17" vm="248">
        <f ca="1"/>
        <v>45692</v>
      </c>
      <c r="B17" vm="2867">
        <f ca="1"/>
        <v>58801889</v>
      </c>
      <c r="C17" vm="2868">
        <f ca="1"/>
        <v>82.26</v>
      </c>
      <c r="D17" vm="2869">
        <f ca="1"/>
        <v>82.69</v>
      </c>
      <c r="E17" vm="2870">
        <f ca="1"/>
        <v>77.38</v>
      </c>
      <c r="F17" vm="2825">
        <f ca="1"/>
        <v>77.724999999999994</v>
      </c>
    </row>
    <row r="18" spans="1:6" x14ac:dyDescent="0.45">
      <c r="A18" vm="249">
        <f ca="1"/>
        <v>45693</v>
      </c>
      <c r="B18" vm="2871">
        <f ca="1"/>
        <v>23646046</v>
      </c>
      <c r="C18" vm="2872">
        <f ca="1"/>
        <v>78.209999999999994</v>
      </c>
      <c r="D18" vm="2873">
        <f ca="1"/>
        <v>79.5</v>
      </c>
      <c r="E18" vm="2737">
        <f ca="1"/>
        <v>77.67</v>
      </c>
      <c r="F18" vm="2826">
        <f ca="1"/>
        <v>79.2</v>
      </c>
    </row>
    <row r="19" spans="1:6" x14ac:dyDescent="0.45">
      <c r="A19" vm="250">
        <f ca="1"/>
        <v>45694</v>
      </c>
      <c r="B19" vm="2874">
        <f ca="1"/>
        <v>14440462</v>
      </c>
      <c r="C19" vm="2875">
        <f ca="1"/>
        <v>79.680000000000007</v>
      </c>
      <c r="D19" vm="2876">
        <f ca="1"/>
        <v>79.739999999999995</v>
      </c>
      <c r="E19" vm="2877">
        <f ca="1"/>
        <v>78.11</v>
      </c>
      <c r="F19" vm="2827">
        <f ca="1"/>
        <v>78.569999999999993</v>
      </c>
    </row>
    <row r="20" spans="1:6" x14ac:dyDescent="0.45">
      <c r="A20" vm="251">
        <f ca="1"/>
        <v>45695</v>
      </c>
      <c r="B20" vm="2878">
        <f ca="1"/>
        <v>13597269</v>
      </c>
      <c r="C20" vm="2879">
        <f ca="1"/>
        <v>79</v>
      </c>
      <c r="D20" vm="2880">
        <f ca="1"/>
        <v>79.489999999999995</v>
      </c>
      <c r="E20" vm="2881">
        <f ca="1"/>
        <v>77.23</v>
      </c>
      <c r="F20" vm="2745">
        <f ca="1"/>
        <v>77.31</v>
      </c>
    </row>
    <row r="21" spans="1:6" x14ac:dyDescent="0.45">
      <c r="A21" vm="252">
        <f ca="1"/>
        <v>45698</v>
      </c>
      <c r="B21" vm="2882">
        <f ca="1"/>
        <v>11815591</v>
      </c>
      <c r="C21" vm="2883">
        <f ca="1"/>
        <v>78.16</v>
      </c>
      <c r="D21" vm="2884">
        <f ca="1"/>
        <v>78.92</v>
      </c>
      <c r="E21" vm="2885">
        <f ca="1"/>
        <v>77.61</v>
      </c>
      <c r="F21" vm="2828">
        <f ca="1"/>
        <v>78.239999999999995</v>
      </c>
    </row>
    <row r="22" spans="1:6" x14ac:dyDescent="0.45">
      <c r="A22" vm="253">
        <f ca="1"/>
        <v>45699</v>
      </c>
      <c r="B22" vm="2886">
        <f ca="1"/>
        <v>15769395</v>
      </c>
      <c r="C22" vm="2887">
        <f ca="1"/>
        <v>77.814999999999998</v>
      </c>
      <c r="D22" vm="2888">
        <f ca="1"/>
        <v>77.849999999999994</v>
      </c>
      <c r="E22" vm="2889">
        <f ca="1"/>
        <v>76.040000000000006</v>
      </c>
      <c r="F22" vm="2829">
        <f ca="1"/>
        <v>76.209999999999994</v>
      </c>
    </row>
    <row r="23" spans="1:6" x14ac:dyDescent="0.45">
      <c r="A23" vm="254">
        <f ca="1"/>
        <v>45700</v>
      </c>
      <c r="B23" vm="2890">
        <f ca="1"/>
        <v>11782529</v>
      </c>
      <c r="C23" vm="2891">
        <f ca="1"/>
        <v>75.42</v>
      </c>
      <c r="D23" vm="2892">
        <f ca="1"/>
        <v>76.849999999999994</v>
      </c>
      <c r="E23" vm="2893">
        <f ca="1"/>
        <v>75.3</v>
      </c>
      <c r="F23" vm="2830">
        <f ca="1"/>
        <v>76.27</v>
      </c>
    </row>
    <row r="24" spans="1:6" x14ac:dyDescent="0.45">
      <c r="A24" vm="255">
        <f ca="1"/>
        <v>45701</v>
      </c>
      <c r="B24" vm="2894">
        <f ca="1"/>
        <v>9958597</v>
      </c>
      <c r="C24" vm="2895">
        <f ca="1"/>
        <v>76.37</v>
      </c>
      <c r="D24" vm="2896">
        <f ca="1"/>
        <v>76.924999999999997</v>
      </c>
      <c r="E24" vm="2897">
        <f ca="1"/>
        <v>75.73</v>
      </c>
      <c r="F24" vm="2831">
        <f ca="1"/>
        <v>76.59</v>
      </c>
    </row>
    <row r="25" spans="1:6" x14ac:dyDescent="0.45">
      <c r="A25" vm="256">
        <f ca="1"/>
        <v>45702</v>
      </c>
      <c r="B25" vm="2898">
        <f ca="1"/>
        <v>10504560</v>
      </c>
      <c r="C25" vm="2899">
        <f ca="1"/>
        <v>76.900000000000006</v>
      </c>
      <c r="D25" vm="2900">
        <f ca="1"/>
        <v>78.33</v>
      </c>
      <c r="E25" vm="2901">
        <f ca="1"/>
        <v>76.63</v>
      </c>
      <c r="F25" vm="2832">
        <f ca="1"/>
        <v>77.97</v>
      </c>
    </row>
    <row r="26" spans="1:6" x14ac:dyDescent="0.45">
      <c r="A26" vm="257">
        <f ca="1"/>
        <v>45706</v>
      </c>
      <c r="B26" vm="2902">
        <f ca="1"/>
        <v>11281243</v>
      </c>
      <c r="C26" vm="2903">
        <f ca="1"/>
        <v>78.2</v>
      </c>
      <c r="D26" vm="2904">
        <f ca="1"/>
        <v>78.760000000000005</v>
      </c>
      <c r="E26" vm="2905">
        <f ca="1"/>
        <v>77.500600000000006</v>
      </c>
      <c r="F26" vm="2833">
        <f ca="1"/>
        <v>78.62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AA5EF-7316-48B2-83E5-2FCBDCA4D78A}">
  <dimension ref="A1:IR26"/>
  <sheetViews>
    <sheetView zoomScale="89" workbookViewId="0">
      <selection activeCell="IM23" sqref="IM23"/>
    </sheetView>
  </sheetViews>
  <sheetFormatPr defaultRowHeight="14.25" x14ac:dyDescent="0.45"/>
  <cols>
    <col min="1" max="1" width="11.59765625" bestFit="1" customWidth="1"/>
    <col min="3" max="6" width="10.73046875" bestFit="1" customWidth="1"/>
    <col min="8" max="10" width="9.19921875" bestFit="1" customWidth="1"/>
    <col min="11" max="13" width="9.1328125" bestFit="1" customWidth="1"/>
  </cols>
  <sheetData>
    <row r="1" spans="1:252" x14ac:dyDescent="0.45">
      <c r="A1" s="28" t="s">
        <v>1</v>
      </c>
      <c r="B1" t="e" vm="1955">
        <v>#VALUE!</v>
      </c>
    </row>
    <row r="3" spans="1:252" x14ac:dyDescent="0.45">
      <c r="A3" s="28" t="s">
        <v>21</v>
      </c>
      <c r="B3" s="28" t="s">
        <v>2</v>
      </c>
      <c r="C3" cm="1" vm="8">
        <f t="array" aca="1" ref="C3:IR4" ca="1">TRANSPOSE(_xlfn.STOCKHISTORY(A4&amp;":"&amp;B4,TODAY()-365,TODAY(),0,0))</f>
        <v>45342</v>
      </c>
      <c r="D3" vm="9">
        <f ca="1"/>
        <v>45343</v>
      </c>
      <c r="E3" vm="10">
        <f ca="1"/>
        <v>45344</v>
      </c>
      <c r="F3" vm="11">
        <f ca="1"/>
        <v>45345</v>
      </c>
      <c r="G3" vm="12">
        <f ca="1"/>
        <v>45348</v>
      </c>
      <c r="H3" vm="13">
        <f ca="1"/>
        <v>45349</v>
      </c>
      <c r="I3" vm="14">
        <f ca="1"/>
        <v>45350</v>
      </c>
      <c r="J3" vm="15">
        <f ca="1"/>
        <v>45351</v>
      </c>
      <c r="K3" vm="16">
        <f ca="1"/>
        <v>45352</v>
      </c>
      <c r="L3" vm="17">
        <f ca="1"/>
        <v>45355</v>
      </c>
      <c r="M3" vm="18">
        <f ca="1"/>
        <v>45356</v>
      </c>
      <c r="N3" vm="19">
        <f ca="1"/>
        <v>45357</v>
      </c>
      <c r="O3" vm="20">
        <f ca="1"/>
        <v>45358</v>
      </c>
      <c r="P3" vm="21">
        <f ca="1"/>
        <v>45359</v>
      </c>
      <c r="Q3" vm="22">
        <f ca="1"/>
        <v>45362</v>
      </c>
      <c r="R3" vm="23">
        <f ca="1"/>
        <v>45363</v>
      </c>
      <c r="S3" vm="24">
        <f ca="1"/>
        <v>45364</v>
      </c>
      <c r="T3" vm="25">
        <f ca="1"/>
        <v>45365</v>
      </c>
      <c r="U3" vm="26">
        <f ca="1"/>
        <v>45366</v>
      </c>
      <c r="V3" vm="27">
        <f ca="1"/>
        <v>45369</v>
      </c>
      <c r="W3" vm="28">
        <f ca="1"/>
        <v>45370</v>
      </c>
      <c r="X3" vm="29">
        <f ca="1"/>
        <v>45371</v>
      </c>
      <c r="Y3" vm="30">
        <f ca="1"/>
        <v>45372</v>
      </c>
      <c r="Z3" vm="31">
        <f ca="1"/>
        <v>45373</v>
      </c>
      <c r="AA3" vm="32">
        <f ca="1"/>
        <v>45376</v>
      </c>
      <c r="AB3" vm="33">
        <f ca="1"/>
        <v>45377</v>
      </c>
      <c r="AC3" vm="34">
        <f ca="1"/>
        <v>45378</v>
      </c>
      <c r="AD3" vm="35">
        <f ca="1"/>
        <v>45379</v>
      </c>
      <c r="AE3" vm="36">
        <f ca="1"/>
        <v>45383</v>
      </c>
      <c r="AF3" vm="37">
        <f ca="1"/>
        <v>45384</v>
      </c>
      <c r="AG3" vm="38">
        <f ca="1"/>
        <v>45385</v>
      </c>
      <c r="AH3" vm="39">
        <f ca="1"/>
        <v>45386</v>
      </c>
      <c r="AI3" vm="40">
        <f ca="1"/>
        <v>45387</v>
      </c>
      <c r="AJ3" vm="41">
        <f ca="1"/>
        <v>45390</v>
      </c>
      <c r="AK3" vm="42">
        <f ca="1"/>
        <v>45391</v>
      </c>
      <c r="AL3" vm="43">
        <f ca="1"/>
        <v>45392</v>
      </c>
      <c r="AM3" vm="44">
        <f ca="1"/>
        <v>45393</v>
      </c>
      <c r="AN3" vm="45">
        <f ca="1"/>
        <v>45394</v>
      </c>
      <c r="AO3" vm="46">
        <f ca="1"/>
        <v>45397</v>
      </c>
      <c r="AP3" vm="47">
        <f ca="1"/>
        <v>45398</v>
      </c>
      <c r="AQ3" vm="48">
        <f ca="1"/>
        <v>45399</v>
      </c>
      <c r="AR3" vm="49">
        <f ca="1"/>
        <v>45400</v>
      </c>
      <c r="AS3" vm="50">
        <f ca="1"/>
        <v>45401</v>
      </c>
      <c r="AT3" vm="51">
        <f ca="1"/>
        <v>45404</v>
      </c>
      <c r="AU3" vm="52">
        <f ca="1"/>
        <v>45405</v>
      </c>
      <c r="AV3" vm="53">
        <f ca="1"/>
        <v>45406</v>
      </c>
      <c r="AW3" vm="54">
        <f ca="1"/>
        <v>45407</v>
      </c>
      <c r="AX3" vm="55">
        <f ca="1"/>
        <v>45408</v>
      </c>
      <c r="AY3" vm="56">
        <f ca="1"/>
        <v>45411</v>
      </c>
      <c r="AZ3" vm="57">
        <f ca="1"/>
        <v>45412</v>
      </c>
      <c r="BA3" vm="58">
        <f ca="1"/>
        <v>45413</v>
      </c>
      <c r="BB3" vm="59">
        <f ca="1"/>
        <v>45414</v>
      </c>
      <c r="BC3" vm="60">
        <f ca="1"/>
        <v>45415</v>
      </c>
      <c r="BD3" vm="61">
        <f ca="1"/>
        <v>45418</v>
      </c>
      <c r="BE3" vm="62">
        <f ca="1"/>
        <v>45419</v>
      </c>
      <c r="BF3" vm="63">
        <f ca="1"/>
        <v>45420</v>
      </c>
      <c r="BG3" vm="64">
        <f ca="1"/>
        <v>45421</v>
      </c>
      <c r="BH3" vm="65">
        <f ca="1"/>
        <v>45422</v>
      </c>
      <c r="BI3" vm="66">
        <f ca="1"/>
        <v>45425</v>
      </c>
      <c r="BJ3" vm="67">
        <f ca="1"/>
        <v>45426</v>
      </c>
      <c r="BK3" vm="68">
        <f ca="1"/>
        <v>45427</v>
      </c>
      <c r="BL3" vm="69">
        <f ca="1"/>
        <v>45428</v>
      </c>
      <c r="BM3" vm="70">
        <f ca="1"/>
        <v>45429</v>
      </c>
      <c r="BN3" vm="71">
        <f ca="1"/>
        <v>45432</v>
      </c>
      <c r="BO3" vm="72">
        <f ca="1"/>
        <v>45433</v>
      </c>
      <c r="BP3" vm="73">
        <f ca="1"/>
        <v>45434</v>
      </c>
      <c r="BQ3" vm="74">
        <f ca="1"/>
        <v>45435</v>
      </c>
      <c r="BR3" vm="75">
        <f ca="1"/>
        <v>45436</v>
      </c>
      <c r="BS3" vm="76">
        <f ca="1"/>
        <v>45440</v>
      </c>
      <c r="BT3" vm="77">
        <f ca="1"/>
        <v>45441</v>
      </c>
      <c r="BU3" vm="78">
        <f ca="1"/>
        <v>45442</v>
      </c>
      <c r="BV3" vm="79">
        <f ca="1"/>
        <v>45443</v>
      </c>
      <c r="BW3" vm="80">
        <f ca="1"/>
        <v>45446</v>
      </c>
      <c r="BX3" vm="81">
        <f ca="1"/>
        <v>45447</v>
      </c>
      <c r="BY3" vm="82">
        <f ca="1"/>
        <v>45448</v>
      </c>
      <c r="BZ3" vm="83">
        <f ca="1"/>
        <v>45449</v>
      </c>
      <c r="CA3" vm="84">
        <f ca="1"/>
        <v>45450</v>
      </c>
      <c r="CB3" vm="85">
        <f ca="1"/>
        <v>45453</v>
      </c>
      <c r="CC3" vm="86">
        <f ca="1"/>
        <v>45454</v>
      </c>
      <c r="CD3" vm="87">
        <f ca="1"/>
        <v>45455</v>
      </c>
      <c r="CE3" vm="88">
        <f ca="1"/>
        <v>45456</v>
      </c>
      <c r="CF3" vm="89">
        <f ca="1"/>
        <v>45457</v>
      </c>
      <c r="CG3" vm="90">
        <f ca="1"/>
        <v>45460</v>
      </c>
      <c r="CH3" vm="91">
        <f ca="1"/>
        <v>45461</v>
      </c>
      <c r="CI3" vm="92">
        <f ca="1"/>
        <v>45463</v>
      </c>
      <c r="CJ3" vm="93">
        <f ca="1"/>
        <v>45464</v>
      </c>
      <c r="CK3" vm="94">
        <f ca="1"/>
        <v>45467</v>
      </c>
      <c r="CL3" vm="95">
        <f ca="1"/>
        <v>45468</v>
      </c>
      <c r="CM3" vm="96">
        <f ca="1"/>
        <v>45469</v>
      </c>
      <c r="CN3" vm="97">
        <f ca="1"/>
        <v>45470</v>
      </c>
      <c r="CO3" vm="98">
        <f ca="1"/>
        <v>45471</v>
      </c>
      <c r="CP3" vm="99">
        <f ca="1"/>
        <v>45474</v>
      </c>
      <c r="CQ3" vm="100">
        <f ca="1"/>
        <v>45475</v>
      </c>
      <c r="CR3" vm="101">
        <f ca="1"/>
        <v>45476</v>
      </c>
      <c r="CS3" vm="102">
        <f ca="1"/>
        <v>45478</v>
      </c>
      <c r="CT3" vm="103">
        <f ca="1"/>
        <v>45481</v>
      </c>
      <c r="CU3" vm="104">
        <f ca="1"/>
        <v>45482</v>
      </c>
      <c r="CV3" vm="105">
        <f ca="1"/>
        <v>45483</v>
      </c>
      <c r="CW3" vm="106">
        <f ca="1"/>
        <v>45484</v>
      </c>
      <c r="CX3" vm="107">
        <f ca="1"/>
        <v>45485</v>
      </c>
      <c r="CY3" vm="108">
        <f ca="1"/>
        <v>45488</v>
      </c>
      <c r="CZ3" vm="109">
        <f ca="1"/>
        <v>45489</v>
      </c>
      <c r="DA3" vm="110">
        <f ca="1"/>
        <v>45490</v>
      </c>
      <c r="DB3" vm="111">
        <f ca="1"/>
        <v>45491</v>
      </c>
      <c r="DC3" vm="112">
        <f ca="1"/>
        <v>45492</v>
      </c>
      <c r="DD3" vm="113">
        <f ca="1"/>
        <v>45495</v>
      </c>
      <c r="DE3" vm="114">
        <f ca="1"/>
        <v>45496</v>
      </c>
      <c r="DF3" vm="115">
        <f ca="1"/>
        <v>45497</v>
      </c>
      <c r="DG3" vm="116">
        <f ca="1"/>
        <v>45498</v>
      </c>
      <c r="DH3" vm="117">
        <f ca="1"/>
        <v>45499</v>
      </c>
      <c r="DI3" vm="118">
        <f ca="1"/>
        <v>45502</v>
      </c>
      <c r="DJ3" vm="119">
        <f ca="1"/>
        <v>45503</v>
      </c>
      <c r="DK3" vm="120">
        <f ca="1"/>
        <v>45504</v>
      </c>
      <c r="DL3" vm="121">
        <f ca="1"/>
        <v>45505</v>
      </c>
      <c r="DM3" vm="122">
        <f ca="1"/>
        <v>45506</v>
      </c>
      <c r="DN3" vm="123">
        <f ca="1"/>
        <v>45509</v>
      </c>
      <c r="DO3" vm="124">
        <f ca="1"/>
        <v>45510</v>
      </c>
      <c r="DP3" vm="125">
        <f ca="1"/>
        <v>45511</v>
      </c>
      <c r="DQ3" vm="126">
        <f ca="1"/>
        <v>45512</v>
      </c>
      <c r="DR3" vm="127">
        <f ca="1"/>
        <v>45513</v>
      </c>
      <c r="DS3" vm="128">
        <f ca="1"/>
        <v>45516</v>
      </c>
      <c r="DT3" vm="129">
        <f ca="1"/>
        <v>45517</v>
      </c>
      <c r="DU3" vm="130">
        <f ca="1"/>
        <v>45518</v>
      </c>
      <c r="DV3" vm="131">
        <f ca="1"/>
        <v>45519</v>
      </c>
      <c r="DW3" vm="132">
        <f ca="1"/>
        <v>45520</v>
      </c>
      <c r="DX3" vm="133">
        <f ca="1"/>
        <v>45523</v>
      </c>
      <c r="DY3" vm="134">
        <f ca="1"/>
        <v>45524</v>
      </c>
      <c r="DZ3" vm="135">
        <f ca="1"/>
        <v>45525</v>
      </c>
      <c r="EA3" vm="136">
        <f ca="1"/>
        <v>45526</v>
      </c>
      <c r="EB3" vm="137">
        <f ca="1"/>
        <v>45527</v>
      </c>
      <c r="EC3" vm="138">
        <f ca="1"/>
        <v>45530</v>
      </c>
      <c r="ED3" vm="139">
        <f ca="1"/>
        <v>45531</v>
      </c>
      <c r="EE3" vm="140">
        <f ca="1"/>
        <v>45532</v>
      </c>
      <c r="EF3" vm="141">
        <f ca="1"/>
        <v>45533</v>
      </c>
      <c r="EG3" vm="142">
        <f ca="1"/>
        <v>45534</v>
      </c>
      <c r="EH3" vm="143">
        <f ca="1"/>
        <v>45538</v>
      </c>
      <c r="EI3" vm="144">
        <f ca="1"/>
        <v>45539</v>
      </c>
      <c r="EJ3" vm="145">
        <f ca="1"/>
        <v>45540</v>
      </c>
      <c r="EK3" vm="146">
        <f ca="1"/>
        <v>45541</v>
      </c>
      <c r="EL3" vm="147">
        <f ca="1"/>
        <v>45544</v>
      </c>
      <c r="EM3" vm="148">
        <f ca="1"/>
        <v>45545</v>
      </c>
      <c r="EN3" vm="149">
        <f ca="1"/>
        <v>45546</v>
      </c>
      <c r="EO3" vm="150">
        <f ca="1"/>
        <v>45547</v>
      </c>
      <c r="EP3" vm="151">
        <f ca="1"/>
        <v>45548</v>
      </c>
      <c r="EQ3" vm="152">
        <f ca="1"/>
        <v>45551</v>
      </c>
      <c r="ER3" vm="153">
        <f ca="1"/>
        <v>45552</v>
      </c>
      <c r="ES3" vm="154">
        <f ca="1"/>
        <v>45553</v>
      </c>
      <c r="ET3" vm="155">
        <f ca="1"/>
        <v>45554</v>
      </c>
      <c r="EU3" vm="156">
        <f ca="1"/>
        <v>45555</v>
      </c>
      <c r="EV3" vm="157">
        <f ca="1"/>
        <v>45558</v>
      </c>
      <c r="EW3" vm="158">
        <f ca="1"/>
        <v>45559</v>
      </c>
      <c r="EX3" vm="159">
        <f ca="1"/>
        <v>45560</v>
      </c>
      <c r="EY3" vm="160">
        <f ca="1"/>
        <v>45561</v>
      </c>
      <c r="EZ3" vm="161">
        <f ca="1"/>
        <v>45562</v>
      </c>
      <c r="FA3" vm="162">
        <f ca="1"/>
        <v>45565</v>
      </c>
      <c r="FB3" vm="163">
        <f ca="1"/>
        <v>45566</v>
      </c>
      <c r="FC3" vm="164">
        <f ca="1"/>
        <v>45567</v>
      </c>
      <c r="FD3" vm="165">
        <f ca="1"/>
        <v>45568</v>
      </c>
      <c r="FE3" vm="166">
        <f ca="1"/>
        <v>45569</v>
      </c>
      <c r="FF3" vm="167">
        <f ca="1"/>
        <v>45572</v>
      </c>
      <c r="FG3" vm="168">
        <f ca="1"/>
        <v>45573</v>
      </c>
      <c r="FH3" vm="169">
        <f ca="1"/>
        <v>45574</v>
      </c>
      <c r="FI3" vm="170">
        <f ca="1"/>
        <v>45575</v>
      </c>
      <c r="FJ3" vm="171">
        <f ca="1"/>
        <v>45576</v>
      </c>
      <c r="FK3" vm="172">
        <f ca="1"/>
        <v>45579</v>
      </c>
      <c r="FL3" vm="173">
        <f ca="1"/>
        <v>45580</v>
      </c>
      <c r="FM3" vm="174">
        <f ca="1"/>
        <v>45581</v>
      </c>
      <c r="FN3" vm="175">
        <f ca="1"/>
        <v>45582</v>
      </c>
      <c r="FO3" vm="176">
        <f ca="1"/>
        <v>45583</v>
      </c>
      <c r="FP3" vm="177">
        <f ca="1"/>
        <v>45586</v>
      </c>
      <c r="FQ3" vm="178">
        <f ca="1"/>
        <v>45587</v>
      </c>
      <c r="FR3" vm="179">
        <f ca="1"/>
        <v>45588</v>
      </c>
      <c r="FS3" vm="180">
        <f ca="1"/>
        <v>45589</v>
      </c>
      <c r="FT3" vm="181">
        <f ca="1"/>
        <v>45590</v>
      </c>
      <c r="FU3" vm="182">
        <f ca="1"/>
        <v>45593</v>
      </c>
      <c r="FV3" vm="183">
        <f ca="1"/>
        <v>45594</v>
      </c>
      <c r="FW3" vm="184">
        <f ca="1"/>
        <v>45595</v>
      </c>
      <c r="FX3" vm="185">
        <f ca="1"/>
        <v>45596</v>
      </c>
      <c r="FY3" vm="186">
        <f ca="1"/>
        <v>45597</v>
      </c>
      <c r="FZ3" vm="187">
        <f ca="1"/>
        <v>45600</v>
      </c>
      <c r="GA3" vm="188">
        <f ca="1"/>
        <v>45601</v>
      </c>
      <c r="GB3" vm="189">
        <f ca="1"/>
        <v>45602</v>
      </c>
      <c r="GC3" vm="190">
        <f ca="1"/>
        <v>45603</v>
      </c>
      <c r="GD3" vm="191">
        <f ca="1"/>
        <v>45604</v>
      </c>
      <c r="GE3" vm="192">
        <f ca="1"/>
        <v>45607</v>
      </c>
      <c r="GF3" vm="193">
        <f ca="1"/>
        <v>45608</v>
      </c>
      <c r="GG3" vm="194">
        <f ca="1"/>
        <v>45609</v>
      </c>
      <c r="GH3" vm="195">
        <f ca="1"/>
        <v>45610</v>
      </c>
      <c r="GI3" vm="196">
        <f ca="1"/>
        <v>45611</v>
      </c>
      <c r="GJ3" vm="197">
        <f ca="1"/>
        <v>45614</v>
      </c>
      <c r="GK3" vm="198">
        <f ca="1"/>
        <v>45615</v>
      </c>
      <c r="GL3" vm="199">
        <f ca="1"/>
        <v>45616</v>
      </c>
      <c r="GM3" vm="200">
        <f ca="1"/>
        <v>45617</v>
      </c>
      <c r="GN3" vm="201">
        <f ca="1"/>
        <v>45618</v>
      </c>
      <c r="GO3" vm="202">
        <f ca="1"/>
        <v>45621</v>
      </c>
      <c r="GP3" vm="203">
        <f ca="1"/>
        <v>45622</v>
      </c>
      <c r="GQ3" vm="204">
        <f ca="1"/>
        <v>45623</v>
      </c>
      <c r="GR3" vm="205">
        <f ca="1"/>
        <v>45625</v>
      </c>
      <c r="GS3" vm="206">
        <f ca="1"/>
        <v>45628</v>
      </c>
      <c r="GT3" vm="207">
        <f ca="1"/>
        <v>45629</v>
      </c>
      <c r="GU3" vm="208">
        <f ca="1"/>
        <v>45630</v>
      </c>
      <c r="GV3" vm="209">
        <f ca="1"/>
        <v>45631</v>
      </c>
      <c r="GW3" vm="210">
        <f ca="1"/>
        <v>45632</v>
      </c>
      <c r="GX3" vm="211">
        <f ca="1"/>
        <v>45635</v>
      </c>
      <c r="GY3" vm="212">
        <f ca="1"/>
        <v>45636</v>
      </c>
      <c r="GZ3" vm="213">
        <f ca="1"/>
        <v>45637</v>
      </c>
      <c r="HA3" vm="214">
        <f ca="1"/>
        <v>45638</v>
      </c>
      <c r="HB3" vm="215">
        <f ca="1"/>
        <v>45639</v>
      </c>
      <c r="HC3" vm="216">
        <f ca="1"/>
        <v>45642</v>
      </c>
      <c r="HD3" vm="217">
        <f ca="1"/>
        <v>45643</v>
      </c>
      <c r="HE3" vm="218">
        <f ca="1"/>
        <v>45644</v>
      </c>
      <c r="HF3" vm="219">
        <f ca="1"/>
        <v>45645</v>
      </c>
      <c r="HG3" vm="220">
        <f ca="1"/>
        <v>45646</v>
      </c>
      <c r="HH3" vm="221">
        <f ca="1"/>
        <v>45649</v>
      </c>
      <c r="HI3" vm="222">
        <f ca="1"/>
        <v>45650</v>
      </c>
      <c r="HJ3" vm="223">
        <f ca="1"/>
        <v>45652</v>
      </c>
      <c r="HK3" vm="224">
        <f ca="1"/>
        <v>45653</v>
      </c>
      <c r="HL3" vm="225">
        <f ca="1"/>
        <v>45656</v>
      </c>
      <c r="HM3" vm="226">
        <f ca="1"/>
        <v>45657</v>
      </c>
      <c r="HN3" vm="227">
        <f ca="1"/>
        <v>45659</v>
      </c>
      <c r="HO3" vm="228">
        <f ca="1"/>
        <v>45660</v>
      </c>
      <c r="HP3" vm="229">
        <f ca="1"/>
        <v>45663</v>
      </c>
      <c r="HQ3" vm="230">
        <f ca="1"/>
        <v>45664</v>
      </c>
      <c r="HR3" vm="231">
        <f ca="1"/>
        <v>45665</v>
      </c>
      <c r="HS3" vm="232">
        <f ca="1"/>
        <v>45667</v>
      </c>
      <c r="HT3" vm="233">
        <f ca="1"/>
        <v>45670</v>
      </c>
      <c r="HU3" vm="234">
        <f ca="1"/>
        <v>45671</v>
      </c>
      <c r="HV3" vm="235">
        <f ca="1"/>
        <v>45672</v>
      </c>
      <c r="HW3" vm="236">
        <f ca="1"/>
        <v>45673</v>
      </c>
      <c r="HX3" vm="237">
        <f ca="1"/>
        <v>45674</v>
      </c>
      <c r="HY3" vm="238">
        <f ca="1"/>
        <v>45678</v>
      </c>
      <c r="HZ3" vm="239">
        <f ca="1"/>
        <v>45679</v>
      </c>
      <c r="IA3" vm="240">
        <f ca="1"/>
        <v>45680</v>
      </c>
      <c r="IB3" vm="241">
        <f ca="1"/>
        <v>45681</v>
      </c>
      <c r="IC3" vm="242">
        <f ca="1"/>
        <v>45684</v>
      </c>
      <c r="ID3" vm="243">
        <f ca="1"/>
        <v>45685</v>
      </c>
      <c r="IE3" vm="244">
        <f ca="1"/>
        <v>45686</v>
      </c>
      <c r="IF3" vm="245">
        <f ca="1"/>
        <v>45687</v>
      </c>
      <c r="IG3" vm="246">
        <f ca="1"/>
        <v>45688</v>
      </c>
      <c r="IH3" vm="247">
        <f ca="1"/>
        <v>45691</v>
      </c>
      <c r="II3" vm="248">
        <f ca="1"/>
        <v>45692</v>
      </c>
      <c r="IJ3" vm="249">
        <f ca="1"/>
        <v>45693</v>
      </c>
      <c r="IK3" vm="250">
        <f ca="1"/>
        <v>45694</v>
      </c>
      <c r="IL3" vm="251">
        <f ca="1"/>
        <v>45695</v>
      </c>
      <c r="IM3" vm="252">
        <f ca="1"/>
        <v>45698</v>
      </c>
      <c r="IN3" vm="253">
        <f ca="1"/>
        <v>45699</v>
      </c>
      <c r="IO3" vm="254">
        <f ca="1"/>
        <v>45700</v>
      </c>
      <c r="IP3" vm="255">
        <f ca="1"/>
        <v>45701</v>
      </c>
      <c r="IQ3" vm="256">
        <f ca="1"/>
        <v>45702</v>
      </c>
      <c r="IR3" vm="257">
        <f ca="1"/>
        <v>45706</v>
      </c>
    </row>
    <row r="4" spans="1:252" x14ac:dyDescent="0.45">
      <c r="A4" t="s">
        <v>27</v>
      </c>
      <c r="B4" t="s">
        <v>31</v>
      </c>
      <c r="C4" vm="2906">
        <f ca="1"/>
        <v>48.28</v>
      </c>
      <c r="D4" vm="2907">
        <f ca="1"/>
        <v>48.48</v>
      </c>
      <c r="E4" vm="2908">
        <f ca="1"/>
        <v>48.57</v>
      </c>
      <c r="F4" vm="2909">
        <f ca="1"/>
        <v>48.86</v>
      </c>
      <c r="G4" vm="2910">
        <f ca="1"/>
        <v>48.4</v>
      </c>
      <c r="H4" vm="2911">
        <f ca="1"/>
        <v>48.31</v>
      </c>
      <c r="I4" vm="2912">
        <f ca="1"/>
        <v>48.06</v>
      </c>
      <c r="J4" vm="2913">
        <f ca="1"/>
        <v>48.37</v>
      </c>
      <c r="K4" vm="2910">
        <f ca="1"/>
        <v>48.4</v>
      </c>
      <c r="L4" vm="2914">
        <f ca="1"/>
        <v>49.13</v>
      </c>
      <c r="M4" vm="2915">
        <f ca="1"/>
        <v>48.95</v>
      </c>
      <c r="N4" vm="2916">
        <f ca="1"/>
        <v>49.17</v>
      </c>
      <c r="O4" vm="2917">
        <f ca="1"/>
        <v>48.9</v>
      </c>
      <c r="P4" vm="2918">
        <f ca="1"/>
        <v>49.5</v>
      </c>
      <c r="Q4" vm="2919">
        <f ca="1"/>
        <v>50.22</v>
      </c>
      <c r="R4" vm="2920">
        <f ca="1"/>
        <v>50.07</v>
      </c>
      <c r="S4" vm="2921">
        <f ca="1"/>
        <v>50.11</v>
      </c>
      <c r="T4" vm="2922">
        <f ca="1"/>
        <v>49.79</v>
      </c>
      <c r="U4" vm="2923">
        <f ca="1"/>
        <v>48.93</v>
      </c>
      <c r="V4" vm="2924">
        <f ca="1"/>
        <v>49.27</v>
      </c>
      <c r="W4" vm="2925">
        <f ca="1"/>
        <v>49.14</v>
      </c>
      <c r="X4" vm="2926">
        <f ca="1"/>
        <v>49.55</v>
      </c>
      <c r="Y4" vm="2927">
        <f ca="1"/>
        <v>49.88</v>
      </c>
      <c r="Z4" vm="2928">
        <f ca="1"/>
        <v>49.78</v>
      </c>
      <c r="AA4" vm="2929">
        <f ca="1"/>
        <v>49.68</v>
      </c>
      <c r="AB4" vm="2926">
        <f ca="1"/>
        <v>49.55</v>
      </c>
      <c r="AC4" vm="2930">
        <f ca="1"/>
        <v>49.77</v>
      </c>
      <c r="AD4" vm="2931">
        <f ca="1"/>
        <v>49.91</v>
      </c>
      <c r="AE4" vm="2932">
        <f ca="1"/>
        <v>50.04</v>
      </c>
      <c r="AF4" vm="2933">
        <f ca="1"/>
        <v>49.36</v>
      </c>
      <c r="AG4" vm="2934">
        <f ca="1"/>
        <v>48.74</v>
      </c>
      <c r="AH4" vm="2935">
        <f ca="1"/>
        <v>48.11</v>
      </c>
      <c r="AI4" vm="2936">
        <f ca="1"/>
        <v>48.55</v>
      </c>
      <c r="AJ4" vm="2937">
        <f ca="1"/>
        <v>48.24</v>
      </c>
      <c r="AK4" vm="2938">
        <f ca="1"/>
        <v>50.01</v>
      </c>
      <c r="AL4" vm="2939">
        <f ca="1"/>
        <v>49.21</v>
      </c>
      <c r="AM4" vm="2940">
        <f ca="1"/>
        <v>49.53</v>
      </c>
      <c r="AN4" vm="2941">
        <f ca="1"/>
        <v>48.49</v>
      </c>
      <c r="AO4" vm="2937">
        <f ca="1"/>
        <v>48.24</v>
      </c>
      <c r="AP4" vm="2942">
        <f ca="1"/>
        <v>47.92</v>
      </c>
      <c r="AQ4" vm="2943">
        <f ca="1"/>
        <v>47.79</v>
      </c>
      <c r="AR4" vm="2935">
        <f ca="1"/>
        <v>48.11</v>
      </c>
      <c r="AS4" vm="2944">
        <f ca="1"/>
        <v>48.32</v>
      </c>
      <c r="AT4" vm="2945">
        <f ca="1"/>
        <v>48.14</v>
      </c>
      <c r="AU4" vm="2944">
        <f ca="1"/>
        <v>48.32</v>
      </c>
      <c r="AV4" vm="2946">
        <f ca="1"/>
        <v>48.35</v>
      </c>
      <c r="AW4" vm="2947">
        <f ca="1"/>
        <v>48.1</v>
      </c>
      <c r="AX4" vm="2948">
        <f ca="1"/>
        <v>47.86</v>
      </c>
      <c r="AY4" vm="2949">
        <f ca="1"/>
        <v>47.78</v>
      </c>
      <c r="AZ4" vm="2950">
        <f ca="1"/>
        <v>46.98</v>
      </c>
      <c r="BA4" vm="2951">
        <f ca="1"/>
        <v>46.84</v>
      </c>
      <c r="BB4" vm="2952">
        <f ca="1"/>
        <v>46.79</v>
      </c>
      <c r="BC4" vm="2953">
        <f ca="1"/>
        <v>47.12</v>
      </c>
      <c r="BD4" vm="2954">
        <f ca="1"/>
        <v>47.11</v>
      </c>
      <c r="BE4" vm="2955">
        <f ca="1"/>
        <v>47.28</v>
      </c>
      <c r="BF4" vm="2956">
        <f ca="1"/>
        <v>48</v>
      </c>
      <c r="BG4" vm="2943">
        <f ca="1"/>
        <v>47.79</v>
      </c>
      <c r="BH4" vm="2912">
        <f ca="1"/>
        <v>48.06</v>
      </c>
      <c r="BI4" vm="2957">
        <f ca="1"/>
        <v>48.68</v>
      </c>
      <c r="BJ4" vm="2915">
        <f ca="1"/>
        <v>48.95</v>
      </c>
      <c r="BK4" vm="2958">
        <f ca="1"/>
        <v>49.67</v>
      </c>
      <c r="BL4" vm="2959">
        <f ca="1"/>
        <v>48.34</v>
      </c>
      <c r="BM4" vm="2960">
        <f ca="1"/>
        <v>48.17</v>
      </c>
      <c r="BN4" vm="2961">
        <f ca="1"/>
        <v>47.13</v>
      </c>
      <c r="BO4" vm="2962">
        <f ca="1"/>
        <v>46.94</v>
      </c>
      <c r="BP4" vm="2963">
        <f ca="1"/>
        <v>47.43</v>
      </c>
      <c r="BQ4" vm="2964">
        <f ca="1"/>
        <v>46.6</v>
      </c>
      <c r="BR4" vm="2965">
        <f ca="1"/>
        <v>46.42</v>
      </c>
      <c r="BS4" vm="2966">
        <f ca="1"/>
        <v>46.28</v>
      </c>
      <c r="BT4" vm="2967">
        <f ca="1"/>
        <v>46.08</v>
      </c>
      <c r="BU4" vm="2968">
        <f ca="1"/>
        <v>46.12</v>
      </c>
      <c r="BV4" vm="2969">
        <f ca="1"/>
        <v>46.5</v>
      </c>
      <c r="BW4" vm="2970">
        <f ca="1"/>
        <v>46.65</v>
      </c>
      <c r="BX4" vm="2971">
        <f ca="1"/>
        <v>47.42</v>
      </c>
      <c r="BY4" vm="2972">
        <f ca="1"/>
        <v>46.02</v>
      </c>
      <c r="BZ4" vm="2973">
        <f ca="1"/>
        <v>46.23</v>
      </c>
      <c r="CA4" vm="2974">
        <f ca="1"/>
        <v>45.84</v>
      </c>
      <c r="CB4" vm="2975">
        <f ca="1"/>
        <v>45.85</v>
      </c>
      <c r="CC4" vm="2976">
        <f ca="1"/>
        <v>45.77</v>
      </c>
      <c r="CD4" vm="2977">
        <f ca="1"/>
        <v>45.62</v>
      </c>
      <c r="CE4" vm="2978">
        <f ca="1"/>
        <v>45.52</v>
      </c>
      <c r="CF4" vm="2979">
        <f ca="1"/>
        <v>45.68</v>
      </c>
      <c r="CG4" vm="2980">
        <f ca="1"/>
        <v>45.69</v>
      </c>
      <c r="CH4" vm="2981">
        <f ca="1"/>
        <v>45.97</v>
      </c>
      <c r="CI4" vm="2982">
        <f ca="1"/>
        <v>46.72</v>
      </c>
      <c r="CJ4" vm="2983">
        <f ca="1"/>
        <v>47.29</v>
      </c>
      <c r="CK4" vm="2955">
        <f ca="1"/>
        <v>47.28</v>
      </c>
      <c r="CL4" vm="2984">
        <f ca="1"/>
        <v>47.38</v>
      </c>
      <c r="CM4" vm="2985">
        <f ca="1"/>
        <v>46.86</v>
      </c>
      <c r="CN4" vm="2986">
        <f ca="1"/>
        <v>47.45</v>
      </c>
      <c r="CO4" vm="2987">
        <f ca="1"/>
        <v>47.51</v>
      </c>
      <c r="CP4" vm="2988">
        <f ca="1"/>
        <v>47.52</v>
      </c>
      <c r="CQ4" vm="2955">
        <f ca="1"/>
        <v>47.28</v>
      </c>
      <c r="CR4" vm="2989">
        <f ca="1"/>
        <v>47.09</v>
      </c>
      <c r="CS4" vm="2970">
        <f ca="1"/>
        <v>46.65</v>
      </c>
      <c r="CT4" vm="2990">
        <f ca="1"/>
        <v>46.06</v>
      </c>
      <c r="CU4" vm="2991">
        <f ca="1"/>
        <v>45.8</v>
      </c>
      <c r="CV4" vm="2992">
        <f ca="1"/>
        <v>46.27</v>
      </c>
      <c r="CW4" vm="2993">
        <f ca="1"/>
        <v>46.76</v>
      </c>
      <c r="CX4" vm="2984">
        <f ca="1"/>
        <v>47.38</v>
      </c>
      <c r="CY4" vm="2994">
        <f ca="1"/>
        <v>47.4</v>
      </c>
      <c r="CZ4" vm="2971">
        <f ca="1"/>
        <v>47.42</v>
      </c>
      <c r="DA4" vm="2995">
        <f ca="1"/>
        <v>48.52</v>
      </c>
      <c r="DB4" vm="2996">
        <f ca="1"/>
        <v>48.04</v>
      </c>
      <c r="DC4" vm="2997">
        <f ca="1"/>
        <v>47.32</v>
      </c>
      <c r="DD4" vm="2998">
        <f ca="1"/>
        <v>46.82</v>
      </c>
      <c r="DE4" vm="2999">
        <f ca="1"/>
        <v>46.36</v>
      </c>
      <c r="DF4" vm="3000">
        <f ca="1"/>
        <v>46.85</v>
      </c>
      <c r="DG4" vm="3001">
        <f ca="1"/>
        <v>47.24</v>
      </c>
      <c r="DH4" vm="3002">
        <f ca="1"/>
        <v>47.88</v>
      </c>
      <c r="DI4" vm="3003">
        <f ca="1"/>
        <v>47.99</v>
      </c>
      <c r="DJ4" vm="2945">
        <f ca="1"/>
        <v>48.14</v>
      </c>
      <c r="DK4" vm="3004">
        <f ca="1"/>
        <v>48.45</v>
      </c>
      <c r="DL4" vm="3005">
        <f ca="1"/>
        <v>47.39</v>
      </c>
      <c r="DM4" vm="3006">
        <f ca="1"/>
        <v>46.66</v>
      </c>
      <c r="DN4" vm="3007">
        <f ca="1"/>
        <v>44.74</v>
      </c>
      <c r="DO4" vm="3008">
        <f ca="1"/>
        <v>45.16</v>
      </c>
      <c r="DP4" vm="3009">
        <f ca="1"/>
        <v>45.12</v>
      </c>
      <c r="DQ4" vm="3010">
        <f ca="1"/>
        <v>45.83</v>
      </c>
      <c r="DR4" vm="3011">
        <f ca="1"/>
        <v>45.47</v>
      </c>
      <c r="DS4" vm="3012">
        <f ca="1"/>
        <v>44.86</v>
      </c>
      <c r="DT4" vm="3013">
        <f ca="1"/>
        <v>45.37</v>
      </c>
      <c r="DU4" vm="3014">
        <f ca="1"/>
        <v>45.44</v>
      </c>
      <c r="DV4" vm="3015">
        <f ca="1"/>
        <v>48.53</v>
      </c>
      <c r="DW4" vm="3016">
        <f ca="1"/>
        <v>49.46</v>
      </c>
      <c r="DX4" vm="3017">
        <f ca="1"/>
        <v>49.98</v>
      </c>
      <c r="DY4" vm="3018">
        <f ca="1"/>
        <v>50.24</v>
      </c>
      <c r="DZ4" vm="3019">
        <f ca="1"/>
        <v>50.45</v>
      </c>
      <c r="EA4" vm="2919">
        <f ca="1"/>
        <v>50.22</v>
      </c>
      <c r="EB4" vm="3020">
        <f ca="1"/>
        <v>50.74</v>
      </c>
      <c r="EC4" vm="3021">
        <f ca="1"/>
        <v>50.79</v>
      </c>
      <c r="ED4" vm="3022">
        <f ca="1"/>
        <v>50.71</v>
      </c>
      <c r="EE4" vm="3023">
        <f ca="1"/>
        <v>49.85</v>
      </c>
      <c r="EF4" vm="3024">
        <f ca="1"/>
        <v>50.39</v>
      </c>
      <c r="EG4" vm="3025">
        <f ca="1"/>
        <v>50.54</v>
      </c>
      <c r="EH4" vm="3026">
        <f ca="1"/>
        <v>50.06</v>
      </c>
      <c r="EI4" vm="3027">
        <f ca="1"/>
        <v>49.7</v>
      </c>
      <c r="EJ4" vm="2914">
        <f ca="1"/>
        <v>49.13</v>
      </c>
      <c r="EK4" vm="3028">
        <f ca="1"/>
        <v>48.5</v>
      </c>
      <c r="EL4" vm="3029">
        <f ca="1"/>
        <v>48.7</v>
      </c>
      <c r="EM4" vm="3030">
        <f ca="1"/>
        <v>48.79</v>
      </c>
      <c r="EN4" vm="3031">
        <f ca="1"/>
        <v>49.11</v>
      </c>
      <c r="EO4" vm="3032">
        <f ca="1"/>
        <v>49.61</v>
      </c>
      <c r="EP4" vm="3033">
        <f ca="1"/>
        <v>49.8</v>
      </c>
      <c r="EQ4" vm="3034">
        <f ca="1"/>
        <v>51.03</v>
      </c>
      <c r="ER4" vm="3035">
        <f ca="1"/>
        <v>50.61</v>
      </c>
      <c r="ES4" vm="3036">
        <f ca="1"/>
        <v>50.57</v>
      </c>
      <c r="ET4" vm="3037">
        <f ca="1"/>
        <v>51.44</v>
      </c>
      <c r="EU4" vm="3038">
        <f ca="1"/>
        <v>51.97</v>
      </c>
      <c r="EV4" vm="3039">
        <f ca="1"/>
        <v>52.19</v>
      </c>
      <c r="EW4" vm="3040">
        <f ca="1"/>
        <v>52.52</v>
      </c>
      <c r="EX4" vm="3041">
        <f ca="1"/>
        <v>52.65</v>
      </c>
      <c r="EY4" vm="3042">
        <f ca="1"/>
        <v>52.85</v>
      </c>
      <c r="EZ4" vm="3043">
        <f ca="1"/>
        <v>53.02</v>
      </c>
      <c r="FA4" vm="3044">
        <f ca="1"/>
        <v>53.22</v>
      </c>
      <c r="FB4" vm="3045">
        <f ca="1"/>
        <v>52.74</v>
      </c>
      <c r="FC4" vm="3046">
        <f ca="1"/>
        <v>52.62</v>
      </c>
      <c r="FD4" vm="3047">
        <f ca="1"/>
        <v>52.43</v>
      </c>
      <c r="FE4" vm="3048">
        <f ca="1"/>
        <v>52.75</v>
      </c>
      <c r="FF4" vm="3049">
        <f ca="1"/>
        <v>52.51</v>
      </c>
      <c r="FG4" vm="3050">
        <f ca="1"/>
        <v>52.73</v>
      </c>
      <c r="FH4" vm="3051">
        <f ca="1"/>
        <v>53.56</v>
      </c>
      <c r="FI4" vm="3052">
        <f ca="1"/>
        <v>53.54</v>
      </c>
      <c r="FJ4" vm="3053">
        <f ca="1"/>
        <v>54.25</v>
      </c>
      <c r="FK4" vm="3054">
        <f ca="1"/>
        <v>54.27</v>
      </c>
      <c r="FL4" vm="3055">
        <f ca="1"/>
        <v>54.08</v>
      </c>
      <c r="FM4" vm="3056">
        <f ca="1"/>
        <v>56.38</v>
      </c>
      <c r="FN4" vm="3057">
        <f ca="1"/>
        <v>56.4</v>
      </c>
      <c r="FO4" vm="3058">
        <f ca="1"/>
        <v>56.76</v>
      </c>
      <c r="FP4" vm="3059">
        <f ca="1"/>
        <v>56.59</v>
      </c>
      <c r="FQ4" vm="3060">
        <f ca="1"/>
        <v>56.6</v>
      </c>
      <c r="FR4" vm="3061">
        <f ca="1"/>
        <v>56.28</v>
      </c>
      <c r="FS4" vm="3062">
        <f ca="1"/>
        <v>55.96</v>
      </c>
      <c r="FT4" vm="3063">
        <f ca="1"/>
        <v>55.74</v>
      </c>
      <c r="FU4" vm="3064">
        <f ca="1"/>
        <v>55.28</v>
      </c>
      <c r="FV4" vm="3065">
        <f ca="1"/>
        <v>55.68</v>
      </c>
      <c r="FW4" vm="3066">
        <f ca="1"/>
        <v>55.59</v>
      </c>
      <c r="FX4" vm="3067">
        <f ca="1"/>
        <v>54.77</v>
      </c>
      <c r="FY4" vm="3068">
        <f ca="1"/>
        <v>55.5</v>
      </c>
      <c r="FZ4" vm="3069">
        <f ca="1"/>
        <v>55.83</v>
      </c>
      <c r="GA4" vm="3070">
        <f ca="1"/>
        <v>56.16</v>
      </c>
      <c r="GB4" vm="3071">
        <f ca="1"/>
        <v>57.87</v>
      </c>
      <c r="GC4" vm="3072">
        <f ca="1"/>
        <v>58.08</v>
      </c>
      <c r="GD4" vm="3073">
        <f ca="1"/>
        <v>58.06</v>
      </c>
      <c r="GE4" vm="2600">
        <f ca="1"/>
        <v>58.63</v>
      </c>
      <c r="GF4" vm="3074">
        <f ca="1"/>
        <v>58.71</v>
      </c>
      <c r="GG4" vm="3075">
        <f ca="1"/>
        <v>59.18</v>
      </c>
      <c r="GH4" vm="3076">
        <f ca="1"/>
        <v>57.92</v>
      </c>
      <c r="GI4" vm="3077">
        <f ca="1"/>
        <v>57.46</v>
      </c>
      <c r="GJ4" vm="3078">
        <f ca="1"/>
        <v>57.31</v>
      </c>
      <c r="GK4" vm="3079">
        <f ca="1"/>
        <v>57.01</v>
      </c>
      <c r="GL4" vm="3080">
        <f ca="1"/>
        <v>57.5</v>
      </c>
      <c r="GM4" vm="3081">
        <f ca="1"/>
        <v>57.56</v>
      </c>
      <c r="GN4" vm="3082">
        <f ca="1"/>
        <v>58.55</v>
      </c>
      <c r="GO4" vm="3083">
        <f ca="1"/>
        <v>58.74</v>
      </c>
      <c r="GP4" vm="3084">
        <f ca="1"/>
        <v>59.59</v>
      </c>
      <c r="GQ4" vm="3085">
        <f ca="1"/>
        <v>59.29</v>
      </c>
      <c r="GR4" vm="3086">
        <f ca="1"/>
        <v>59.21</v>
      </c>
      <c r="GS4" vm="3087">
        <f ca="1"/>
        <v>59.43</v>
      </c>
      <c r="GT4" vm="3088">
        <f ca="1"/>
        <v>59.48</v>
      </c>
      <c r="GU4" vm="3089">
        <f ca="1"/>
        <v>59.62</v>
      </c>
      <c r="GV4" vm="3090">
        <f ca="1"/>
        <v>60.02</v>
      </c>
      <c r="GW4" vm="3091">
        <f ca="1"/>
        <v>59.89</v>
      </c>
      <c r="GX4" vm="3092">
        <f ca="1"/>
        <v>58.95</v>
      </c>
      <c r="GY4" vm="3093">
        <f ca="1"/>
        <v>58.72</v>
      </c>
      <c r="GZ4" vm="3094">
        <f ca="1"/>
        <v>58.59</v>
      </c>
      <c r="HA4" vm="3095">
        <f ca="1"/>
        <v>58.85</v>
      </c>
      <c r="HB4" vm="3096">
        <f ca="1"/>
        <v>58.62</v>
      </c>
      <c r="HC4" vm="2602">
        <f ca="1"/>
        <v>58.35</v>
      </c>
      <c r="HD4" vm="3097">
        <f ca="1"/>
        <v>58.52</v>
      </c>
      <c r="HE4" vm="3098">
        <f ca="1"/>
        <v>57.53</v>
      </c>
      <c r="HF4" vm="3099">
        <f ca="1"/>
        <v>57.63</v>
      </c>
      <c r="HG4" vm="3097">
        <f ca="1"/>
        <v>58.52</v>
      </c>
      <c r="HH4" vm="3100">
        <f ca="1"/>
        <v>58.98</v>
      </c>
      <c r="HI4" vm="3101">
        <f ca="1"/>
        <v>59.85</v>
      </c>
      <c r="HJ4" vm="2609">
        <f ca="1"/>
        <v>59.98</v>
      </c>
      <c r="HK4" vm="3102">
        <f ca="1"/>
        <v>59.61</v>
      </c>
      <c r="HL4" vm="3103">
        <f ca="1"/>
        <v>59.19</v>
      </c>
      <c r="HM4" vm="3104">
        <f ca="1"/>
        <v>59.2</v>
      </c>
      <c r="HN4" vm="3105">
        <f ca="1"/>
        <v>59.1</v>
      </c>
      <c r="HO4" vm="3106">
        <f ca="1"/>
        <v>58.86</v>
      </c>
      <c r="HP4" vm="3107">
        <f ca="1"/>
        <v>58.77</v>
      </c>
      <c r="HQ4" vm="3108">
        <f ca="1"/>
        <v>58.93</v>
      </c>
      <c r="HR4" vm="3104">
        <f ca="1"/>
        <v>59.2</v>
      </c>
      <c r="HS4" vm="3083">
        <f ca="1"/>
        <v>58.74</v>
      </c>
      <c r="HT4" vm="3109">
        <f ca="1"/>
        <v>58.76</v>
      </c>
      <c r="HU4" vm="2604">
        <f ca="1"/>
        <v>59.33</v>
      </c>
      <c r="HV4" vm="2609">
        <f ca="1"/>
        <v>59.98</v>
      </c>
      <c r="HW4" vm="3110">
        <f ca="1"/>
        <v>59.82</v>
      </c>
      <c r="HX4" vm="3111">
        <f ca="1"/>
        <v>60.23</v>
      </c>
      <c r="HY4" vm="3112">
        <f ca="1"/>
        <v>61.03</v>
      </c>
      <c r="HZ4" vm="3113">
        <f ca="1"/>
        <v>61.63</v>
      </c>
      <c r="IA4" vm="3114">
        <f ca="1"/>
        <v>62.23</v>
      </c>
      <c r="IB4" vm="3114">
        <f ca="1"/>
        <v>62.23</v>
      </c>
      <c r="IC4" vm="3115">
        <f ca="1"/>
        <v>59.08</v>
      </c>
      <c r="ID4" vm="3087">
        <f ca="1"/>
        <v>59.43</v>
      </c>
      <c r="IE4" vm="3116">
        <f ca="1"/>
        <v>59.55</v>
      </c>
      <c r="IF4" vm="2692">
        <f ca="1"/>
        <v>60.47</v>
      </c>
      <c r="IG4" vm="3117">
        <f ca="1"/>
        <v>60.6</v>
      </c>
      <c r="IH4" vm="3118">
        <f ca="1"/>
        <v>61.04</v>
      </c>
      <c r="II4" vm="3119">
        <f ca="1"/>
        <v>61.34</v>
      </c>
      <c r="IJ4" vm="3120">
        <f ca="1"/>
        <v>62.57</v>
      </c>
      <c r="IK4" vm="3121">
        <f ca="1"/>
        <v>62.27</v>
      </c>
      <c r="IL4" vm="3121">
        <f ca="1"/>
        <v>62.27</v>
      </c>
      <c r="IM4" vm="3122">
        <f ca="1"/>
        <v>62.81</v>
      </c>
      <c r="IN4" vm="3123">
        <f ca="1"/>
        <v>62.43</v>
      </c>
      <c r="IO4" vm="3124">
        <f ca="1"/>
        <v>62.53</v>
      </c>
      <c r="IP4" vm="3125">
        <f ca="1"/>
        <v>63.84</v>
      </c>
      <c r="IQ4" vm="3126">
        <f ca="1"/>
        <v>64.87</v>
      </c>
      <c r="IR4" vm="2637">
        <f ca="1"/>
        <v>64.59</v>
      </c>
    </row>
    <row r="6" spans="1:252" x14ac:dyDescent="0.45">
      <c r="A6" t="str" cm="1">
        <f t="array" aca="1" ref="A6:F26" ca="1">_xlfn.STOCKHISTORY(A4&amp;":"&amp;B4,TODAY()-30,TODAY(),0,1,0,5,2,3,4,1)</f>
        <v>Date</v>
      </c>
      <c r="B6" t="str">
        <f ca="1"/>
        <v>Volume</v>
      </c>
      <c r="C6" t="str">
        <f ca="1"/>
        <v>Open</v>
      </c>
      <c r="D6" t="str">
        <f ca="1"/>
        <v>High</v>
      </c>
      <c r="E6" t="str">
        <f ca="1"/>
        <v>Low</v>
      </c>
      <c r="F6" t="str">
        <f ca="1"/>
        <v>Close</v>
      </c>
    </row>
    <row r="7" spans="1:252" x14ac:dyDescent="0.45">
      <c r="A7" vm="238">
        <f ca="1"/>
        <v>45678</v>
      </c>
      <c r="B7" vm="3127">
        <f ca="1"/>
        <v>18623768</v>
      </c>
      <c r="C7" vm="2692">
        <f ca="1"/>
        <v>60.47</v>
      </c>
      <c r="D7" vm="3128">
        <f ca="1"/>
        <v>61.33</v>
      </c>
      <c r="E7" vm="3129">
        <f ca="1"/>
        <v>60.28</v>
      </c>
      <c r="F7" vm="3112">
        <f ca="1"/>
        <v>61.03</v>
      </c>
    </row>
    <row r="8" spans="1:252" x14ac:dyDescent="0.45">
      <c r="A8" vm="239">
        <f ca="1"/>
        <v>45679</v>
      </c>
      <c r="B8" vm="3130">
        <f ca="1"/>
        <v>19436629</v>
      </c>
      <c r="C8" vm="3118">
        <f ca="1"/>
        <v>61.04</v>
      </c>
      <c r="D8" vm="3131">
        <f ca="1"/>
        <v>61.755000000000003</v>
      </c>
      <c r="E8" vm="3132">
        <f ca="1"/>
        <v>60.99</v>
      </c>
      <c r="F8" vm="3113">
        <f ca="1"/>
        <v>61.63</v>
      </c>
    </row>
    <row r="9" spans="1:252" x14ac:dyDescent="0.45">
      <c r="A9" vm="240">
        <f ca="1"/>
        <v>45680</v>
      </c>
      <c r="B9" vm="3133">
        <f ca="1"/>
        <v>14212046</v>
      </c>
      <c r="C9" vm="3134">
        <f ca="1"/>
        <v>61.8</v>
      </c>
      <c r="D9" vm="3135">
        <f ca="1"/>
        <v>62.314999999999998</v>
      </c>
      <c r="E9" vm="3136">
        <f ca="1"/>
        <v>61.380099999999999</v>
      </c>
      <c r="F9" vm="3114">
        <f ca="1"/>
        <v>62.23</v>
      </c>
    </row>
    <row r="10" spans="1:252" x14ac:dyDescent="0.45">
      <c r="A10" vm="241">
        <f ca="1"/>
        <v>45681</v>
      </c>
      <c r="B10" vm="3137">
        <f ca="1"/>
        <v>17232945</v>
      </c>
      <c r="C10" vm="3138">
        <f ca="1"/>
        <v>62.06</v>
      </c>
      <c r="D10" vm="3139">
        <f ca="1"/>
        <v>62.289900000000003</v>
      </c>
      <c r="E10" vm="3140">
        <f ca="1"/>
        <v>61.86</v>
      </c>
      <c r="F10" vm="3114">
        <f ca="1"/>
        <v>62.23</v>
      </c>
    </row>
    <row r="11" spans="1:252" x14ac:dyDescent="0.45">
      <c r="A11" vm="242">
        <f ca="1"/>
        <v>45684</v>
      </c>
      <c r="B11" vm="3141">
        <f ca="1"/>
        <v>33730340</v>
      </c>
      <c r="C11" vm="3142">
        <f ca="1"/>
        <v>61.39</v>
      </c>
      <c r="D11" vm="3143">
        <f ca="1"/>
        <v>61.46</v>
      </c>
      <c r="E11" vm="3109">
        <f ca="1"/>
        <v>58.76</v>
      </c>
      <c r="F11" vm="3115">
        <f ca="1"/>
        <v>59.08</v>
      </c>
    </row>
    <row r="12" spans="1:252" x14ac:dyDescent="0.45">
      <c r="A12" vm="243">
        <f ca="1"/>
        <v>45685</v>
      </c>
      <c r="B12" vm="3144">
        <f ca="1"/>
        <v>25473316</v>
      </c>
      <c r="C12" vm="3145">
        <f ca="1"/>
        <v>59.02</v>
      </c>
      <c r="D12" vm="3146">
        <f ca="1"/>
        <v>59.56</v>
      </c>
      <c r="E12" vm="3147">
        <f ca="1"/>
        <v>58.92</v>
      </c>
      <c r="F12" vm="3087">
        <f ca="1"/>
        <v>59.43</v>
      </c>
    </row>
    <row r="13" spans="1:252" x14ac:dyDescent="0.45">
      <c r="A13" vm="244">
        <f ca="1"/>
        <v>45686</v>
      </c>
      <c r="B13" vm="3148">
        <f ca="1"/>
        <v>17925289</v>
      </c>
      <c r="C13" vm="3149">
        <f ca="1"/>
        <v>59.95</v>
      </c>
      <c r="D13" vm="3150">
        <f ca="1"/>
        <v>60.536299999999997</v>
      </c>
      <c r="E13" vm="3151">
        <f ca="1"/>
        <v>59.51</v>
      </c>
      <c r="F13" vm="3116">
        <f ca="1"/>
        <v>59.55</v>
      </c>
    </row>
    <row r="14" spans="1:252" x14ac:dyDescent="0.45">
      <c r="A14" vm="245">
        <f ca="1"/>
        <v>45687</v>
      </c>
      <c r="B14" vm="3152">
        <f ca="1"/>
        <v>17079036</v>
      </c>
      <c r="C14" vm="2692">
        <f ca="1"/>
        <v>60.47</v>
      </c>
      <c r="D14" vm="3153">
        <f ca="1"/>
        <v>61.075000000000003</v>
      </c>
      <c r="E14" vm="3154">
        <f ca="1"/>
        <v>60.250100000000003</v>
      </c>
      <c r="F14" vm="2692">
        <f ca="1"/>
        <v>60.47</v>
      </c>
    </row>
    <row r="15" spans="1:252" x14ac:dyDescent="0.45">
      <c r="A15" vm="246">
        <f ca="1"/>
        <v>45688</v>
      </c>
      <c r="B15" vm="3155">
        <f ca="1"/>
        <v>16555695</v>
      </c>
      <c r="C15" vm="3156">
        <f ca="1"/>
        <v>60.53</v>
      </c>
      <c r="D15" vm="3157">
        <f ca="1"/>
        <v>61.19</v>
      </c>
      <c r="E15" vm="3158">
        <f ca="1"/>
        <v>60.454999999999998</v>
      </c>
      <c r="F15" vm="3117">
        <f ca="1"/>
        <v>60.6</v>
      </c>
    </row>
    <row r="16" spans="1:252" x14ac:dyDescent="0.45">
      <c r="A16" vm="247">
        <f ca="1"/>
        <v>45691</v>
      </c>
      <c r="B16" vm="3159">
        <f ca="1"/>
        <v>20375707</v>
      </c>
      <c r="C16" vm="3160">
        <f ca="1"/>
        <v>60.19</v>
      </c>
      <c r="D16" vm="3161">
        <f ca="1"/>
        <v>61.255000000000003</v>
      </c>
      <c r="E16" vm="3116">
        <f ca="1"/>
        <v>59.55</v>
      </c>
      <c r="F16" vm="3118">
        <f ca="1"/>
        <v>61.04</v>
      </c>
    </row>
    <row r="17" spans="1:248" x14ac:dyDescent="0.45">
      <c r="A17" vm="248">
        <f ca="1"/>
        <v>45692</v>
      </c>
      <c r="B17" vm="3162">
        <f ca="1"/>
        <v>12742713</v>
      </c>
      <c r="C17" vm="3163">
        <f ca="1"/>
        <v>60.84</v>
      </c>
      <c r="D17" vm="3164">
        <f ca="1"/>
        <v>61.594700000000003</v>
      </c>
      <c r="E17" vm="3165">
        <f ca="1"/>
        <v>60.73</v>
      </c>
      <c r="F17" vm="3119">
        <f ca="1"/>
        <v>61.34</v>
      </c>
    </row>
    <row r="18" spans="1:248" x14ac:dyDescent="0.45">
      <c r="A18" vm="249">
        <f ca="1"/>
        <v>45693</v>
      </c>
      <c r="B18" vm="3166">
        <f ca="1"/>
        <v>19008323</v>
      </c>
      <c r="C18" vm="3167">
        <f ca="1"/>
        <v>61.45</v>
      </c>
      <c r="D18" vm="3168">
        <f ca="1"/>
        <v>62.71</v>
      </c>
      <c r="E18" vm="3169">
        <f ca="1"/>
        <v>61.3</v>
      </c>
      <c r="F18" vm="3120">
        <f ca="1"/>
        <v>62.57</v>
      </c>
    </row>
    <row r="19" spans="1:248" x14ac:dyDescent="0.45">
      <c r="A19" vm="250">
        <f ca="1"/>
        <v>45694</v>
      </c>
      <c r="B19" vm="3170">
        <f ca="1"/>
        <v>15521841</v>
      </c>
      <c r="C19" vm="3171">
        <f ca="1"/>
        <v>62.82</v>
      </c>
      <c r="D19" vm="3172">
        <f ca="1"/>
        <v>62.91</v>
      </c>
      <c r="E19" vm="3173">
        <f ca="1"/>
        <v>62.070099999999996</v>
      </c>
      <c r="F19" vm="3121">
        <f ca="1"/>
        <v>62.27</v>
      </c>
    </row>
    <row r="20" spans="1:248" x14ac:dyDescent="0.45">
      <c r="A20" vm="251">
        <f ca="1"/>
        <v>45695</v>
      </c>
      <c r="B20" vm="3174">
        <f ca="1"/>
        <v>23861029</v>
      </c>
      <c r="C20" vm="2708">
        <f ca="1"/>
        <v>62.74</v>
      </c>
      <c r="D20" vm="3175">
        <f ca="1"/>
        <v>63.25</v>
      </c>
      <c r="E20" vm="3176">
        <f ca="1"/>
        <v>62.21</v>
      </c>
      <c r="F20" vm="3121">
        <f ca="1"/>
        <v>62.27</v>
      </c>
    </row>
    <row r="21" spans="1:248" x14ac:dyDescent="0.45">
      <c r="A21" vm="252">
        <f ca="1"/>
        <v>45698</v>
      </c>
      <c r="B21" vm="3177">
        <f ca="1"/>
        <v>15816237</v>
      </c>
      <c r="C21" vm="3178">
        <f ca="1"/>
        <v>63.12</v>
      </c>
      <c r="D21" vm="3179">
        <f ca="1"/>
        <v>63.1541</v>
      </c>
      <c r="E21" vm="3180">
        <f ca="1"/>
        <v>62.38</v>
      </c>
      <c r="F21" vm="3122">
        <f ca="1"/>
        <v>62.81</v>
      </c>
    </row>
    <row r="22" spans="1:248" x14ac:dyDescent="0.45">
      <c r="A22" vm="253">
        <f ca="1"/>
        <v>45699</v>
      </c>
      <c r="B22" vm="3181">
        <f ca="1"/>
        <v>17702464</v>
      </c>
      <c r="C22" vm="3124">
        <f ca="1"/>
        <v>62.53</v>
      </c>
      <c r="D22" vm="3182">
        <f ca="1"/>
        <v>62.8</v>
      </c>
      <c r="E22" vm="3183">
        <f ca="1"/>
        <v>62.174999999999997</v>
      </c>
      <c r="F22" vm="3123">
        <f ca="1"/>
        <v>62.43</v>
      </c>
    </row>
    <row r="23" spans="1:248" x14ac:dyDescent="0.45">
      <c r="A23" vm="254">
        <f ca="1"/>
        <v>45700</v>
      </c>
      <c r="B23" vm="3184">
        <f ca="1"/>
        <v>30116284</v>
      </c>
      <c r="C23" vm="3185">
        <f ca="1"/>
        <v>61.44</v>
      </c>
      <c r="D23" vm="3186">
        <f ca="1"/>
        <v>62.56</v>
      </c>
      <c r="E23" vm="3187">
        <f ca="1"/>
        <v>61.2</v>
      </c>
      <c r="F23" vm="3124">
        <f ca="1"/>
        <v>62.53</v>
      </c>
      <c r="IN23" s="29"/>
    </row>
    <row r="24" spans="1:248" x14ac:dyDescent="0.45">
      <c r="A24" vm="255">
        <f ca="1"/>
        <v>45701</v>
      </c>
      <c r="B24" vm="3188">
        <f ca="1"/>
        <v>43257663</v>
      </c>
      <c r="C24" vm="3189">
        <f ca="1"/>
        <v>66.099999999999994</v>
      </c>
      <c r="D24" vm="3190">
        <f ca="1"/>
        <v>66.5</v>
      </c>
      <c r="E24" vm="3191">
        <f ca="1"/>
        <v>62.72</v>
      </c>
      <c r="F24" vm="3125">
        <f ca="1"/>
        <v>63.84</v>
      </c>
    </row>
    <row r="25" spans="1:248" x14ac:dyDescent="0.45">
      <c r="A25" vm="256">
        <f ca="1"/>
        <v>45702</v>
      </c>
      <c r="B25" vm="3192">
        <f ca="1"/>
        <v>23693320</v>
      </c>
      <c r="C25" vm="3193">
        <f ca="1"/>
        <v>63.79</v>
      </c>
      <c r="D25" vm="3194">
        <f ca="1"/>
        <v>65.069999999999993</v>
      </c>
      <c r="E25" vm="3195">
        <f ca="1"/>
        <v>63.44</v>
      </c>
      <c r="F25" vm="3126">
        <f ca="1"/>
        <v>64.87</v>
      </c>
    </row>
    <row r="26" spans="1:248" x14ac:dyDescent="0.45">
      <c r="A26" vm="257">
        <f ca="1"/>
        <v>45706</v>
      </c>
      <c r="B26" vm="3196">
        <f ca="1"/>
        <v>22047470</v>
      </c>
      <c r="C26" vm="3197">
        <f ca="1"/>
        <v>65.3</v>
      </c>
      <c r="D26" vm="3198">
        <f ca="1"/>
        <v>66.25</v>
      </c>
      <c r="E26" vm="2644">
        <f ca="1"/>
        <v>64.430000000000007</v>
      </c>
      <c r="F26" vm="2637">
        <f ca="1"/>
        <v>64.59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84FB6-3C79-4EEB-859B-6C197B0F1865}">
  <dimension ref="A1:IR26"/>
  <sheetViews>
    <sheetView zoomScale="52" workbookViewId="0">
      <selection activeCell="IR8" sqref="IR8"/>
    </sheetView>
  </sheetViews>
  <sheetFormatPr defaultRowHeight="14.25" x14ac:dyDescent="0.45"/>
  <cols>
    <col min="1" max="1" width="11.6640625" bestFit="1" customWidth="1"/>
    <col min="2" max="6" width="10.796875" bestFit="1" customWidth="1"/>
    <col min="7" max="7" width="9.1328125" bestFit="1" customWidth="1"/>
    <col min="8" max="10" width="9.265625" bestFit="1" customWidth="1"/>
    <col min="11" max="13" width="9.1328125" bestFit="1" customWidth="1"/>
  </cols>
  <sheetData>
    <row r="1" spans="1:252" x14ac:dyDescent="0.45">
      <c r="A1" s="28" t="s">
        <v>1</v>
      </c>
      <c r="B1" t="e" vm="1956">
        <v>#VALUE!</v>
      </c>
    </row>
    <row r="3" spans="1:252" x14ac:dyDescent="0.45">
      <c r="A3" s="28" t="s">
        <v>21</v>
      </c>
      <c r="B3" s="28" t="s">
        <v>2</v>
      </c>
      <c r="C3" cm="1" vm="8">
        <f t="array" aca="1" ref="C3:IR4" ca="1">TRANSPOSE(_xlfn.STOCKHISTORY(A4&amp;":"&amp;B4,TODAY()-365,TODAY(),0,0))</f>
        <v>45342</v>
      </c>
      <c r="D3" vm="9">
        <f ca="1"/>
        <v>45343</v>
      </c>
      <c r="E3" vm="10">
        <f ca="1"/>
        <v>45344</v>
      </c>
      <c r="F3" vm="11">
        <f ca="1"/>
        <v>45345</v>
      </c>
      <c r="G3" vm="12">
        <f ca="1"/>
        <v>45348</v>
      </c>
      <c r="H3" vm="13">
        <f ca="1"/>
        <v>45349</v>
      </c>
      <c r="I3" vm="14">
        <f ca="1"/>
        <v>45350</v>
      </c>
      <c r="J3" vm="15">
        <f ca="1"/>
        <v>45351</v>
      </c>
      <c r="K3" vm="16">
        <f ca="1"/>
        <v>45352</v>
      </c>
      <c r="L3" vm="17">
        <f ca="1"/>
        <v>45355</v>
      </c>
      <c r="M3" vm="18">
        <f ca="1"/>
        <v>45356</v>
      </c>
      <c r="N3" vm="19">
        <f ca="1"/>
        <v>45357</v>
      </c>
      <c r="O3" vm="20">
        <f ca="1"/>
        <v>45358</v>
      </c>
      <c r="P3" vm="21">
        <f ca="1"/>
        <v>45359</v>
      </c>
      <c r="Q3" vm="22">
        <f ca="1"/>
        <v>45362</v>
      </c>
      <c r="R3" vm="23">
        <f ca="1"/>
        <v>45363</v>
      </c>
      <c r="S3" vm="24">
        <f ca="1"/>
        <v>45364</v>
      </c>
      <c r="T3" vm="25">
        <f ca="1"/>
        <v>45365</v>
      </c>
      <c r="U3" vm="26">
        <f ca="1"/>
        <v>45366</v>
      </c>
      <c r="V3" vm="27">
        <f ca="1"/>
        <v>45369</v>
      </c>
      <c r="W3" vm="28">
        <f ca="1"/>
        <v>45370</v>
      </c>
      <c r="X3" vm="29">
        <f ca="1"/>
        <v>45371</v>
      </c>
      <c r="Y3" vm="30">
        <f ca="1"/>
        <v>45372</v>
      </c>
      <c r="Z3" vm="31">
        <f ca="1"/>
        <v>45373</v>
      </c>
      <c r="AA3" vm="32">
        <f ca="1"/>
        <v>45376</v>
      </c>
      <c r="AB3" vm="33">
        <f ca="1"/>
        <v>45377</v>
      </c>
      <c r="AC3" vm="34">
        <f ca="1"/>
        <v>45378</v>
      </c>
      <c r="AD3" vm="35">
        <f ca="1"/>
        <v>45379</v>
      </c>
      <c r="AE3" vm="36">
        <f ca="1"/>
        <v>45383</v>
      </c>
      <c r="AF3" vm="37">
        <f ca="1"/>
        <v>45384</v>
      </c>
      <c r="AG3" vm="38">
        <f ca="1"/>
        <v>45385</v>
      </c>
      <c r="AH3" vm="39">
        <f ca="1"/>
        <v>45386</v>
      </c>
      <c r="AI3" vm="40">
        <f ca="1"/>
        <v>45387</v>
      </c>
      <c r="AJ3" vm="41">
        <f ca="1"/>
        <v>45390</v>
      </c>
      <c r="AK3" vm="42">
        <f ca="1"/>
        <v>45391</v>
      </c>
      <c r="AL3" vm="43">
        <f ca="1"/>
        <v>45392</v>
      </c>
      <c r="AM3" vm="44">
        <f ca="1"/>
        <v>45393</v>
      </c>
      <c r="AN3" vm="45">
        <f ca="1"/>
        <v>45394</v>
      </c>
      <c r="AO3" vm="46">
        <f ca="1"/>
        <v>45397</v>
      </c>
      <c r="AP3" vm="47">
        <f ca="1"/>
        <v>45398</v>
      </c>
      <c r="AQ3" vm="48">
        <f ca="1"/>
        <v>45399</v>
      </c>
      <c r="AR3" vm="49">
        <f ca="1"/>
        <v>45400</v>
      </c>
      <c r="AS3" vm="50">
        <f ca="1"/>
        <v>45401</v>
      </c>
      <c r="AT3" vm="51">
        <f ca="1"/>
        <v>45404</v>
      </c>
      <c r="AU3" vm="52">
        <f ca="1"/>
        <v>45405</v>
      </c>
      <c r="AV3" vm="53">
        <f ca="1"/>
        <v>45406</v>
      </c>
      <c r="AW3" vm="54">
        <f ca="1"/>
        <v>45407</v>
      </c>
      <c r="AX3" vm="55">
        <f ca="1"/>
        <v>45408</v>
      </c>
      <c r="AY3" vm="56">
        <f ca="1"/>
        <v>45411</v>
      </c>
      <c r="AZ3" vm="57">
        <f ca="1"/>
        <v>45412</v>
      </c>
      <c r="BA3" vm="58">
        <f ca="1"/>
        <v>45413</v>
      </c>
      <c r="BB3" vm="59">
        <f ca="1"/>
        <v>45414</v>
      </c>
      <c r="BC3" vm="60">
        <f ca="1"/>
        <v>45415</v>
      </c>
      <c r="BD3" vm="61">
        <f ca="1"/>
        <v>45418</v>
      </c>
      <c r="BE3" vm="62">
        <f ca="1"/>
        <v>45419</v>
      </c>
      <c r="BF3" vm="63">
        <f ca="1"/>
        <v>45420</v>
      </c>
      <c r="BG3" vm="64">
        <f ca="1"/>
        <v>45421</v>
      </c>
      <c r="BH3" vm="65">
        <f ca="1"/>
        <v>45422</v>
      </c>
      <c r="BI3" vm="66">
        <f ca="1"/>
        <v>45425</v>
      </c>
      <c r="BJ3" vm="67">
        <f ca="1"/>
        <v>45426</v>
      </c>
      <c r="BK3" vm="68">
        <f ca="1"/>
        <v>45427</v>
      </c>
      <c r="BL3" vm="69">
        <f ca="1"/>
        <v>45428</v>
      </c>
      <c r="BM3" vm="70">
        <f ca="1"/>
        <v>45429</v>
      </c>
      <c r="BN3" vm="71">
        <f ca="1"/>
        <v>45432</v>
      </c>
      <c r="BO3" vm="72">
        <f ca="1"/>
        <v>45433</v>
      </c>
      <c r="BP3" vm="73">
        <f ca="1"/>
        <v>45434</v>
      </c>
      <c r="BQ3" vm="74">
        <f ca="1"/>
        <v>45435</v>
      </c>
      <c r="BR3" vm="75">
        <f ca="1"/>
        <v>45436</v>
      </c>
      <c r="BS3" vm="76">
        <f ca="1"/>
        <v>45440</v>
      </c>
      <c r="BT3" vm="77">
        <f ca="1"/>
        <v>45441</v>
      </c>
      <c r="BU3" vm="78">
        <f ca="1"/>
        <v>45442</v>
      </c>
      <c r="BV3" vm="79">
        <f ca="1"/>
        <v>45443</v>
      </c>
      <c r="BW3" vm="80">
        <f ca="1"/>
        <v>45446</v>
      </c>
      <c r="BX3" vm="81">
        <f ca="1"/>
        <v>45447</v>
      </c>
      <c r="BY3" vm="82">
        <f ca="1"/>
        <v>45448</v>
      </c>
      <c r="BZ3" vm="83">
        <f ca="1"/>
        <v>45449</v>
      </c>
      <c r="CA3" vm="84">
        <f ca="1"/>
        <v>45450</v>
      </c>
      <c r="CB3" vm="85">
        <f ca="1"/>
        <v>45453</v>
      </c>
      <c r="CC3" vm="86">
        <f ca="1"/>
        <v>45454</v>
      </c>
      <c r="CD3" vm="87">
        <f ca="1"/>
        <v>45455</v>
      </c>
      <c r="CE3" vm="88">
        <f ca="1"/>
        <v>45456</v>
      </c>
      <c r="CF3" vm="89">
        <f ca="1"/>
        <v>45457</v>
      </c>
      <c r="CG3" vm="90">
        <f ca="1"/>
        <v>45460</v>
      </c>
      <c r="CH3" vm="91">
        <f ca="1"/>
        <v>45461</v>
      </c>
      <c r="CI3" vm="92">
        <f ca="1"/>
        <v>45463</v>
      </c>
      <c r="CJ3" vm="93">
        <f ca="1"/>
        <v>45464</v>
      </c>
      <c r="CK3" vm="94">
        <f ca="1"/>
        <v>45467</v>
      </c>
      <c r="CL3" vm="95">
        <f ca="1"/>
        <v>45468</v>
      </c>
      <c r="CM3" vm="96">
        <f ca="1"/>
        <v>45469</v>
      </c>
      <c r="CN3" vm="97">
        <f ca="1"/>
        <v>45470</v>
      </c>
      <c r="CO3" vm="98">
        <f ca="1"/>
        <v>45471</v>
      </c>
      <c r="CP3" vm="99">
        <f ca="1"/>
        <v>45474</v>
      </c>
      <c r="CQ3" vm="100">
        <f ca="1"/>
        <v>45475</v>
      </c>
      <c r="CR3" vm="101">
        <f ca="1"/>
        <v>45476</v>
      </c>
      <c r="CS3" vm="102">
        <f ca="1"/>
        <v>45478</v>
      </c>
      <c r="CT3" vm="103">
        <f ca="1"/>
        <v>45481</v>
      </c>
      <c r="CU3" vm="104">
        <f ca="1"/>
        <v>45482</v>
      </c>
      <c r="CV3" vm="105">
        <f ca="1"/>
        <v>45483</v>
      </c>
      <c r="CW3" vm="106">
        <f ca="1"/>
        <v>45484</v>
      </c>
      <c r="CX3" vm="107">
        <f ca="1"/>
        <v>45485</v>
      </c>
      <c r="CY3" vm="108">
        <f ca="1"/>
        <v>45488</v>
      </c>
      <c r="CZ3" vm="109">
        <f ca="1"/>
        <v>45489</v>
      </c>
      <c r="DA3" vm="110">
        <f ca="1"/>
        <v>45490</v>
      </c>
      <c r="DB3" vm="111">
        <f ca="1"/>
        <v>45491</v>
      </c>
      <c r="DC3" vm="112">
        <f ca="1"/>
        <v>45492</v>
      </c>
      <c r="DD3" vm="113">
        <f ca="1"/>
        <v>45495</v>
      </c>
      <c r="DE3" vm="114">
        <f ca="1"/>
        <v>45496</v>
      </c>
      <c r="DF3" vm="115">
        <f ca="1"/>
        <v>45497</v>
      </c>
      <c r="DG3" vm="116">
        <f ca="1"/>
        <v>45498</v>
      </c>
      <c r="DH3" vm="117">
        <f ca="1"/>
        <v>45499</v>
      </c>
      <c r="DI3" vm="118">
        <f ca="1"/>
        <v>45502</v>
      </c>
      <c r="DJ3" vm="119">
        <f ca="1"/>
        <v>45503</v>
      </c>
      <c r="DK3" vm="120">
        <f ca="1"/>
        <v>45504</v>
      </c>
      <c r="DL3" vm="121">
        <f ca="1"/>
        <v>45505</v>
      </c>
      <c r="DM3" vm="122">
        <f ca="1"/>
        <v>45506</v>
      </c>
      <c r="DN3" vm="123">
        <f ca="1"/>
        <v>45509</v>
      </c>
      <c r="DO3" vm="124">
        <f ca="1"/>
        <v>45510</v>
      </c>
      <c r="DP3" vm="125">
        <f ca="1"/>
        <v>45511</v>
      </c>
      <c r="DQ3" vm="126">
        <f ca="1"/>
        <v>45512</v>
      </c>
      <c r="DR3" vm="127">
        <f ca="1"/>
        <v>45513</v>
      </c>
      <c r="DS3" vm="128">
        <f ca="1"/>
        <v>45516</v>
      </c>
      <c r="DT3" vm="129">
        <f ca="1"/>
        <v>45517</v>
      </c>
      <c r="DU3" vm="130">
        <f ca="1"/>
        <v>45518</v>
      </c>
      <c r="DV3" vm="131">
        <f ca="1"/>
        <v>45519</v>
      </c>
      <c r="DW3" vm="132">
        <f ca="1"/>
        <v>45520</v>
      </c>
      <c r="DX3" vm="133">
        <f ca="1"/>
        <v>45523</v>
      </c>
      <c r="DY3" vm="134">
        <f ca="1"/>
        <v>45524</v>
      </c>
      <c r="DZ3" vm="135">
        <f ca="1"/>
        <v>45525</v>
      </c>
      <c r="EA3" vm="136">
        <f ca="1"/>
        <v>45526</v>
      </c>
      <c r="EB3" vm="137">
        <f ca="1"/>
        <v>45527</v>
      </c>
      <c r="EC3" vm="138">
        <f ca="1"/>
        <v>45530</v>
      </c>
      <c r="ED3" vm="139">
        <f ca="1"/>
        <v>45531</v>
      </c>
      <c r="EE3" vm="140">
        <f ca="1"/>
        <v>45532</v>
      </c>
      <c r="EF3" vm="141">
        <f ca="1"/>
        <v>45533</v>
      </c>
      <c r="EG3" vm="142">
        <f ca="1"/>
        <v>45534</v>
      </c>
      <c r="EH3" vm="143">
        <f ca="1"/>
        <v>45538</v>
      </c>
      <c r="EI3" vm="144">
        <f ca="1"/>
        <v>45539</v>
      </c>
      <c r="EJ3" vm="145">
        <f ca="1"/>
        <v>45540</v>
      </c>
      <c r="EK3" vm="146">
        <f ca="1"/>
        <v>45541</v>
      </c>
      <c r="EL3" vm="147">
        <f ca="1"/>
        <v>45544</v>
      </c>
      <c r="EM3" vm="148">
        <f ca="1"/>
        <v>45545</v>
      </c>
      <c r="EN3" vm="149">
        <f ca="1"/>
        <v>45546</v>
      </c>
      <c r="EO3" vm="150">
        <f ca="1"/>
        <v>45547</v>
      </c>
      <c r="EP3" vm="151">
        <f ca="1"/>
        <v>45548</v>
      </c>
      <c r="EQ3" vm="152">
        <f ca="1"/>
        <v>45551</v>
      </c>
      <c r="ER3" vm="153">
        <f ca="1"/>
        <v>45552</v>
      </c>
      <c r="ES3" vm="154">
        <f ca="1"/>
        <v>45553</v>
      </c>
      <c r="ET3" vm="155">
        <f ca="1"/>
        <v>45554</v>
      </c>
      <c r="EU3" vm="156">
        <f ca="1"/>
        <v>45555</v>
      </c>
      <c r="EV3" vm="157">
        <f ca="1"/>
        <v>45558</v>
      </c>
      <c r="EW3" vm="158">
        <f ca="1"/>
        <v>45559</v>
      </c>
      <c r="EX3" vm="159">
        <f ca="1"/>
        <v>45560</v>
      </c>
      <c r="EY3" vm="160">
        <f ca="1"/>
        <v>45561</v>
      </c>
      <c r="EZ3" vm="161">
        <f ca="1"/>
        <v>45562</v>
      </c>
      <c r="FA3" vm="162">
        <f ca="1"/>
        <v>45565</v>
      </c>
      <c r="FB3" vm="163">
        <f ca="1"/>
        <v>45566</v>
      </c>
      <c r="FC3" vm="164">
        <f ca="1"/>
        <v>45567</v>
      </c>
      <c r="FD3" vm="165">
        <f ca="1"/>
        <v>45568</v>
      </c>
      <c r="FE3" vm="166">
        <f ca="1"/>
        <v>45569</v>
      </c>
      <c r="FF3" vm="167">
        <f ca="1"/>
        <v>45572</v>
      </c>
      <c r="FG3" vm="168">
        <f ca="1"/>
        <v>45573</v>
      </c>
      <c r="FH3" vm="169">
        <f ca="1"/>
        <v>45574</v>
      </c>
      <c r="FI3" vm="170">
        <f ca="1"/>
        <v>45575</v>
      </c>
      <c r="FJ3" vm="171">
        <f ca="1"/>
        <v>45576</v>
      </c>
      <c r="FK3" vm="172">
        <f ca="1"/>
        <v>45579</v>
      </c>
      <c r="FL3" vm="173">
        <f ca="1"/>
        <v>45580</v>
      </c>
      <c r="FM3" vm="174">
        <f ca="1"/>
        <v>45581</v>
      </c>
      <c r="FN3" vm="175">
        <f ca="1"/>
        <v>45582</v>
      </c>
      <c r="FO3" vm="176">
        <f ca="1"/>
        <v>45583</v>
      </c>
      <c r="FP3" vm="177">
        <f ca="1"/>
        <v>45586</v>
      </c>
      <c r="FQ3" vm="178">
        <f ca="1"/>
        <v>45587</v>
      </c>
      <c r="FR3" vm="179">
        <f ca="1"/>
        <v>45588</v>
      </c>
      <c r="FS3" vm="180">
        <f ca="1"/>
        <v>45589</v>
      </c>
      <c r="FT3" vm="181">
        <f ca="1"/>
        <v>45590</v>
      </c>
      <c r="FU3" vm="182">
        <f ca="1"/>
        <v>45593</v>
      </c>
      <c r="FV3" vm="183">
        <f ca="1"/>
        <v>45594</v>
      </c>
      <c r="FW3" vm="184">
        <f ca="1"/>
        <v>45595</v>
      </c>
      <c r="FX3" vm="185">
        <f ca="1"/>
        <v>45596</v>
      </c>
      <c r="FY3" vm="186">
        <f ca="1"/>
        <v>45597</v>
      </c>
      <c r="FZ3" vm="187">
        <f ca="1"/>
        <v>45600</v>
      </c>
      <c r="GA3" vm="188">
        <f ca="1"/>
        <v>45601</v>
      </c>
      <c r="GB3" vm="189">
        <f ca="1"/>
        <v>45602</v>
      </c>
      <c r="GC3" vm="190">
        <f ca="1"/>
        <v>45603</v>
      </c>
      <c r="GD3" vm="191">
        <f ca="1"/>
        <v>45604</v>
      </c>
      <c r="GE3" vm="192">
        <f ca="1"/>
        <v>45607</v>
      </c>
      <c r="GF3" vm="193">
        <f ca="1"/>
        <v>45608</v>
      </c>
      <c r="GG3" vm="194">
        <f ca="1"/>
        <v>45609</v>
      </c>
      <c r="GH3" vm="195">
        <f ca="1"/>
        <v>45610</v>
      </c>
      <c r="GI3" vm="196">
        <f ca="1"/>
        <v>45611</v>
      </c>
      <c r="GJ3" vm="197">
        <f ca="1"/>
        <v>45614</v>
      </c>
      <c r="GK3" vm="198">
        <f ca="1"/>
        <v>45615</v>
      </c>
      <c r="GL3" vm="199">
        <f ca="1"/>
        <v>45616</v>
      </c>
      <c r="GM3" vm="200">
        <f ca="1"/>
        <v>45617</v>
      </c>
      <c r="GN3" vm="201">
        <f ca="1"/>
        <v>45618</v>
      </c>
      <c r="GO3" vm="202">
        <f ca="1"/>
        <v>45621</v>
      </c>
      <c r="GP3" vm="203">
        <f ca="1"/>
        <v>45622</v>
      </c>
      <c r="GQ3" vm="204">
        <f ca="1"/>
        <v>45623</v>
      </c>
      <c r="GR3" vm="205">
        <f ca="1"/>
        <v>45625</v>
      </c>
      <c r="GS3" vm="206">
        <f ca="1"/>
        <v>45628</v>
      </c>
      <c r="GT3" vm="207">
        <f ca="1"/>
        <v>45629</v>
      </c>
      <c r="GU3" vm="208">
        <f ca="1"/>
        <v>45630</v>
      </c>
      <c r="GV3" vm="209">
        <f ca="1"/>
        <v>45631</v>
      </c>
      <c r="GW3" vm="210">
        <f ca="1"/>
        <v>45632</v>
      </c>
      <c r="GX3" vm="211">
        <f ca="1"/>
        <v>45635</v>
      </c>
      <c r="GY3" vm="212">
        <f ca="1"/>
        <v>45636</v>
      </c>
      <c r="GZ3" vm="213">
        <f ca="1"/>
        <v>45637</v>
      </c>
      <c r="HA3" vm="214">
        <f ca="1"/>
        <v>45638</v>
      </c>
      <c r="HB3" vm="215">
        <f ca="1"/>
        <v>45639</v>
      </c>
      <c r="HC3" vm="216">
        <f ca="1"/>
        <v>45642</v>
      </c>
      <c r="HD3" vm="217">
        <f ca="1"/>
        <v>45643</v>
      </c>
      <c r="HE3" vm="218">
        <f ca="1"/>
        <v>45644</v>
      </c>
      <c r="HF3" vm="219">
        <f ca="1"/>
        <v>45645</v>
      </c>
      <c r="HG3" vm="220">
        <f ca="1"/>
        <v>45646</v>
      </c>
      <c r="HH3" vm="221">
        <f ca="1"/>
        <v>45649</v>
      </c>
      <c r="HI3" vm="222">
        <f ca="1"/>
        <v>45650</v>
      </c>
      <c r="HJ3" vm="223">
        <f ca="1"/>
        <v>45652</v>
      </c>
      <c r="HK3" vm="224">
        <f ca="1"/>
        <v>45653</v>
      </c>
      <c r="HL3" vm="225">
        <f ca="1"/>
        <v>45656</v>
      </c>
      <c r="HM3" vm="226">
        <f ca="1"/>
        <v>45657</v>
      </c>
      <c r="HN3" vm="227">
        <f ca="1"/>
        <v>45659</v>
      </c>
      <c r="HO3" vm="228">
        <f ca="1"/>
        <v>45660</v>
      </c>
      <c r="HP3" vm="229">
        <f ca="1"/>
        <v>45663</v>
      </c>
      <c r="HQ3" vm="230">
        <f ca="1"/>
        <v>45664</v>
      </c>
      <c r="HR3" vm="231">
        <f ca="1"/>
        <v>45665</v>
      </c>
      <c r="HS3" vm="232">
        <f ca="1"/>
        <v>45667</v>
      </c>
      <c r="HT3" vm="233">
        <f ca="1"/>
        <v>45670</v>
      </c>
      <c r="HU3" vm="234">
        <f ca="1"/>
        <v>45671</v>
      </c>
      <c r="HV3" vm="235">
        <f ca="1"/>
        <v>45672</v>
      </c>
      <c r="HW3" vm="236">
        <f ca="1"/>
        <v>45673</v>
      </c>
      <c r="HX3" vm="237">
        <f ca="1"/>
        <v>45674</v>
      </c>
      <c r="HY3" vm="238">
        <f ca="1"/>
        <v>45678</v>
      </c>
      <c r="HZ3" vm="239">
        <f ca="1"/>
        <v>45679</v>
      </c>
      <c r="IA3" vm="240">
        <f ca="1"/>
        <v>45680</v>
      </c>
      <c r="IB3" vm="241">
        <f ca="1"/>
        <v>45681</v>
      </c>
      <c r="IC3" vm="242">
        <f ca="1"/>
        <v>45684</v>
      </c>
      <c r="ID3" vm="243">
        <f ca="1"/>
        <v>45685</v>
      </c>
      <c r="IE3" vm="244">
        <f ca="1"/>
        <v>45686</v>
      </c>
      <c r="IF3" vm="245">
        <f ca="1"/>
        <v>45687</v>
      </c>
      <c r="IG3" vm="246">
        <f ca="1"/>
        <v>45688</v>
      </c>
      <c r="IH3" vm="247">
        <f ca="1"/>
        <v>45691</v>
      </c>
      <c r="II3" vm="248">
        <f ca="1"/>
        <v>45692</v>
      </c>
      <c r="IJ3" vm="249">
        <f ca="1"/>
        <v>45693</v>
      </c>
      <c r="IK3" vm="250">
        <f ca="1"/>
        <v>45694</v>
      </c>
      <c r="IL3" vm="251">
        <f ca="1"/>
        <v>45695</v>
      </c>
      <c r="IM3" vm="252">
        <f ca="1"/>
        <v>45698</v>
      </c>
      <c r="IN3" vm="253">
        <f ca="1"/>
        <v>45699</v>
      </c>
      <c r="IO3" vm="254">
        <f ca="1"/>
        <v>45700</v>
      </c>
      <c r="IP3" vm="255">
        <f ca="1"/>
        <v>45701</v>
      </c>
      <c r="IQ3" vm="256">
        <f ca="1"/>
        <v>45702</v>
      </c>
      <c r="IR3" vm="257">
        <f ca="1"/>
        <v>45706</v>
      </c>
    </row>
    <row r="4" spans="1:252" x14ac:dyDescent="0.45">
      <c r="A4" t="s">
        <v>27</v>
      </c>
      <c r="B4" t="s">
        <v>32</v>
      </c>
      <c r="C4" vm="3199">
        <f ca="1"/>
        <v>44.52</v>
      </c>
      <c r="D4" vm="3200">
        <f ca="1"/>
        <v>43.47</v>
      </c>
      <c r="E4" vm="3201">
        <f ca="1"/>
        <v>42.98</v>
      </c>
      <c r="F4" vm="3202">
        <f ca="1"/>
        <v>42.99</v>
      </c>
      <c r="G4" vm="3202">
        <f ca="1"/>
        <v>42.99</v>
      </c>
      <c r="H4" vm="3203">
        <f ca="1"/>
        <v>42.73</v>
      </c>
      <c r="I4" vm="3204">
        <f ca="1"/>
        <v>41.99</v>
      </c>
      <c r="J4" vm="3205">
        <f ca="1"/>
        <v>43.05</v>
      </c>
      <c r="K4" vm="3206">
        <f ca="1"/>
        <v>43.82</v>
      </c>
      <c r="L4" vm="3207">
        <f ca="1"/>
        <v>45.61</v>
      </c>
      <c r="M4" vm="3208">
        <f ca="1"/>
        <v>43.16</v>
      </c>
      <c r="N4" vm="3209">
        <f ca="1"/>
        <v>44.51</v>
      </c>
      <c r="O4" vm="3210">
        <f ca="1"/>
        <v>46.15</v>
      </c>
      <c r="P4" vm="3211">
        <f ca="1"/>
        <v>44</v>
      </c>
      <c r="Q4" vm="3012">
        <f ca="1"/>
        <v>44.86</v>
      </c>
      <c r="R4" vm="3212">
        <f ca="1"/>
        <v>45.24</v>
      </c>
      <c r="S4" vm="3213">
        <f ca="1"/>
        <v>43.23</v>
      </c>
      <c r="T4" vm="3214">
        <f ca="1"/>
        <v>42.75</v>
      </c>
      <c r="U4" vm="3215">
        <f ca="1"/>
        <v>42.64</v>
      </c>
      <c r="V4" vm="3216">
        <f ca="1"/>
        <v>42.71</v>
      </c>
      <c r="W4" vm="3217">
        <f ca="1"/>
        <v>42.05</v>
      </c>
      <c r="X4" vm="3218">
        <f ca="1"/>
        <v>42.2</v>
      </c>
      <c r="Y4" vm="3219">
        <f ca="1"/>
        <v>42.42</v>
      </c>
      <c r="Z4" vm="3220">
        <f ca="1"/>
        <v>42.57</v>
      </c>
      <c r="AA4" vm="3221">
        <f ca="1"/>
        <v>41.83</v>
      </c>
      <c r="AB4" vm="3204">
        <f ca="1"/>
        <v>41.99</v>
      </c>
      <c r="AC4" vm="3222">
        <f ca="1"/>
        <v>43.77</v>
      </c>
      <c r="AD4" vm="3223">
        <f ca="1"/>
        <v>44.17</v>
      </c>
      <c r="AE4" vm="3199">
        <f ca="1"/>
        <v>44.52</v>
      </c>
      <c r="AF4" vm="3224">
        <f ca="1"/>
        <v>43.94</v>
      </c>
      <c r="AG4" vm="3225">
        <f ca="1"/>
        <v>40.33</v>
      </c>
      <c r="AH4" vm="3226">
        <f ca="1"/>
        <v>39.729999999999997</v>
      </c>
      <c r="AI4" vm="3227">
        <f ca="1"/>
        <v>38.71</v>
      </c>
      <c r="AJ4" vm="3228">
        <f ca="1"/>
        <v>37.979999999999997</v>
      </c>
      <c r="AK4" vm="3229">
        <f ca="1"/>
        <v>38.33</v>
      </c>
      <c r="AL4" vm="3230">
        <f ca="1"/>
        <v>37.200000000000003</v>
      </c>
      <c r="AM4" vm="3231">
        <f ca="1"/>
        <v>37.630000000000003</v>
      </c>
      <c r="AN4" vm="3232">
        <f ca="1"/>
        <v>35.69</v>
      </c>
      <c r="AO4" vm="3233">
        <f ca="1"/>
        <v>36.31</v>
      </c>
      <c r="AP4" vm="3234">
        <f ca="1"/>
        <v>36.26</v>
      </c>
      <c r="AQ4" vm="3235">
        <f ca="1"/>
        <v>35.68</v>
      </c>
      <c r="AR4" vm="3236">
        <f ca="1"/>
        <v>35.04</v>
      </c>
      <c r="AS4" vm="3237">
        <f ca="1"/>
        <v>34.200000000000003</v>
      </c>
      <c r="AT4" vm="3238">
        <f ca="1"/>
        <v>34.409999999999997</v>
      </c>
      <c r="AU4" vm="3239">
        <f ca="1"/>
        <v>34.28</v>
      </c>
      <c r="AV4" vm="3240">
        <f ca="1"/>
        <v>34.5</v>
      </c>
      <c r="AW4" vm="3241">
        <f ca="1"/>
        <v>35.11</v>
      </c>
      <c r="AX4" vm="3242">
        <f ca="1"/>
        <v>31.88</v>
      </c>
      <c r="AY4" vm="3243">
        <f ca="1"/>
        <v>31.36</v>
      </c>
      <c r="AZ4" vm="3244">
        <f ca="1"/>
        <v>30.47</v>
      </c>
      <c r="BA4" vm="3245">
        <f ca="1"/>
        <v>30.37</v>
      </c>
      <c r="BB4" vm="3246">
        <f ca="1"/>
        <v>30.51</v>
      </c>
      <c r="BC4" vm="3247">
        <f ca="1"/>
        <v>30.9</v>
      </c>
      <c r="BD4" vm="3248">
        <f ca="1"/>
        <v>30.97</v>
      </c>
      <c r="BE4" vm="3249">
        <f ca="1"/>
        <v>30.68</v>
      </c>
      <c r="BF4" vm="3250">
        <f ca="1"/>
        <v>30</v>
      </c>
      <c r="BG4" vm="3251">
        <f ca="1"/>
        <v>30.09</v>
      </c>
      <c r="BH4" vm="3252">
        <f ca="1"/>
        <v>29.85</v>
      </c>
      <c r="BI4" vm="3246">
        <f ca="1"/>
        <v>30.51</v>
      </c>
      <c r="BJ4" vm="3253">
        <f ca="1"/>
        <v>31.05</v>
      </c>
      <c r="BK4" vm="3254">
        <f ca="1"/>
        <v>31.27</v>
      </c>
      <c r="BL4" vm="3255">
        <f ca="1"/>
        <v>32.03</v>
      </c>
      <c r="BM4" vm="3256">
        <f ca="1"/>
        <v>31.83</v>
      </c>
      <c r="BN4" vm="3257">
        <f ca="1"/>
        <v>32.1</v>
      </c>
      <c r="BO4" vm="3258">
        <f ca="1"/>
        <v>31.74</v>
      </c>
      <c r="BP4" vm="3259">
        <f ca="1"/>
        <v>31.42</v>
      </c>
      <c r="BQ4" vm="3260">
        <f ca="1"/>
        <v>30.08</v>
      </c>
      <c r="BR4" vm="3261">
        <f ca="1"/>
        <v>30.72</v>
      </c>
      <c r="BS4" vm="3262">
        <f ca="1"/>
        <v>31.06</v>
      </c>
      <c r="BT4" vm="3263">
        <f ca="1"/>
        <v>30.13</v>
      </c>
      <c r="BU4" vm="3264">
        <f ca="1"/>
        <v>30.19</v>
      </c>
      <c r="BV4" vm="3265">
        <f ca="1"/>
        <v>30.85</v>
      </c>
      <c r="BW4" vm="3266">
        <f ca="1"/>
        <v>30.29</v>
      </c>
      <c r="BX4" vm="3267">
        <f ca="1"/>
        <v>30.03</v>
      </c>
      <c r="BY4" vm="3268">
        <f ca="1"/>
        <v>30.78</v>
      </c>
      <c r="BZ4" vm="3269">
        <f ca="1"/>
        <v>30.42</v>
      </c>
      <c r="CA4" vm="3270">
        <f ca="1"/>
        <v>30.74</v>
      </c>
      <c r="CB4" vm="3271">
        <f ca="1"/>
        <v>30.91</v>
      </c>
      <c r="CC4" vm="3272">
        <f ca="1"/>
        <v>30.92</v>
      </c>
      <c r="CD4" vm="3273">
        <f ca="1"/>
        <v>30.76</v>
      </c>
      <c r="CE4" vm="3274">
        <f ca="1"/>
        <v>30.46</v>
      </c>
      <c r="CF4" vm="3275">
        <f ca="1"/>
        <v>30.45</v>
      </c>
      <c r="CG4" vm="3276">
        <f ca="1"/>
        <v>30.98</v>
      </c>
      <c r="CH4" vm="3277">
        <f ca="1"/>
        <v>30.63</v>
      </c>
      <c r="CI4" vm="3278">
        <f ca="1"/>
        <v>30.62</v>
      </c>
      <c r="CJ4" vm="3279">
        <f ca="1"/>
        <v>31.09</v>
      </c>
      <c r="CK4" vm="3280">
        <f ca="1"/>
        <v>30.57</v>
      </c>
      <c r="CL4" vm="3270">
        <f ca="1"/>
        <v>30.74</v>
      </c>
      <c r="CM4" vm="3281">
        <f ca="1"/>
        <v>30.54</v>
      </c>
      <c r="CN4" vm="3282">
        <f ca="1"/>
        <v>30.59</v>
      </c>
      <c r="CO4" vm="3248">
        <f ca="1"/>
        <v>30.97</v>
      </c>
      <c r="CP4" vm="3283">
        <f ca="1"/>
        <v>30.84</v>
      </c>
      <c r="CQ4" vm="3284">
        <f ca="1"/>
        <v>31.07</v>
      </c>
      <c r="CR4" vm="3285">
        <f ca="1"/>
        <v>31.23</v>
      </c>
      <c r="CS4" vm="3286">
        <f ca="1"/>
        <v>32.020000000000003</v>
      </c>
      <c r="CT4" vm="3287">
        <f ca="1"/>
        <v>33.99</v>
      </c>
      <c r="CU4" vm="3288">
        <f ca="1"/>
        <v>34.590000000000003</v>
      </c>
      <c r="CV4" vm="3289">
        <f ca="1"/>
        <v>34.869999999999997</v>
      </c>
      <c r="CW4" vm="3290">
        <f ca="1"/>
        <v>33.5</v>
      </c>
      <c r="CX4" vm="3291">
        <f ca="1"/>
        <v>34.49</v>
      </c>
      <c r="CY4" vm="3292">
        <f ca="1"/>
        <v>34.46</v>
      </c>
      <c r="CZ4" vm="3293">
        <f ca="1"/>
        <v>34.340000000000003</v>
      </c>
      <c r="DA4" vm="3292">
        <f ca="1"/>
        <v>34.46</v>
      </c>
      <c r="DB4" vm="3289">
        <f ca="1"/>
        <v>34.869999999999997</v>
      </c>
      <c r="DC4" vm="3294">
        <f ca="1"/>
        <v>32.979999999999997</v>
      </c>
      <c r="DD4" vm="3295">
        <f ca="1"/>
        <v>33.369999999999997</v>
      </c>
      <c r="DE4" vm="3296">
        <f ca="1"/>
        <v>32.950000000000003</v>
      </c>
      <c r="DF4" vm="3297">
        <f ca="1"/>
        <v>31.7</v>
      </c>
      <c r="DG4" vm="3298">
        <f ca="1"/>
        <v>31.1</v>
      </c>
      <c r="DH4" vm="3299">
        <f ca="1"/>
        <v>31.35</v>
      </c>
      <c r="DI4" vm="3300">
        <f ca="1"/>
        <v>30.83</v>
      </c>
      <c r="DJ4" vm="3263">
        <f ca="1"/>
        <v>30.13</v>
      </c>
      <c r="DK4" vm="3270">
        <f ca="1"/>
        <v>30.74</v>
      </c>
      <c r="DL4" vm="3301">
        <f ca="1"/>
        <v>29.05</v>
      </c>
      <c r="DM4" vm="3302">
        <f ca="1"/>
        <v>21.48</v>
      </c>
      <c r="DN4" vm="3303">
        <f ca="1"/>
        <v>20.11</v>
      </c>
      <c r="DO4" vm="3304">
        <f ca="1"/>
        <v>19.829999999999998</v>
      </c>
      <c r="DP4" vm="3305">
        <f ca="1"/>
        <v>18.989999999999998</v>
      </c>
      <c r="DQ4" vm="3306">
        <f ca="1"/>
        <v>20.49</v>
      </c>
      <c r="DR4" vm="3307">
        <f ca="1"/>
        <v>19.71</v>
      </c>
      <c r="DS4" vm="3308">
        <f ca="1"/>
        <v>19.36</v>
      </c>
      <c r="DT4" vm="3309">
        <f ca="1"/>
        <v>20.47</v>
      </c>
      <c r="DU4" vm="3310">
        <f ca="1"/>
        <v>19.920000000000002</v>
      </c>
      <c r="DV4" vm="3311">
        <f ca="1"/>
        <v>20.69</v>
      </c>
      <c r="DW4" vm="3312">
        <f ca="1"/>
        <v>20.87</v>
      </c>
      <c r="DX4" vm="3313">
        <f ca="1"/>
        <v>21.52</v>
      </c>
      <c r="DY4" vm="3314">
        <f ca="1"/>
        <v>20.99</v>
      </c>
      <c r="DZ4" vm="3315">
        <f ca="1"/>
        <v>21.41</v>
      </c>
      <c r="EA4" vm="3316">
        <f ca="1"/>
        <v>20.100000000000001</v>
      </c>
      <c r="EB4" vm="3317">
        <f ca="1"/>
        <v>20.54</v>
      </c>
      <c r="EC4" vm="3318">
        <f ca="1"/>
        <v>20.13</v>
      </c>
      <c r="ED4" vm="3319">
        <f ca="1"/>
        <v>20.07</v>
      </c>
      <c r="EE4" vm="3320">
        <f ca="1"/>
        <v>19.61</v>
      </c>
      <c r="EF4" vm="3318">
        <f ca="1"/>
        <v>20.13</v>
      </c>
      <c r="EG4" vm="3321">
        <f ca="1"/>
        <v>22.04</v>
      </c>
      <c r="EH4" vm="3316">
        <f ca="1"/>
        <v>20.100000000000001</v>
      </c>
      <c r="EI4" vm="3322">
        <f ca="1"/>
        <v>19.43</v>
      </c>
      <c r="EJ4" vm="3323">
        <f ca="1"/>
        <v>19.399999999999999</v>
      </c>
      <c r="EK4" vm="3324">
        <f ca="1"/>
        <v>18.89</v>
      </c>
      <c r="EL4" vm="3325">
        <f ca="1"/>
        <v>19.07</v>
      </c>
      <c r="EM4" vm="3326">
        <f ca="1"/>
        <v>18.98</v>
      </c>
      <c r="EN4" vm="3327">
        <f ca="1"/>
        <v>19.64</v>
      </c>
      <c r="EO4" vm="3308">
        <f ca="1"/>
        <v>19.36</v>
      </c>
      <c r="EP4" vm="3328">
        <f ca="1"/>
        <v>19.66</v>
      </c>
      <c r="EQ4" vm="3329">
        <f ca="1"/>
        <v>20.91</v>
      </c>
      <c r="ER4" vm="3330">
        <f ca="1"/>
        <v>21.47</v>
      </c>
      <c r="ES4" vm="3331">
        <f ca="1"/>
        <v>20.77</v>
      </c>
      <c r="ET4" vm="3332">
        <f ca="1"/>
        <v>21.14</v>
      </c>
      <c r="EU4" vm="3333">
        <f ca="1"/>
        <v>21.84</v>
      </c>
      <c r="EV4" vm="3334">
        <f ca="1"/>
        <v>22.56</v>
      </c>
      <c r="EW4" vm="3335">
        <f ca="1"/>
        <v>22.81</v>
      </c>
      <c r="EX4" vm="3336">
        <f ca="1"/>
        <v>23.54</v>
      </c>
      <c r="EY4" vm="3337">
        <f ca="1"/>
        <v>23.92</v>
      </c>
      <c r="EZ4" vm="3338">
        <f ca="1"/>
        <v>23.91</v>
      </c>
      <c r="FA4" vm="3339">
        <f ca="1"/>
        <v>23.46</v>
      </c>
      <c r="FB4" vm="3340">
        <f ca="1"/>
        <v>22.69</v>
      </c>
      <c r="FC4" vm="3341">
        <f ca="1"/>
        <v>22.39</v>
      </c>
      <c r="FD4" vm="3342">
        <f ca="1"/>
        <v>22.26</v>
      </c>
      <c r="FE4" vm="3343">
        <f ca="1"/>
        <v>22.59</v>
      </c>
      <c r="FF4" vm="3344">
        <f ca="1"/>
        <v>22.38</v>
      </c>
      <c r="FG4" vm="3345">
        <f ca="1"/>
        <v>23.32</v>
      </c>
      <c r="FH4" vm="3339">
        <f ca="1"/>
        <v>23.46</v>
      </c>
      <c r="FI4" vm="3346">
        <f ca="1"/>
        <v>23.22</v>
      </c>
      <c r="FJ4" vm="3347">
        <f ca="1"/>
        <v>23.56</v>
      </c>
      <c r="FK4" vm="3348">
        <f ca="1"/>
        <v>23.44</v>
      </c>
      <c r="FL4" vm="3349">
        <f ca="1"/>
        <v>22.66</v>
      </c>
      <c r="FM4" vm="3350">
        <f ca="1"/>
        <v>22.31</v>
      </c>
      <c r="FN4" vm="3351">
        <f ca="1"/>
        <v>22.44</v>
      </c>
      <c r="FO4" vm="3352">
        <f ca="1"/>
        <v>22.77</v>
      </c>
      <c r="FP4" vm="3353">
        <f ca="1"/>
        <v>22.84</v>
      </c>
      <c r="FQ4" vm="3354">
        <f ca="1"/>
        <v>22.4</v>
      </c>
      <c r="FR4" vm="3355">
        <f ca="1"/>
        <v>21.98</v>
      </c>
      <c r="FS4" vm="3356">
        <f ca="1"/>
        <v>22.34</v>
      </c>
      <c r="FT4" vm="3357">
        <f ca="1"/>
        <v>22.68</v>
      </c>
      <c r="FU4" vm="3358">
        <f ca="1"/>
        <v>22.92</v>
      </c>
      <c r="FV4" vm="3359">
        <f ca="1"/>
        <v>22.9</v>
      </c>
      <c r="FW4" vm="3360">
        <f ca="1"/>
        <v>22.3</v>
      </c>
      <c r="FX4" vm="3313">
        <f ca="1"/>
        <v>21.52</v>
      </c>
      <c r="FY4" vm="3361">
        <f ca="1"/>
        <v>23.2</v>
      </c>
      <c r="FZ4" vm="3362">
        <f ca="1"/>
        <v>22.52</v>
      </c>
      <c r="GA4" vm="3345">
        <f ca="1"/>
        <v>23.32</v>
      </c>
      <c r="GB4" vm="3363">
        <f ca="1"/>
        <v>25.05</v>
      </c>
      <c r="GC4" vm="3364">
        <f ca="1"/>
        <v>26.23</v>
      </c>
      <c r="GD4" vm="3365">
        <f ca="1"/>
        <v>26.2</v>
      </c>
      <c r="GE4" vm="3363">
        <f ca="1"/>
        <v>25.05</v>
      </c>
      <c r="GF4" vm="3366">
        <f ca="1"/>
        <v>24.16</v>
      </c>
      <c r="GG4" vm="3367">
        <f ca="1"/>
        <v>24.92</v>
      </c>
      <c r="GH4" vm="3368">
        <f ca="1"/>
        <v>25.03</v>
      </c>
      <c r="GI4" vm="3369">
        <f ca="1"/>
        <v>24.35</v>
      </c>
      <c r="GJ4" vm="3370">
        <f ca="1"/>
        <v>24.84</v>
      </c>
      <c r="GK4" vm="3371">
        <f ca="1"/>
        <v>24.2</v>
      </c>
      <c r="GL4" vm="3372">
        <f ca="1"/>
        <v>24.01</v>
      </c>
      <c r="GM4" vm="3373">
        <f ca="1"/>
        <v>24.44</v>
      </c>
      <c r="GN4" vm="3374">
        <f ca="1"/>
        <v>24.5</v>
      </c>
      <c r="GO4" vm="3375">
        <f ca="1"/>
        <v>24.87</v>
      </c>
      <c r="GP4" vm="3376">
        <f ca="1"/>
        <v>24.05</v>
      </c>
      <c r="GQ4" vm="3377">
        <f ca="1"/>
        <v>23.65</v>
      </c>
      <c r="GR4" vm="3376">
        <f ca="1"/>
        <v>24.05</v>
      </c>
      <c r="GS4" vm="3378">
        <f ca="1"/>
        <v>23.93</v>
      </c>
      <c r="GT4" vm="3379">
        <f ca="1"/>
        <v>22.47</v>
      </c>
      <c r="GU4" vm="3380">
        <f ca="1"/>
        <v>21.96</v>
      </c>
      <c r="GV4" vm="3381">
        <f ca="1"/>
        <v>20.8</v>
      </c>
      <c r="GW4" vm="3382">
        <f ca="1"/>
        <v>20.92</v>
      </c>
      <c r="GX4" vm="3383">
        <f ca="1"/>
        <v>20.81</v>
      </c>
      <c r="GY4" vm="3384">
        <f ca="1"/>
        <v>20.16</v>
      </c>
      <c r="GZ4" vm="3385">
        <f ca="1"/>
        <v>20.12</v>
      </c>
      <c r="HA4" vm="3386">
        <f ca="1"/>
        <v>20.78</v>
      </c>
      <c r="HB4" vm="3387">
        <f ca="1"/>
        <v>20.34</v>
      </c>
      <c r="HC4" vm="3388">
        <f ca="1"/>
        <v>20.83</v>
      </c>
      <c r="HD4" vm="3389">
        <f ca="1"/>
        <v>20.440000000000001</v>
      </c>
      <c r="HE4" vm="3390">
        <f ca="1"/>
        <v>19.3</v>
      </c>
      <c r="HF4" vm="3391">
        <f ca="1"/>
        <v>19.059999999999999</v>
      </c>
      <c r="HG4" vm="3392">
        <f ca="1"/>
        <v>19.52</v>
      </c>
      <c r="HH4" vm="3393">
        <f ca="1"/>
        <v>20.2</v>
      </c>
      <c r="HI4" vm="3394">
        <f ca="1"/>
        <v>20.399999999999999</v>
      </c>
      <c r="HJ4" vm="3389">
        <f ca="1"/>
        <v>20.440000000000001</v>
      </c>
      <c r="HK4" vm="3395">
        <f ca="1"/>
        <v>20.3</v>
      </c>
      <c r="HL4" vm="3396">
        <f ca="1"/>
        <v>19.82</v>
      </c>
      <c r="HM4" vm="3397">
        <f ca="1"/>
        <v>20.05</v>
      </c>
      <c r="HN4" vm="3398">
        <f ca="1"/>
        <v>20.22</v>
      </c>
      <c r="HO4" vm="3399">
        <f ca="1"/>
        <v>20.56</v>
      </c>
      <c r="HP4" vm="3400">
        <f ca="1"/>
        <v>19.87</v>
      </c>
      <c r="HQ4" vm="3401">
        <f ca="1"/>
        <v>20.010000000000002</v>
      </c>
      <c r="HR4" vm="3402">
        <f ca="1"/>
        <v>19.88</v>
      </c>
      <c r="HS4" vm="3403">
        <f ca="1"/>
        <v>19.149999999999999</v>
      </c>
      <c r="HT4" vm="3404">
        <f ca="1"/>
        <v>19.2</v>
      </c>
      <c r="HU4" vm="3404">
        <f ca="1"/>
        <v>19.2</v>
      </c>
      <c r="HV4" vm="3405">
        <f ca="1"/>
        <v>19.72</v>
      </c>
      <c r="HW4" vm="3406">
        <f ca="1"/>
        <v>19.670000000000002</v>
      </c>
      <c r="HX4" vm="3407">
        <f ca="1"/>
        <v>21.49</v>
      </c>
      <c r="HY4" vm="3408">
        <f ca="1"/>
        <v>21.77</v>
      </c>
      <c r="HZ4" vm="3409">
        <f ca="1"/>
        <v>21.86</v>
      </c>
      <c r="IA4" vm="3410">
        <f ca="1"/>
        <v>21.57</v>
      </c>
      <c r="IB4" vm="3388">
        <f ca="1"/>
        <v>20.83</v>
      </c>
      <c r="IC4" vm="3411">
        <f ca="1"/>
        <v>20.29</v>
      </c>
      <c r="ID4" vm="3412">
        <f ca="1"/>
        <v>19.8</v>
      </c>
      <c r="IE4" vm="3413">
        <f ca="1"/>
        <v>19.75</v>
      </c>
      <c r="IF4" vm="3401">
        <f ca="1"/>
        <v>20.010000000000002</v>
      </c>
      <c r="IG4" vm="3322">
        <f ca="1"/>
        <v>19.43</v>
      </c>
      <c r="IH4" vm="3414">
        <f ca="1"/>
        <v>19.38</v>
      </c>
      <c r="II4" vm="3415">
        <f ca="1"/>
        <v>19.29</v>
      </c>
      <c r="IJ4" vm="3416">
        <f ca="1"/>
        <v>19.649999999999999</v>
      </c>
      <c r="IK4" vm="3414">
        <f ca="1"/>
        <v>19.38</v>
      </c>
      <c r="IL4" vm="3417">
        <f ca="1"/>
        <v>19.100000000000001</v>
      </c>
      <c r="IM4" vm="3418">
        <f ca="1"/>
        <v>19.77</v>
      </c>
      <c r="IN4" vm="3419">
        <f ca="1"/>
        <v>20.97</v>
      </c>
      <c r="IO4" vm="3420">
        <f ca="1"/>
        <v>22.48</v>
      </c>
      <c r="IP4" vm="3421">
        <f ca="1"/>
        <v>24.13</v>
      </c>
      <c r="IQ4" vm="3422">
        <f ca="1"/>
        <v>23.6</v>
      </c>
      <c r="IR4" vm="3423">
        <f ca="1"/>
        <v>27.39</v>
      </c>
    </row>
    <row r="6" spans="1:252" x14ac:dyDescent="0.45">
      <c r="A6" t="str" cm="1">
        <f t="array" aca="1" ref="A6:F26" ca="1">_xlfn.STOCKHISTORY(A4&amp;":"&amp;B4,TODAY()-30,TODAY(),0,1,0,5,2,3,4,1)</f>
        <v>Date</v>
      </c>
      <c r="B6" t="str">
        <f ca="1"/>
        <v>Volume</v>
      </c>
      <c r="C6" t="str">
        <f ca="1"/>
        <v>Open</v>
      </c>
      <c r="D6" t="str">
        <f ca="1"/>
        <v>High</v>
      </c>
      <c r="E6" t="str">
        <f ca="1"/>
        <v>Low</v>
      </c>
      <c r="F6" t="str">
        <f ca="1"/>
        <v>Close</v>
      </c>
    </row>
    <row r="7" spans="1:252" x14ac:dyDescent="0.45">
      <c r="A7" vm="238">
        <f ca="1"/>
        <v>45678</v>
      </c>
      <c r="B7" vm="3424">
        <f ca="1"/>
        <v>96262179</v>
      </c>
      <c r="C7" vm="3425">
        <f ca="1"/>
        <v>22.03</v>
      </c>
      <c r="D7" vm="3426">
        <f ca="1"/>
        <v>22.41</v>
      </c>
      <c r="E7" vm="3427">
        <f ca="1"/>
        <v>21.75</v>
      </c>
      <c r="F7" vm="3408">
        <f ca="1"/>
        <v>21.77</v>
      </c>
    </row>
    <row r="8" spans="1:252" x14ac:dyDescent="0.45">
      <c r="A8" vm="239">
        <f ca="1"/>
        <v>45679</v>
      </c>
      <c r="B8" vm="3428">
        <f ca="1"/>
        <v>60972578</v>
      </c>
      <c r="C8" vm="3429">
        <f ca="1"/>
        <v>21.725000000000001</v>
      </c>
      <c r="D8" vm="3430">
        <f ca="1"/>
        <v>22.285</v>
      </c>
      <c r="E8" vm="3410">
        <f ca="1"/>
        <v>21.57</v>
      </c>
      <c r="F8" vm="3409">
        <f ca="1"/>
        <v>21.86</v>
      </c>
    </row>
    <row r="9" spans="1:252" x14ac:dyDescent="0.45">
      <c r="A9" vm="240">
        <f ca="1"/>
        <v>45680</v>
      </c>
      <c r="B9" vm="3431">
        <f ca="1"/>
        <v>55778156</v>
      </c>
      <c r="C9" vm="3432">
        <f ca="1"/>
        <v>21.69</v>
      </c>
      <c r="D9" vm="3427">
        <f ca="1"/>
        <v>21.75</v>
      </c>
      <c r="E9" vm="3433">
        <f ca="1"/>
        <v>21.35</v>
      </c>
      <c r="F9" vm="3410">
        <f ca="1"/>
        <v>21.57</v>
      </c>
    </row>
    <row r="10" spans="1:252" x14ac:dyDescent="0.45">
      <c r="A10" vm="241">
        <f ca="1"/>
        <v>45681</v>
      </c>
      <c r="B10" vm="3434">
        <f ca="1"/>
        <v>66300614</v>
      </c>
      <c r="C10" vm="3435">
        <f ca="1"/>
        <v>21.36</v>
      </c>
      <c r="D10" vm="3315">
        <f ca="1"/>
        <v>21.41</v>
      </c>
      <c r="E10" vm="3436">
        <f ca="1"/>
        <v>20.75</v>
      </c>
      <c r="F10" vm="3388">
        <f ca="1"/>
        <v>20.83</v>
      </c>
    </row>
    <row r="11" spans="1:252" x14ac:dyDescent="0.45">
      <c r="A11" vm="242">
        <f ca="1"/>
        <v>45684</v>
      </c>
      <c r="B11" vm="3437">
        <f ca="1"/>
        <v>83582097</v>
      </c>
      <c r="C11" vm="3383">
        <f ca="1"/>
        <v>20.81</v>
      </c>
      <c r="D11" vm="3438">
        <f ca="1"/>
        <v>21.06</v>
      </c>
      <c r="E11" vm="3439">
        <f ca="1"/>
        <v>20.14</v>
      </c>
      <c r="F11" vm="3411">
        <f ca="1"/>
        <v>20.29</v>
      </c>
    </row>
    <row r="12" spans="1:252" x14ac:dyDescent="0.45">
      <c r="A12" vm="243">
        <f ca="1"/>
        <v>45685</v>
      </c>
      <c r="B12" vm="3440">
        <f ca="1"/>
        <v>73411385</v>
      </c>
      <c r="C12" vm="3387">
        <f ca="1"/>
        <v>20.34</v>
      </c>
      <c r="D12" vm="3441">
        <f ca="1"/>
        <v>20.341999999999999</v>
      </c>
      <c r="E12" vm="3442">
        <f ca="1"/>
        <v>19.739999999999998</v>
      </c>
      <c r="F12" vm="3412">
        <f ca="1"/>
        <v>19.8</v>
      </c>
    </row>
    <row r="13" spans="1:252" x14ac:dyDescent="0.45">
      <c r="A13" vm="244">
        <f ca="1"/>
        <v>45686</v>
      </c>
      <c r="B13" vm="3443">
        <f ca="1"/>
        <v>86506821</v>
      </c>
      <c r="C13" vm="3400">
        <f ca="1"/>
        <v>19.87</v>
      </c>
      <c r="D13" vm="3444">
        <f ca="1"/>
        <v>20.079999999999998</v>
      </c>
      <c r="E13" vm="3328">
        <f ca="1"/>
        <v>19.66</v>
      </c>
      <c r="F13" vm="3413">
        <f ca="1"/>
        <v>19.75</v>
      </c>
    </row>
    <row r="14" spans="1:252" x14ac:dyDescent="0.45">
      <c r="A14" vm="245">
        <f ca="1"/>
        <v>45687</v>
      </c>
      <c r="B14" vm="3445">
        <f ca="1"/>
        <v>108166983</v>
      </c>
      <c r="C14" vm="3405">
        <f ca="1"/>
        <v>19.72</v>
      </c>
      <c r="D14" vm="3316">
        <f ca="1"/>
        <v>20.100000000000001</v>
      </c>
      <c r="E14" vm="3322">
        <f ca="1"/>
        <v>19.43</v>
      </c>
      <c r="F14" vm="3401">
        <f ca="1"/>
        <v>20.010000000000002</v>
      </c>
    </row>
    <row r="15" spans="1:252" x14ac:dyDescent="0.45">
      <c r="A15" vm="246">
        <f ca="1"/>
        <v>45688</v>
      </c>
      <c r="B15" vm="3446">
        <f ca="1"/>
        <v>117474899</v>
      </c>
      <c r="C15" vm="3316">
        <f ca="1"/>
        <v>20.100000000000001</v>
      </c>
      <c r="D15" vm="3447">
        <f ca="1"/>
        <v>20.329999999999998</v>
      </c>
      <c r="E15" vm="3414">
        <f ca="1"/>
        <v>19.38</v>
      </c>
      <c r="F15" vm="3322">
        <f ca="1"/>
        <v>19.43</v>
      </c>
    </row>
    <row r="16" spans="1:252" x14ac:dyDescent="0.45">
      <c r="A16" vm="247">
        <f ca="1"/>
        <v>45691</v>
      </c>
      <c r="B16" vm="3448">
        <f ca="1"/>
        <v>77523142</v>
      </c>
      <c r="C16" vm="3449">
        <f ca="1"/>
        <v>18.97</v>
      </c>
      <c r="D16" vm="3413">
        <f ca="1"/>
        <v>19.75</v>
      </c>
      <c r="E16" vm="3450">
        <f ca="1"/>
        <v>18.78</v>
      </c>
      <c r="F16" vm="3414">
        <f ca="1"/>
        <v>19.38</v>
      </c>
    </row>
    <row r="17" spans="1:6" x14ac:dyDescent="0.45">
      <c r="A17" vm="248">
        <f ca="1"/>
        <v>45692</v>
      </c>
      <c r="B17" vm="3451">
        <f ca="1"/>
        <v>54098200</v>
      </c>
      <c r="C17" vm="3417">
        <f ca="1"/>
        <v>19.100000000000001</v>
      </c>
      <c r="D17" vm="3452">
        <f ca="1"/>
        <v>19.53</v>
      </c>
      <c r="E17" vm="3453">
        <f ca="1"/>
        <v>19.02</v>
      </c>
      <c r="F17" vm="3415">
        <f ca="1"/>
        <v>19.29</v>
      </c>
    </row>
    <row r="18" spans="1:6" x14ac:dyDescent="0.45">
      <c r="A18" vm="249">
        <f ca="1"/>
        <v>45693</v>
      </c>
      <c r="B18" vm="3454">
        <f ca="1"/>
        <v>66250254</v>
      </c>
      <c r="C18" vm="3455">
        <f ca="1"/>
        <v>19.190000000000001</v>
      </c>
      <c r="D18" vm="3418">
        <f ca="1"/>
        <v>19.77</v>
      </c>
      <c r="E18" vm="3456">
        <f ca="1"/>
        <v>18.91</v>
      </c>
      <c r="F18" vm="3416">
        <f ca="1"/>
        <v>19.649999999999999</v>
      </c>
    </row>
    <row r="19" spans="1:6" x14ac:dyDescent="0.45">
      <c r="A19" vm="250">
        <f ca="1"/>
        <v>45694</v>
      </c>
      <c r="B19" vm="3457">
        <f ca="1"/>
        <v>45553771</v>
      </c>
      <c r="C19" vm="3458">
        <f ca="1"/>
        <v>19.510000000000002</v>
      </c>
      <c r="D19" vm="3459">
        <f ca="1"/>
        <v>19.7</v>
      </c>
      <c r="E19" vm="3460">
        <f ca="1"/>
        <v>19.22</v>
      </c>
      <c r="F19" vm="3414">
        <f ca="1"/>
        <v>19.38</v>
      </c>
    </row>
    <row r="20" spans="1:6" x14ac:dyDescent="0.45">
      <c r="A20" vm="251">
        <f ca="1"/>
        <v>45695</v>
      </c>
      <c r="B20" vm="3461">
        <f ca="1"/>
        <v>58277917</v>
      </c>
      <c r="C20" vm="3462">
        <f ca="1"/>
        <v>19.350000000000001</v>
      </c>
      <c r="D20" vm="3308">
        <f ca="1"/>
        <v>19.36</v>
      </c>
      <c r="E20" vm="3463">
        <f ca="1"/>
        <v>19.03</v>
      </c>
      <c r="F20" vm="3417">
        <f ca="1"/>
        <v>19.100000000000001</v>
      </c>
    </row>
    <row r="21" spans="1:6" x14ac:dyDescent="0.45">
      <c r="A21" vm="252">
        <f ca="1"/>
        <v>45698</v>
      </c>
      <c r="B21" vm="3464">
        <f ca="1"/>
        <v>73007266</v>
      </c>
      <c r="C21" vm="3465">
        <f ca="1"/>
        <v>19.25</v>
      </c>
      <c r="D21" vm="3444">
        <f ca="1"/>
        <v>20.079999999999998</v>
      </c>
      <c r="E21" vm="3466">
        <f ca="1"/>
        <v>19.239999999999998</v>
      </c>
      <c r="F21" vm="3418">
        <f ca="1"/>
        <v>19.77</v>
      </c>
    </row>
    <row r="22" spans="1:6" x14ac:dyDescent="0.45">
      <c r="A22" vm="253">
        <f ca="1"/>
        <v>45699</v>
      </c>
      <c r="B22" vm="3467">
        <f ca="1"/>
        <v>150960704</v>
      </c>
      <c r="C22" vm="3400">
        <f ca="1"/>
        <v>19.87</v>
      </c>
      <c r="D22" vm="3468">
        <f ca="1"/>
        <v>21.88</v>
      </c>
      <c r="E22" vm="3469">
        <f ca="1"/>
        <v>19.861799999999999</v>
      </c>
      <c r="F22" vm="3419">
        <f ca="1"/>
        <v>20.97</v>
      </c>
    </row>
    <row r="23" spans="1:6" x14ac:dyDescent="0.45">
      <c r="A23" vm="254">
        <f ca="1"/>
        <v>45700</v>
      </c>
      <c r="B23" vm="3470">
        <f ca="1"/>
        <v>162631182</v>
      </c>
      <c r="C23" vm="3355">
        <f ca="1"/>
        <v>21.98</v>
      </c>
      <c r="D23" vm="3334">
        <f ca="1"/>
        <v>22.56</v>
      </c>
      <c r="E23" vm="3471">
        <f ca="1"/>
        <v>20.93</v>
      </c>
      <c r="F23" vm="3420">
        <f ca="1"/>
        <v>22.48</v>
      </c>
    </row>
    <row r="24" spans="1:6" x14ac:dyDescent="0.45">
      <c r="A24" vm="255">
        <f ca="1"/>
        <v>45701</v>
      </c>
      <c r="B24" vm="3472">
        <f ca="1"/>
        <v>248661333</v>
      </c>
      <c r="C24" vm="3353">
        <f ca="1"/>
        <v>22.84</v>
      </c>
      <c r="D24" vm="3473">
        <f ca="1"/>
        <v>24.83</v>
      </c>
      <c r="E24" vm="3474">
        <f ca="1"/>
        <v>22.79</v>
      </c>
      <c r="F24" vm="3421">
        <f ca="1"/>
        <v>24.13</v>
      </c>
    </row>
    <row r="25" spans="1:6" x14ac:dyDescent="0.45">
      <c r="A25" vm="256">
        <f ca="1"/>
        <v>45702</v>
      </c>
      <c r="B25" vm="3475">
        <f ca="1"/>
        <v>230254092</v>
      </c>
      <c r="C25" vm="3476">
        <f ca="1"/>
        <v>24.36</v>
      </c>
      <c r="D25" vm="3477">
        <f ca="1"/>
        <v>25.19</v>
      </c>
      <c r="E25" vm="3478">
        <f ca="1"/>
        <v>22.86</v>
      </c>
      <c r="F25" vm="3422">
        <f ca="1"/>
        <v>23.6</v>
      </c>
    </row>
    <row r="26" spans="1:6" x14ac:dyDescent="0.45">
      <c r="A26" vm="257">
        <f ca="1"/>
        <v>45706</v>
      </c>
      <c r="B26" vm="3479">
        <f ca="1"/>
        <v>284292210</v>
      </c>
      <c r="C26" vm="3480">
        <f ca="1"/>
        <v>24.6</v>
      </c>
      <c r="D26" vm="3481">
        <f ca="1"/>
        <v>27.55</v>
      </c>
      <c r="E26" vm="3482">
        <f ca="1"/>
        <v>24.49</v>
      </c>
      <c r="F26" vm="3423">
        <f ca="1"/>
        <v>27.39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Ledger</vt:lpstr>
      <vt:lpstr>Dashboard</vt:lpstr>
      <vt:lpstr>Watch List</vt:lpstr>
      <vt:lpstr>NVDA</vt:lpstr>
      <vt:lpstr>ADBE</vt:lpstr>
      <vt:lpstr>PYPL</vt:lpstr>
      <vt:lpstr>CSCO</vt:lpstr>
      <vt:lpstr>INTC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Johnnie Tse</dc:creator>
  <cp:lastModifiedBy>Johnnie Tse</cp:lastModifiedBy>
  <dcterms:created xsi:type="dcterms:W3CDTF">2025-02-17T04:01:42Z</dcterms:created>
  <dcterms:modified xsi:type="dcterms:W3CDTF">2025-02-19T02:57:00Z</dcterms:modified>
</cp:coreProperties>
</file>